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6EC8E5B6-F1D9-42E2-B089-07825BD1FE05}" xr6:coauthVersionLast="47" xr6:coauthVersionMax="47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Edinburgh Research" sheetId="8" r:id="rId4"/>
    <sheet name="Descriptive Statistics" sheetId="12" r:id="rId5"/>
    <sheet name="Theater Outcomes by Launch Date" sheetId="18" r:id="rId6"/>
    <sheet name="Outcomes Based on Goals" sheetId="19" r:id="rId7"/>
  </sheets>
  <definedNames>
    <definedName name="_xlnm._FilterDatabase" localSheetId="3" hidden="1">'Edinburgh Research'!$E$2:$E$6</definedName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19" l="1"/>
  <c r="H14" i="19"/>
  <c r="F14" i="19"/>
  <c r="U522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C14" i="19"/>
  <c r="D14" i="19"/>
  <c r="E14" i="19"/>
  <c r="B14" i="19"/>
  <c r="H3" i="19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4" i="19"/>
  <c r="F5" i="19"/>
  <c r="F6" i="19"/>
  <c r="F7" i="19"/>
  <c r="F8" i="19"/>
  <c r="F9" i="19"/>
  <c r="F10" i="19"/>
  <c r="F11" i="19"/>
  <c r="F12" i="19"/>
  <c r="F13" i="19"/>
  <c r="F3" i="19"/>
  <c r="F2" i="19"/>
  <c r="E3" i="19"/>
  <c r="E4" i="19"/>
  <c r="E5" i="19"/>
  <c r="E6" i="19"/>
  <c r="E7" i="19"/>
  <c r="E8" i="19"/>
  <c r="E9" i="19"/>
  <c r="E10" i="19"/>
  <c r="E11" i="19"/>
  <c r="E12" i="19"/>
  <c r="E13" i="19"/>
  <c r="E2" i="19"/>
  <c r="D13" i="19"/>
  <c r="D12" i="19"/>
  <c r="D11" i="19"/>
  <c r="D10" i="19"/>
  <c r="D9" i="19"/>
  <c r="D8" i="19"/>
  <c r="D7" i="19"/>
  <c r="D6" i="19"/>
  <c r="D5" i="19"/>
  <c r="D4" i="19"/>
  <c r="D3" i="19"/>
  <c r="D2" i="19"/>
  <c r="C2" i="19"/>
  <c r="C13" i="19"/>
  <c r="C12" i="19"/>
  <c r="C11" i="19"/>
  <c r="C10" i="19"/>
  <c r="C9" i="19"/>
  <c r="C8" i="19"/>
  <c r="C7" i="19"/>
  <c r="C6" i="19"/>
  <c r="C5" i="19"/>
  <c r="C4" i="19"/>
  <c r="C3" i="19"/>
  <c r="B12" i="19"/>
  <c r="B11" i="19"/>
  <c r="B13" i="19"/>
  <c r="B10" i="19"/>
  <c r="B9" i="19"/>
  <c r="B8" i="19"/>
  <c r="B7" i="19"/>
  <c r="B6" i="19"/>
  <c r="B5" i="19"/>
  <c r="B4" i="19"/>
  <c r="B3" i="19"/>
  <c r="B2" i="19"/>
  <c r="C13" i="12"/>
  <c r="C12" i="12"/>
  <c r="B13" i="12"/>
  <c r="B12" i="12"/>
  <c r="B11" i="12"/>
  <c r="C6" i="12"/>
  <c r="C5" i="12"/>
  <c r="B6" i="12"/>
  <c r="B5" i="12"/>
  <c r="C11" i="12"/>
  <c r="C4" i="12"/>
  <c r="B4" i="12"/>
  <c r="B9" i="12"/>
  <c r="C9" i="12"/>
  <c r="F9" i="12"/>
  <c r="G9" i="12"/>
  <c r="J9" i="12"/>
  <c r="K9" i="12"/>
  <c r="B10" i="12"/>
  <c r="C10" i="12"/>
  <c r="F10" i="12"/>
  <c r="G10" i="12"/>
  <c r="J10" i="12"/>
  <c r="K10" i="12"/>
  <c r="K3" i="12"/>
  <c r="J3" i="12"/>
  <c r="K2" i="12"/>
  <c r="J2" i="12"/>
  <c r="G3" i="12"/>
  <c r="G2" i="12"/>
  <c r="F3" i="12"/>
  <c r="F2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979" i="1"/>
  <c r="S2980" i="1"/>
  <c r="S3286" i="1"/>
  <c r="S2981" i="1"/>
  <c r="S3254" i="1"/>
  <c r="S1302" i="1"/>
  <c r="S3493" i="1"/>
  <c r="S2786" i="1"/>
  <c r="S3550" i="1"/>
  <c r="S3540" i="1"/>
  <c r="S3273" i="1"/>
  <c r="S3227" i="1"/>
  <c r="S2787" i="1"/>
  <c r="S3407" i="1"/>
  <c r="S1288" i="1"/>
  <c r="S3408" i="1"/>
  <c r="S3277" i="1"/>
  <c r="S3409" i="1"/>
  <c r="S2982" i="1"/>
  <c r="S366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410" i="1"/>
  <c r="S3411" i="1"/>
  <c r="S3494" i="1"/>
  <c r="S3729" i="1"/>
  <c r="S3228" i="1"/>
  <c r="S3495" i="1"/>
  <c r="S3255" i="1"/>
  <c r="S3287" i="1"/>
  <c r="S3485" i="1"/>
  <c r="S1289" i="1"/>
  <c r="S3668" i="1"/>
  <c r="S3360" i="1"/>
  <c r="S3607" i="1"/>
  <c r="S537" i="1"/>
  <c r="S3412" i="1"/>
  <c r="S3256" i="1"/>
  <c r="S3288" i="1"/>
  <c r="S3413" i="1"/>
  <c r="S3361" i="1"/>
  <c r="S3257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537" i="1"/>
  <c r="S3555" i="1"/>
  <c r="S3556" i="1"/>
  <c r="S2840" i="1"/>
  <c r="S3149" i="1"/>
  <c r="S3362" i="1"/>
  <c r="S3557" i="1"/>
  <c r="S3414" i="1"/>
  <c r="S3289" i="1"/>
  <c r="S3290" i="1"/>
  <c r="S3415" i="1"/>
  <c r="S3416" i="1"/>
  <c r="S2788" i="1"/>
  <c r="S3839" i="1"/>
  <c r="S3628" i="1"/>
  <c r="S3610" i="1"/>
  <c r="S2821" i="1"/>
  <c r="S3150" i="1"/>
  <c r="S3151" i="1"/>
  <c r="S3558" i="1"/>
  <c r="S3669" i="1"/>
  <c r="S3291" i="1"/>
  <c r="S2789" i="1"/>
  <c r="S3559" i="1"/>
  <c r="S3709" i="1"/>
  <c r="S3292" i="1"/>
  <c r="S3152" i="1"/>
  <c r="S3216" i="1"/>
  <c r="S3363" i="1"/>
  <c r="S3364" i="1"/>
  <c r="S2790" i="1"/>
  <c r="S3153" i="1"/>
  <c r="S3350" i="1"/>
  <c r="S3496" i="1"/>
  <c r="S3810" i="1"/>
  <c r="S3293" i="1"/>
  <c r="S3659" i="1"/>
  <c r="S2791" i="1"/>
  <c r="S3154" i="1"/>
  <c r="S3825" i="1"/>
  <c r="S3560" i="1"/>
  <c r="S2841" i="1"/>
  <c r="S3834" i="1"/>
  <c r="S3656" i="1"/>
  <c r="S3294" i="1"/>
  <c r="S3417" i="1"/>
  <c r="S3418" i="1"/>
  <c r="S2815" i="1"/>
  <c r="S3365" i="1"/>
  <c r="S3295" i="1"/>
  <c r="S3296" i="1"/>
  <c r="S3366" i="1"/>
  <c r="S3356" i="1"/>
  <c r="S3611" i="1"/>
  <c r="S3561" i="1"/>
  <c r="S3708" i="1"/>
  <c r="S3608" i="1"/>
  <c r="S3419" i="1"/>
  <c r="S3258" i="1"/>
  <c r="S3367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3155" i="1"/>
  <c r="S3562" i="1"/>
  <c r="S2792" i="1"/>
  <c r="S3156" i="1"/>
  <c r="S3497" i="1"/>
  <c r="S2793" i="1"/>
  <c r="S3157" i="1"/>
  <c r="S3259" i="1"/>
  <c r="S3563" i="1"/>
  <c r="S2842" i="1"/>
  <c r="S3282" i="1"/>
  <c r="S3420" i="1"/>
  <c r="S3158" i="1"/>
  <c r="S3159" i="1"/>
  <c r="S2822" i="1"/>
  <c r="S3838" i="1"/>
  <c r="S3297" i="1"/>
  <c r="S3622" i="1"/>
  <c r="S3160" i="1"/>
  <c r="S3298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538" i="1"/>
  <c r="S3477" i="1"/>
  <c r="S3538" i="1"/>
  <c r="S3260" i="1"/>
  <c r="S3261" i="1"/>
  <c r="S3402" i="1"/>
  <c r="S3299" i="1"/>
  <c r="S2834" i="1"/>
  <c r="S3161" i="1"/>
  <c r="S2973" i="1"/>
  <c r="S3229" i="1"/>
  <c r="S3162" i="1"/>
  <c r="S3498" i="1"/>
  <c r="S3217" i="1"/>
  <c r="S3421" i="1"/>
  <c r="S3230" i="1"/>
  <c r="S1299" i="1"/>
  <c r="S3368" i="1"/>
  <c r="S3623" i="1"/>
  <c r="S526" i="1"/>
  <c r="S3300" i="1"/>
  <c r="S3369" i="1"/>
  <c r="S2823" i="1"/>
  <c r="S3422" i="1"/>
  <c r="S2835" i="1"/>
  <c r="S3423" i="1"/>
  <c r="S2794" i="1"/>
  <c r="S3301" i="1"/>
  <c r="S3163" i="1"/>
  <c r="S3476" i="1"/>
  <c r="S3370" i="1"/>
  <c r="S3499" i="1"/>
  <c r="S3226" i="1"/>
  <c r="S3541" i="1"/>
  <c r="S3670" i="1"/>
  <c r="S2836" i="1"/>
  <c r="S3371" i="1"/>
  <c r="S3224" i="1"/>
  <c r="S3564" i="1"/>
  <c r="S3283" i="1"/>
  <c r="S1290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164" i="1"/>
  <c r="S2816" i="1"/>
  <c r="S3302" i="1"/>
  <c r="S534" i="1"/>
  <c r="S3231" i="1"/>
  <c r="S2963" i="1"/>
  <c r="S1303" i="1"/>
  <c r="S527" i="1"/>
  <c r="S3424" i="1"/>
  <c r="S3218" i="1"/>
  <c r="S1304" i="1"/>
  <c r="S539" i="1"/>
  <c r="S1291" i="1"/>
  <c r="S3232" i="1"/>
  <c r="S3372" i="1"/>
  <c r="S3285" i="1"/>
  <c r="S531" i="1"/>
  <c r="S3425" i="1"/>
  <c r="S3542" i="1"/>
  <c r="S3543" i="1"/>
  <c r="S2837" i="1"/>
  <c r="S540" i="1"/>
  <c r="S3358" i="1"/>
  <c r="S3565" i="1"/>
  <c r="S3566" i="1"/>
  <c r="S3165" i="1"/>
  <c r="S3233" i="1"/>
  <c r="S1292" i="1"/>
  <c r="S541" i="1"/>
  <c r="S528" i="1"/>
  <c r="S3351" i="1"/>
  <c r="S2970" i="1"/>
  <c r="S3303" i="1"/>
  <c r="S2819" i="1"/>
  <c r="S2795" i="1"/>
  <c r="S2824" i="1"/>
  <c r="S3490" i="1"/>
  <c r="S536" i="1"/>
  <c r="S2796" i="1"/>
  <c r="S3373" i="1"/>
  <c r="S1305" i="1"/>
  <c r="S2974" i="1"/>
  <c r="S533" i="1"/>
  <c r="S3500" i="1"/>
  <c r="S3401" i="1"/>
  <c r="S1286" i="1"/>
  <c r="S1300" i="1"/>
  <c r="S3719" i="1"/>
  <c r="S2797" i="1"/>
  <c r="S3426" i="1"/>
  <c r="S2838" i="1"/>
  <c r="S535" i="1"/>
  <c r="S3166" i="1"/>
  <c r="S3278" i="1"/>
  <c r="S1301" i="1"/>
  <c r="S3374" i="1"/>
  <c r="S3375" i="1"/>
  <c r="S3357" i="1"/>
  <c r="S2964" i="1"/>
  <c r="S1293" i="1"/>
  <c r="S3427" i="1"/>
  <c r="S2825" i="1"/>
  <c r="S3478" i="1"/>
  <c r="S3501" i="1"/>
  <c r="S2798" i="1"/>
  <c r="S3234" i="1"/>
  <c r="S1287" i="1"/>
  <c r="S3479" i="1"/>
  <c r="S3219" i="1"/>
  <c r="S3167" i="1"/>
  <c r="S3376" i="1"/>
  <c r="S2971" i="1"/>
  <c r="S3428" i="1"/>
  <c r="S3168" i="1"/>
  <c r="S530" i="1"/>
  <c r="S3612" i="1"/>
  <c r="S3304" i="1"/>
  <c r="S3214" i="1"/>
  <c r="S1294" i="1"/>
  <c r="S3377" i="1"/>
  <c r="S2799" i="1"/>
  <c r="S3671" i="1"/>
  <c r="S3429" i="1"/>
  <c r="S3672" i="1"/>
  <c r="S3833" i="1"/>
  <c r="S3220" i="1"/>
  <c r="S3660" i="1"/>
  <c r="S3629" i="1"/>
  <c r="S3502" i="1"/>
  <c r="S2975" i="1"/>
  <c r="S2800" i="1"/>
  <c r="S3305" i="1"/>
  <c r="S3306" i="1"/>
  <c r="S3307" i="1"/>
  <c r="S2820" i="1"/>
  <c r="S3480" i="1"/>
  <c r="S1295" i="1"/>
  <c r="S3235" i="1"/>
  <c r="S3503" i="1"/>
  <c r="S3567" i="1"/>
  <c r="S3262" i="1"/>
  <c r="S3712" i="1"/>
  <c r="S2839" i="1"/>
  <c r="S3378" i="1"/>
  <c r="S3379" i="1"/>
  <c r="S3430" i="1"/>
  <c r="S3613" i="1"/>
  <c r="S3236" i="1"/>
  <c r="S2784" i="1"/>
  <c r="S3553" i="1"/>
  <c r="S3431" i="1"/>
  <c r="S3673" i="1"/>
  <c r="S3380" i="1"/>
  <c r="S3674" i="1"/>
  <c r="S3279" i="1"/>
  <c r="S3568" i="1"/>
  <c r="S3504" i="1"/>
  <c r="S3710" i="1"/>
  <c r="S2826" i="1"/>
  <c r="S3614" i="1"/>
  <c r="S3481" i="1"/>
  <c r="S3569" i="1"/>
  <c r="S3505" i="1"/>
  <c r="S3169" i="1"/>
  <c r="S2965" i="1"/>
  <c r="S3263" i="1"/>
  <c r="S3251" i="1"/>
  <c r="S3170" i="1"/>
  <c r="S3811" i="1"/>
  <c r="S3381" i="1"/>
  <c r="S1296" i="1"/>
  <c r="S2827" i="1"/>
  <c r="S3308" i="1"/>
  <c r="S3275" i="1"/>
  <c r="S2966" i="1"/>
  <c r="S3650" i="1"/>
  <c r="S3221" i="1"/>
  <c r="S3675" i="1"/>
  <c r="S3506" i="1"/>
  <c r="S3432" i="1"/>
  <c r="S2976" i="1"/>
  <c r="S3570" i="1"/>
  <c r="S3264" i="1"/>
  <c r="S3171" i="1"/>
  <c r="S3172" i="1"/>
  <c r="S3676" i="1"/>
  <c r="S3309" i="1"/>
  <c r="S3483" i="1"/>
  <c r="S3507" i="1"/>
  <c r="S3433" i="1"/>
  <c r="S2801" i="1"/>
  <c r="S3237" i="1"/>
  <c r="S2818" i="1"/>
  <c r="S3173" i="1"/>
  <c r="S3677" i="1"/>
  <c r="S2831" i="1"/>
  <c r="S3310" i="1"/>
  <c r="S3382" i="1"/>
  <c r="S3678" i="1"/>
  <c r="S3624" i="1"/>
  <c r="S3571" i="1"/>
  <c r="S3174" i="1"/>
  <c r="S3508" i="1"/>
  <c r="S3826" i="1"/>
  <c r="S3572" i="1"/>
  <c r="S3434" i="1"/>
  <c r="S3265" i="1"/>
  <c r="S3311" i="1"/>
  <c r="S2828" i="1"/>
  <c r="S2829" i="1"/>
  <c r="S3664" i="1"/>
  <c r="S3435" i="1"/>
  <c r="S3312" i="1"/>
  <c r="S3238" i="1"/>
  <c r="S3266" i="1"/>
  <c r="S3484" i="1"/>
  <c r="S2967" i="1"/>
  <c r="S3436" i="1"/>
  <c r="S3437" i="1"/>
  <c r="S3313" i="1"/>
  <c r="S3509" i="1"/>
  <c r="S2802" i="1"/>
  <c r="S3510" i="1"/>
  <c r="S3679" i="1"/>
  <c r="S3680" i="1"/>
  <c r="S3511" i="1"/>
  <c r="S3665" i="1"/>
  <c r="S3681" i="1"/>
  <c r="S3512" i="1"/>
  <c r="S3812" i="1"/>
  <c r="S3239" i="1"/>
  <c r="S3544" i="1"/>
  <c r="S2803" i="1"/>
  <c r="S3348" i="1"/>
  <c r="S1297" i="1"/>
  <c r="S3438" i="1"/>
  <c r="S3682" i="1"/>
  <c r="S3713" i="1"/>
  <c r="S2804" i="1"/>
  <c r="S3439" i="1"/>
  <c r="S3683" i="1"/>
  <c r="S3684" i="1"/>
  <c r="S3314" i="1"/>
  <c r="S1298" i="1"/>
  <c r="S3315" i="1"/>
  <c r="S3685" i="1"/>
  <c r="S3316" i="1"/>
  <c r="S3827" i="1"/>
  <c r="S3240" i="1"/>
  <c r="S3486" i="1"/>
  <c r="S3241" i="1"/>
  <c r="S3354" i="1"/>
  <c r="S3651" i="1"/>
  <c r="S2805" i="1"/>
  <c r="S3317" i="1"/>
  <c r="S3813" i="1"/>
  <c r="S2968" i="1"/>
  <c r="S532" i="1"/>
  <c r="S3253" i="1"/>
  <c r="S3513" i="1"/>
  <c r="S3440" i="1"/>
  <c r="S3831" i="1"/>
  <c r="S3441" i="1"/>
  <c r="S3442" i="1"/>
  <c r="S3443" i="1"/>
  <c r="S2817" i="1"/>
  <c r="S2806" i="1"/>
  <c r="S3573" i="1"/>
  <c r="S3175" i="1"/>
  <c r="S3318" i="1"/>
  <c r="S3383" i="1"/>
  <c r="S3545" i="1"/>
  <c r="S3176" i="1"/>
  <c r="S3384" i="1"/>
  <c r="S3814" i="1"/>
  <c r="S3574" i="1"/>
  <c r="S3720" i="1"/>
  <c r="S3444" i="1"/>
  <c r="S3575" i="1"/>
  <c r="S3576" i="1"/>
  <c r="S3404" i="1"/>
  <c r="S3615" i="1"/>
  <c r="S3686" i="1"/>
  <c r="S3657" i="1"/>
  <c r="S3577" i="1"/>
  <c r="S3721" i="1"/>
  <c r="S3652" i="1"/>
  <c r="S2807" i="1"/>
  <c r="S3319" i="1"/>
  <c r="S3445" i="1"/>
  <c r="S3602" i="1"/>
  <c r="S3687" i="1"/>
  <c r="S3688" i="1"/>
  <c r="S3689" i="1"/>
  <c r="S3815" i="1"/>
  <c r="S2808" i="1"/>
  <c r="S3177" i="1"/>
  <c r="S3446" i="1"/>
  <c r="S3267" i="1"/>
  <c r="S3320" i="1"/>
  <c r="S2809" i="1"/>
  <c r="S3352" i="1"/>
  <c r="S3816" i="1"/>
  <c r="S3690" i="1"/>
  <c r="S3447" i="1"/>
  <c r="S3215" i="1"/>
  <c r="S3448" i="1"/>
  <c r="S3722" i="1"/>
  <c r="S3723" i="1"/>
  <c r="S3482" i="1"/>
  <c r="S3449" i="1"/>
  <c r="S3514" i="1"/>
  <c r="S3515" i="1"/>
  <c r="S2810" i="1"/>
  <c r="S3321" i="1"/>
  <c r="S3276" i="1"/>
  <c r="S3385" i="1"/>
  <c r="S3487" i="1"/>
  <c r="S3322" i="1"/>
  <c r="S3450" i="1"/>
  <c r="S3323" i="1"/>
  <c r="S3178" i="1"/>
  <c r="S3578" i="1"/>
  <c r="S3691" i="1"/>
  <c r="S3252" i="1"/>
  <c r="S3516" i="1"/>
  <c r="S3711" i="1"/>
  <c r="S3179" i="1"/>
  <c r="S3324" i="1"/>
  <c r="S3492" i="1"/>
  <c r="S3488" i="1"/>
  <c r="S3451" i="1"/>
  <c r="S3579" i="1"/>
  <c r="S3517" i="1"/>
  <c r="S3242" i="1"/>
  <c r="S3386" i="1"/>
  <c r="S3580" i="1"/>
  <c r="S3387" i="1"/>
  <c r="S3325" i="1"/>
  <c r="S2811" i="1"/>
  <c r="S3835" i="1"/>
  <c r="S3326" i="1"/>
  <c r="S3604" i="1"/>
  <c r="S3518" i="1"/>
  <c r="S3581" i="1"/>
  <c r="S3353" i="1"/>
  <c r="S3692" i="1"/>
  <c r="S3327" i="1"/>
  <c r="S3388" i="1"/>
  <c r="S3243" i="1"/>
  <c r="S3519" i="1"/>
  <c r="S3452" i="1"/>
  <c r="S3453" i="1"/>
  <c r="S3714" i="1"/>
  <c r="S3535" i="1"/>
  <c r="S3244" i="1"/>
  <c r="S2812" i="1"/>
  <c r="S3693" i="1"/>
  <c r="S3280" i="1"/>
  <c r="S2969" i="1"/>
  <c r="S3489" i="1"/>
  <c r="S3694" i="1"/>
  <c r="S3355" i="1"/>
  <c r="S3582" i="1"/>
  <c r="S3603" i="1"/>
  <c r="S3695" i="1"/>
  <c r="S3180" i="1"/>
  <c r="S3454" i="1"/>
  <c r="S3832" i="1"/>
  <c r="S3655" i="1"/>
  <c r="S3455" i="1"/>
  <c r="S3661" i="1"/>
  <c r="S3724" i="1"/>
  <c r="S3546" i="1"/>
  <c r="S2977" i="1"/>
  <c r="S3520" i="1"/>
  <c r="S3389" i="1"/>
  <c r="S3817" i="1"/>
  <c r="S3551" i="1"/>
  <c r="S529" i="1"/>
  <c r="S3405" i="1"/>
  <c r="S3583" i="1"/>
  <c r="S3390" i="1"/>
  <c r="S3521" i="1"/>
  <c r="S3621" i="1"/>
  <c r="S2978" i="1"/>
  <c r="S3181" i="1"/>
  <c r="S3400" i="1"/>
  <c r="S3403" i="1"/>
  <c r="S522" i="1"/>
  <c r="S3715" i="1"/>
  <c r="S3584" i="1"/>
  <c r="S3284" i="1"/>
  <c r="S3391" i="1"/>
  <c r="S3718" i="1"/>
  <c r="S3696" i="1"/>
  <c r="S3585" i="1"/>
  <c r="S3605" i="1"/>
  <c r="S3456" i="1"/>
  <c r="S3586" i="1"/>
  <c r="S3587" i="1"/>
  <c r="S3182" i="1"/>
  <c r="S3457" i="1"/>
  <c r="S3522" i="1"/>
  <c r="S3697" i="1"/>
  <c r="S3328" i="1"/>
  <c r="S2972" i="1"/>
  <c r="S2813" i="1"/>
  <c r="S3836" i="1"/>
  <c r="S3662" i="1"/>
  <c r="S3523" i="1"/>
  <c r="S3698" i="1"/>
  <c r="S3606" i="1"/>
  <c r="S3524" i="1"/>
  <c r="S3588" i="1"/>
  <c r="S3329" i="1"/>
  <c r="S3330" i="1"/>
  <c r="S3274" i="1"/>
  <c r="S2832" i="1"/>
  <c r="S3699" i="1"/>
  <c r="S3828" i="1"/>
  <c r="S3245" i="1"/>
  <c r="S3183" i="1"/>
  <c r="S3653" i="1"/>
  <c r="S3458" i="1"/>
  <c r="S3331" i="1"/>
  <c r="S3491" i="1"/>
  <c r="S3359" i="1"/>
  <c r="S3552" i="1"/>
  <c r="S3392" i="1"/>
  <c r="S3589" i="1"/>
  <c r="S3700" i="1"/>
  <c r="S3841" i="1"/>
  <c r="S3459" i="1"/>
  <c r="S3246" i="1"/>
  <c r="S3525" i="1"/>
  <c r="S3332" i="1"/>
  <c r="S3818" i="1"/>
  <c r="S3333" i="1"/>
  <c r="S3666" i="1"/>
  <c r="S3616" i="1"/>
  <c r="S3475" i="1"/>
  <c r="S3590" i="1"/>
  <c r="S3393" i="1"/>
  <c r="S3184" i="1"/>
  <c r="S3539" i="1"/>
  <c r="S3394" i="1"/>
  <c r="S3395" i="1"/>
  <c r="S3396" i="1"/>
  <c r="S3627" i="1"/>
  <c r="S3460" i="1"/>
  <c r="S3591" i="1"/>
  <c r="S2785" i="1"/>
  <c r="S3334" i="1"/>
  <c r="S3592" i="1"/>
  <c r="S3397" i="1"/>
  <c r="S3335" i="1"/>
  <c r="S3336" i="1"/>
  <c r="S3247" i="1"/>
  <c r="S3461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524" i="1"/>
  <c r="S3625" i="1"/>
  <c r="S3701" i="1"/>
  <c r="S3702" i="1"/>
  <c r="S3725" i="1"/>
  <c r="S3462" i="1"/>
  <c r="S3526" i="1"/>
  <c r="S3185" i="1"/>
  <c r="S3186" i="1"/>
  <c r="S3463" i="1"/>
  <c r="S3527" i="1"/>
  <c r="S3337" i="1"/>
  <c r="S3819" i="1"/>
  <c r="S3338" i="1"/>
  <c r="S2830" i="1"/>
  <c r="S3823" i="1"/>
  <c r="S3617" i="1"/>
  <c r="S3658" i="1"/>
  <c r="S3547" i="1"/>
  <c r="S3339" i="1"/>
  <c r="S3593" i="1"/>
  <c r="S3594" i="1"/>
  <c r="S3824" i="1"/>
  <c r="S3268" i="1"/>
  <c r="S3340" i="1"/>
  <c r="S3248" i="1"/>
  <c r="S3222" i="1"/>
  <c r="S3840" i="1"/>
  <c r="S3618" i="1"/>
  <c r="S2783" i="1"/>
  <c r="S3464" i="1"/>
  <c r="S3465" i="1"/>
  <c r="S3341" i="1"/>
  <c r="S3595" i="1"/>
  <c r="S3342" i="1"/>
  <c r="S3269" i="1"/>
  <c r="S3626" i="1"/>
  <c r="S3187" i="1"/>
  <c r="S3716" i="1"/>
  <c r="S3188" i="1"/>
  <c r="S3343" i="1"/>
  <c r="S3344" i="1"/>
  <c r="S3528" i="1"/>
  <c r="S525" i="1"/>
  <c r="S3596" i="1"/>
  <c r="S3717" i="1"/>
  <c r="S3270" i="1"/>
  <c r="S3249" i="1"/>
  <c r="S3466" i="1"/>
  <c r="S3467" i="1"/>
  <c r="S3189" i="1"/>
  <c r="S3398" i="1"/>
  <c r="S3703" i="1"/>
  <c r="S3529" i="1"/>
  <c r="S3345" i="1"/>
  <c r="S3554" i="1"/>
  <c r="S3726" i="1"/>
  <c r="S3349" i="1"/>
  <c r="S3530" i="1"/>
  <c r="S3597" i="1"/>
  <c r="S3654" i="1"/>
  <c r="S3598" i="1"/>
  <c r="S3536" i="1"/>
  <c r="S3704" i="1"/>
  <c r="S2833" i="1"/>
  <c r="S3468" i="1"/>
  <c r="S2814" i="1"/>
  <c r="S3271" i="1"/>
  <c r="S3619" i="1"/>
  <c r="S3250" i="1"/>
  <c r="S3705" i="1"/>
  <c r="S3829" i="1"/>
  <c r="S3281" i="1"/>
  <c r="S3210" i="1"/>
  <c r="S3531" i="1"/>
  <c r="S3223" i="1"/>
  <c r="S3225" i="1"/>
  <c r="S3727" i="1"/>
  <c r="S3609" i="1"/>
  <c r="S346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599" i="1"/>
  <c r="S3470" i="1"/>
  <c r="S3532" i="1"/>
  <c r="S3820" i="1"/>
  <c r="S3471" i="1"/>
  <c r="S3406" i="1"/>
  <c r="S3533" i="1"/>
  <c r="S3600" i="1"/>
  <c r="S3534" i="1"/>
  <c r="S3472" i="1"/>
  <c r="S3821" i="1"/>
  <c r="S3601" i="1"/>
  <c r="S3728" i="1"/>
  <c r="S3272" i="1"/>
  <c r="S3211" i="1"/>
  <c r="S3399" i="1"/>
  <c r="S3822" i="1"/>
  <c r="S3212" i="1"/>
  <c r="S3663" i="1"/>
  <c r="S3346" i="1"/>
  <c r="S3213" i="1"/>
  <c r="S3706" i="1"/>
  <c r="S3837" i="1"/>
  <c r="S3707" i="1"/>
  <c r="S3548" i="1"/>
  <c r="S3549" i="1"/>
  <c r="S3347" i="1"/>
  <c r="S3830" i="1"/>
  <c r="S3620" i="1"/>
  <c r="S3473" i="1"/>
  <c r="S523" i="1"/>
  <c r="S3474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1043" i="1"/>
  <c r="S1329" i="1"/>
  <c r="S1317" i="1"/>
  <c r="S156" i="1"/>
  <c r="S1342" i="1"/>
  <c r="S1047" i="1"/>
  <c r="S136" i="1"/>
  <c r="S2358" i="1"/>
  <c r="S629" i="1"/>
  <c r="S2346" i="1"/>
  <c r="S1453" i="1"/>
  <c r="S1343" i="1"/>
  <c r="S1060" i="1"/>
  <c r="S133" i="1"/>
  <c r="S2359" i="1"/>
  <c r="S1344" i="1"/>
  <c r="S1318" i="1"/>
  <c r="S3129" i="1"/>
  <c r="S1319" i="1"/>
  <c r="S607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88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02" i="1"/>
  <c r="P618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8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8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8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8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8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79" i="1"/>
  <c r="O2980" i="1"/>
  <c r="O3286" i="1"/>
  <c r="O2981" i="1"/>
  <c r="O3254" i="1"/>
  <c r="O1302" i="1"/>
  <c r="O3493" i="1"/>
  <c r="O2786" i="1"/>
  <c r="O3550" i="1"/>
  <c r="O3540" i="1"/>
  <c r="O3273" i="1"/>
  <c r="O3227" i="1"/>
  <c r="O2787" i="1"/>
  <c r="O3407" i="1"/>
  <c r="O1288" i="1"/>
  <c r="O3408" i="1"/>
  <c r="O3277" i="1"/>
  <c r="O3409" i="1"/>
  <c r="O2982" i="1"/>
  <c r="O366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0" i="1"/>
  <c r="O3411" i="1"/>
  <c r="O3494" i="1"/>
  <c r="O3729" i="1"/>
  <c r="O3228" i="1"/>
  <c r="O3495" i="1"/>
  <c r="O3255" i="1"/>
  <c r="O3287" i="1"/>
  <c r="O3485" i="1"/>
  <c r="O1289" i="1"/>
  <c r="O3668" i="1"/>
  <c r="O3360" i="1"/>
  <c r="O3607" i="1"/>
  <c r="O537" i="1"/>
  <c r="O3412" i="1"/>
  <c r="O3256" i="1"/>
  <c r="O3288" i="1"/>
  <c r="O3413" i="1"/>
  <c r="O3361" i="1"/>
  <c r="O3257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37" i="1"/>
  <c r="O3555" i="1"/>
  <c r="O3556" i="1"/>
  <c r="O2840" i="1"/>
  <c r="O3149" i="1"/>
  <c r="O3362" i="1"/>
  <c r="O3557" i="1"/>
  <c r="O3414" i="1"/>
  <c r="O3289" i="1"/>
  <c r="O3290" i="1"/>
  <c r="O3415" i="1"/>
  <c r="O3416" i="1"/>
  <c r="O2788" i="1"/>
  <c r="O3839" i="1"/>
  <c r="O3628" i="1"/>
  <c r="O3610" i="1"/>
  <c r="O2821" i="1"/>
  <c r="O3150" i="1"/>
  <c r="O3151" i="1"/>
  <c r="O3558" i="1"/>
  <c r="O3669" i="1"/>
  <c r="O3291" i="1"/>
  <c r="O2789" i="1"/>
  <c r="O3559" i="1"/>
  <c r="O3709" i="1"/>
  <c r="O3292" i="1"/>
  <c r="O3152" i="1"/>
  <c r="O3216" i="1"/>
  <c r="O3363" i="1"/>
  <c r="O3364" i="1"/>
  <c r="O2790" i="1"/>
  <c r="O3153" i="1"/>
  <c r="O3350" i="1"/>
  <c r="O3496" i="1"/>
  <c r="O3810" i="1"/>
  <c r="O3293" i="1"/>
  <c r="O3659" i="1"/>
  <c r="O2791" i="1"/>
  <c r="O3154" i="1"/>
  <c r="O3825" i="1"/>
  <c r="O3560" i="1"/>
  <c r="O2841" i="1"/>
  <c r="O3834" i="1"/>
  <c r="O3656" i="1"/>
  <c r="O3294" i="1"/>
  <c r="O3417" i="1"/>
  <c r="O3418" i="1"/>
  <c r="O2815" i="1"/>
  <c r="O3365" i="1"/>
  <c r="O3295" i="1"/>
  <c r="O3296" i="1"/>
  <c r="O3366" i="1"/>
  <c r="O3356" i="1"/>
  <c r="O3611" i="1"/>
  <c r="O3561" i="1"/>
  <c r="O3708" i="1"/>
  <c r="O3608" i="1"/>
  <c r="O3419" i="1"/>
  <c r="O3258" i="1"/>
  <c r="O3367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3155" i="1"/>
  <c r="O3562" i="1"/>
  <c r="O2792" i="1"/>
  <c r="O3156" i="1"/>
  <c r="O3497" i="1"/>
  <c r="O2793" i="1"/>
  <c r="O3157" i="1"/>
  <c r="O3259" i="1"/>
  <c r="O3563" i="1"/>
  <c r="O2842" i="1"/>
  <c r="O3282" i="1"/>
  <c r="O3420" i="1"/>
  <c r="O3158" i="1"/>
  <c r="O3159" i="1"/>
  <c r="O2822" i="1"/>
  <c r="O3838" i="1"/>
  <c r="O3297" i="1"/>
  <c r="O3622" i="1"/>
  <c r="O3160" i="1"/>
  <c r="O3298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8" i="1"/>
  <c r="O3477" i="1"/>
  <c r="O3538" i="1"/>
  <c r="O3260" i="1"/>
  <c r="O3261" i="1"/>
  <c r="O3402" i="1"/>
  <c r="O3299" i="1"/>
  <c r="O2834" i="1"/>
  <c r="O3161" i="1"/>
  <c r="O2973" i="1"/>
  <c r="O3229" i="1"/>
  <c r="O3162" i="1"/>
  <c r="O3498" i="1"/>
  <c r="O3217" i="1"/>
  <c r="O3421" i="1"/>
  <c r="O3230" i="1"/>
  <c r="O1299" i="1"/>
  <c r="O3368" i="1"/>
  <c r="O3623" i="1"/>
  <c r="O526" i="1"/>
  <c r="O3300" i="1"/>
  <c r="O3369" i="1"/>
  <c r="O2823" i="1"/>
  <c r="O3422" i="1"/>
  <c r="O2835" i="1"/>
  <c r="O3423" i="1"/>
  <c r="O2794" i="1"/>
  <c r="O3301" i="1"/>
  <c r="O3163" i="1"/>
  <c r="O3476" i="1"/>
  <c r="O3370" i="1"/>
  <c r="O3499" i="1"/>
  <c r="O3226" i="1"/>
  <c r="O3541" i="1"/>
  <c r="O3670" i="1"/>
  <c r="O2836" i="1"/>
  <c r="O3371" i="1"/>
  <c r="O3224" i="1"/>
  <c r="O3564" i="1"/>
  <c r="O3283" i="1"/>
  <c r="O1290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164" i="1"/>
  <c r="O2816" i="1"/>
  <c r="O3302" i="1"/>
  <c r="O534" i="1"/>
  <c r="O3231" i="1"/>
  <c r="O2963" i="1"/>
  <c r="O1303" i="1"/>
  <c r="O527" i="1"/>
  <c r="O3424" i="1"/>
  <c r="O3218" i="1"/>
  <c r="O1304" i="1"/>
  <c r="O539" i="1"/>
  <c r="O1291" i="1"/>
  <c r="O3232" i="1"/>
  <c r="O3372" i="1"/>
  <c r="O3285" i="1"/>
  <c r="O531" i="1"/>
  <c r="O3425" i="1"/>
  <c r="O3542" i="1"/>
  <c r="O3543" i="1"/>
  <c r="O2837" i="1"/>
  <c r="O540" i="1"/>
  <c r="O3358" i="1"/>
  <c r="O3565" i="1"/>
  <c r="O3566" i="1"/>
  <c r="O3165" i="1"/>
  <c r="O3233" i="1"/>
  <c r="O1292" i="1"/>
  <c r="O541" i="1"/>
  <c r="O528" i="1"/>
  <c r="O3351" i="1"/>
  <c r="O2970" i="1"/>
  <c r="O3303" i="1"/>
  <c r="O2819" i="1"/>
  <c r="O2795" i="1"/>
  <c r="O2824" i="1"/>
  <c r="O3490" i="1"/>
  <c r="O536" i="1"/>
  <c r="O2796" i="1"/>
  <c r="O3373" i="1"/>
  <c r="O1305" i="1"/>
  <c r="O2974" i="1"/>
  <c r="O533" i="1"/>
  <c r="O3500" i="1"/>
  <c r="O3401" i="1"/>
  <c r="O1286" i="1"/>
  <c r="O1300" i="1"/>
  <c r="O3719" i="1"/>
  <c r="O2797" i="1"/>
  <c r="O3426" i="1"/>
  <c r="O2838" i="1"/>
  <c r="O535" i="1"/>
  <c r="O3166" i="1"/>
  <c r="O3278" i="1"/>
  <c r="O1301" i="1"/>
  <c r="O3374" i="1"/>
  <c r="O3375" i="1"/>
  <c r="O3357" i="1"/>
  <c r="O2964" i="1"/>
  <c r="O1293" i="1"/>
  <c r="O3427" i="1"/>
  <c r="O2825" i="1"/>
  <c r="O3478" i="1"/>
  <c r="O3501" i="1"/>
  <c r="O2798" i="1"/>
  <c r="O3234" i="1"/>
  <c r="O1287" i="1"/>
  <c r="O3479" i="1"/>
  <c r="O3219" i="1"/>
  <c r="O3167" i="1"/>
  <c r="O3376" i="1"/>
  <c r="O2971" i="1"/>
  <c r="O3428" i="1"/>
  <c r="O3168" i="1"/>
  <c r="O530" i="1"/>
  <c r="O3612" i="1"/>
  <c r="O3304" i="1"/>
  <c r="O3214" i="1"/>
  <c r="O1294" i="1"/>
  <c r="O3377" i="1"/>
  <c r="O2799" i="1"/>
  <c r="O3671" i="1"/>
  <c r="O3429" i="1"/>
  <c r="O3672" i="1"/>
  <c r="O3833" i="1"/>
  <c r="O3220" i="1"/>
  <c r="O3660" i="1"/>
  <c r="O3629" i="1"/>
  <c r="O3502" i="1"/>
  <c r="O2975" i="1"/>
  <c r="O2800" i="1"/>
  <c r="O3305" i="1"/>
  <c r="O3306" i="1"/>
  <c r="O3307" i="1"/>
  <c r="O2820" i="1"/>
  <c r="O3480" i="1"/>
  <c r="O1295" i="1"/>
  <c r="O3235" i="1"/>
  <c r="O3503" i="1"/>
  <c r="O3567" i="1"/>
  <c r="O3262" i="1"/>
  <c r="O3712" i="1"/>
  <c r="O2839" i="1"/>
  <c r="O3378" i="1"/>
  <c r="O3379" i="1"/>
  <c r="O3430" i="1"/>
  <c r="O3613" i="1"/>
  <c r="O3236" i="1"/>
  <c r="O2784" i="1"/>
  <c r="O3553" i="1"/>
  <c r="O3431" i="1"/>
  <c r="O3673" i="1"/>
  <c r="O3380" i="1"/>
  <c r="O3674" i="1"/>
  <c r="O3279" i="1"/>
  <c r="O3568" i="1"/>
  <c r="O3504" i="1"/>
  <c r="O3710" i="1"/>
  <c r="O2826" i="1"/>
  <c r="O3614" i="1"/>
  <c r="O3481" i="1"/>
  <c r="O3569" i="1"/>
  <c r="O3505" i="1"/>
  <c r="O3169" i="1"/>
  <c r="O2965" i="1"/>
  <c r="O3263" i="1"/>
  <c r="O3251" i="1"/>
  <c r="O3170" i="1"/>
  <c r="O3811" i="1"/>
  <c r="O3381" i="1"/>
  <c r="O1296" i="1"/>
  <c r="O2827" i="1"/>
  <c r="O3308" i="1"/>
  <c r="O3275" i="1"/>
  <c r="O2966" i="1"/>
  <c r="O3650" i="1"/>
  <c r="O3221" i="1"/>
  <c r="O3675" i="1"/>
  <c r="O3506" i="1"/>
  <c r="O3432" i="1"/>
  <c r="O2976" i="1"/>
  <c r="O3570" i="1"/>
  <c r="O3264" i="1"/>
  <c r="O3171" i="1"/>
  <c r="O3172" i="1"/>
  <c r="O3676" i="1"/>
  <c r="O3309" i="1"/>
  <c r="O3483" i="1"/>
  <c r="O3507" i="1"/>
  <c r="O3433" i="1"/>
  <c r="O2801" i="1"/>
  <c r="O3237" i="1"/>
  <c r="O2818" i="1"/>
  <c r="O3173" i="1"/>
  <c r="O3677" i="1"/>
  <c r="O2831" i="1"/>
  <c r="O3310" i="1"/>
  <c r="O3382" i="1"/>
  <c r="O3678" i="1"/>
  <c r="O3624" i="1"/>
  <c r="O3571" i="1"/>
  <c r="O3174" i="1"/>
  <c r="O3508" i="1"/>
  <c r="O3826" i="1"/>
  <c r="O3572" i="1"/>
  <c r="O3434" i="1"/>
  <c r="O3265" i="1"/>
  <c r="O3311" i="1"/>
  <c r="O2828" i="1"/>
  <c r="O2829" i="1"/>
  <c r="O3664" i="1"/>
  <c r="O3435" i="1"/>
  <c r="O3312" i="1"/>
  <c r="O3238" i="1"/>
  <c r="O3266" i="1"/>
  <c r="O3484" i="1"/>
  <c r="O2967" i="1"/>
  <c r="O3436" i="1"/>
  <c r="O3437" i="1"/>
  <c r="O3313" i="1"/>
  <c r="O3509" i="1"/>
  <c r="O2802" i="1"/>
  <c r="O3510" i="1"/>
  <c r="O3679" i="1"/>
  <c r="O3680" i="1"/>
  <c r="O3511" i="1"/>
  <c r="O3665" i="1"/>
  <c r="O3681" i="1"/>
  <c r="O3512" i="1"/>
  <c r="O3812" i="1"/>
  <c r="O3239" i="1"/>
  <c r="O3544" i="1"/>
  <c r="O2803" i="1"/>
  <c r="O3348" i="1"/>
  <c r="O1297" i="1"/>
  <c r="O3438" i="1"/>
  <c r="O3682" i="1"/>
  <c r="O3713" i="1"/>
  <c r="O2804" i="1"/>
  <c r="O3439" i="1"/>
  <c r="O3683" i="1"/>
  <c r="O3684" i="1"/>
  <c r="O3314" i="1"/>
  <c r="O1298" i="1"/>
  <c r="O3315" i="1"/>
  <c r="O3685" i="1"/>
  <c r="O3316" i="1"/>
  <c r="O3827" i="1"/>
  <c r="O3240" i="1"/>
  <c r="O3486" i="1"/>
  <c r="O3241" i="1"/>
  <c r="O3354" i="1"/>
  <c r="O3651" i="1"/>
  <c r="O2805" i="1"/>
  <c r="O3317" i="1"/>
  <c r="O3813" i="1"/>
  <c r="O2968" i="1"/>
  <c r="O532" i="1"/>
  <c r="O3253" i="1"/>
  <c r="O3513" i="1"/>
  <c r="O3440" i="1"/>
  <c r="O3831" i="1"/>
  <c r="O3441" i="1"/>
  <c r="O3442" i="1"/>
  <c r="O3443" i="1"/>
  <c r="O2817" i="1"/>
  <c r="O2806" i="1"/>
  <c r="O3573" i="1"/>
  <c r="O3175" i="1"/>
  <c r="O3318" i="1"/>
  <c r="O3383" i="1"/>
  <c r="O3545" i="1"/>
  <c r="O3176" i="1"/>
  <c r="O3384" i="1"/>
  <c r="O3814" i="1"/>
  <c r="O3574" i="1"/>
  <c r="O3720" i="1"/>
  <c r="O3444" i="1"/>
  <c r="O3575" i="1"/>
  <c r="O3576" i="1"/>
  <c r="O3404" i="1"/>
  <c r="O3615" i="1"/>
  <c r="O3686" i="1"/>
  <c r="O3657" i="1"/>
  <c r="O3577" i="1"/>
  <c r="O3721" i="1"/>
  <c r="O3652" i="1"/>
  <c r="O2807" i="1"/>
  <c r="O3319" i="1"/>
  <c r="O3445" i="1"/>
  <c r="O3602" i="1"/>
  <c r="O3687" i="1"/>
  <c r="O3688" i="1"/>
  <c r="O3689" i="1"/>
  <c r="O3815" i="1"/>
  <c r="O2808" i="1"/>
  <c r="O3177" i="1"/>
  <c r="O3446" i="1"/>
  <c r="O3267" i="1"/>
  <c r="O3320" i="1"/>
  <c r="O2809" i="1"/>
  <c r="O3352" i="1"/>
  <c r="O3816" i="1"/>
  <c r="O3690" i="1"/>
  <c r="O3447" i="1"/>
  <c r="O3215" i="1"/>
  <c r="O3448" i="1"/>
  <c r="O3722" i="1"/>
  <c r="O3723" i="1"/>
  <c r="O3482" i="1"/>
  <c r="O3449" i="1"/>
  <c r="O3514" i="1"/>
  <c r="O3515" i="1"/>
  <c r="O2810" i="1"/>
  <c r="O3321" i="1"/>
  <c r="O3276" i="1"/>
  <c r="O3385" i="1"/>
  <c r="O3487" i="1"/>
  <c r="O3322" i="1"/>
  <c r="O3450" i="1"/>
  <c r="O3323" i="1"/>
  <c r="O3178" i="1"/>
  <c r="O3578" i="1"/>
  <c r="O3691" i="1"/>
  <c r="O3252" i="1"/>
  <c r="O3516" i="1"/>
  <c r="O3711" i="1"/>
  <c r="O3179" i="1"/>
  <c r="O3324" i="1"/>
  <c r="O3492" i="1"/>
  <c r="O3488" i="1"/>
  <c r="O3451" i="1"/>
  <c r="O3579" i="1"/>
  <c r="O3517" i="1"/>
  <c r="O3242" i="1"/>
  <c r="O3386" i="1"/>
  <c r="O3580" i="1"/>
  <c r="O3387" i="1"/>
  <c r="O3325" i="1"/>
  <c r="O2811" i="1"/>
  <c r="O3835" i="1"/>
  <c r="O3326" i="1"/>
  <c r="O3604" i="1"/>
  <c r="O3518" i="1"/>
  <c r="O3581" i="1"/>
  <c r="O3353" i="1"/>
  <c r="O3692" i="1"/>
  <c r="O3327" i="1"/>
  <c r="O3388" i="1"/>
  <c r="O3243" i="1"/>
  <c r="O3519" i="1"/>
  <c r="O3452" i="1"/>
  <c r="O3453" i="1"/>
  <c r="O3714" i="1"/>
  <c r="O3535" i="1"/>
  <c r="O3244" i="1"/>
  <c r="O2812" i="1"/>
  <c r="O3693" i="1"/>
  <c r="O3280" i="1"/>
  <c r="O2969" i="1"/>
  <c r="O3489" i="1"/>
  <c r="O3694" i="1"/>
  <c r="O3355" i="1"/>
  <c r="O3582" i="1"/>
  <c r="O3603" i="1"/>
  <c r="O3695" i="1"/>
  <c r="O3180" i="1"/>
  <c r="O3454" i="1"/>
  <c r="O3832" i="1"/>
  <c r="O3655" i="1"/>
  <c r="O3455" i="1"/>
  <c r="O3661" i="1"/>
  <c r="O3724" i="1"/>
  <c r="O3546" i="1"/>
  <c r="O2977" i="1"/>
  <c r="O3520" i="1"/>
  <c r="O3389" i="1"/>
  <c r="O3817" i="1"/>
  <c r="O3551" i="1"/>
  <c r="O529" i="1"/>
  <c r="O3405" i="1"/>
  <c r="O3583" i="1"/>
  <c r="O3390" i="1"/>
  <c r="O3521" i="1"/>
  <c r="O3621" i="1"/>
  <c r="O2978" i="1"/>
  <c r="O3181" i="1"/>
  <c r="O3400" i="1"/>
  <c r="O3403" i="1"/>
  <c r="O522" i="1"/>
  <c r="O3715" i="1"/>
  <c r="O3584" i="1"/>
  <c r="O3284" i="1"/>
  <c r="O3391" i="1"/>
  <c r="O3718" i="1"/>
  <c r="O3696" i="1"/>
  <c r="O3585" i="1"/>
  <c r="O3605" i="1"/>
  <c r="O3456" i="1"/>
  <c r="O3586" i="1"/>
  <c r="O3587" i="1"/>
  <c r="O3182" i="1"/>
  <c r="O3457" i="1"/>
  <c r="O3522" i="1"/>
  <c r="O3697" i="1"/>
  <c r="O3328" i="1"/>
  <c r="O2972" i="1"/>
  <c r="O2813" i="1"/>
  <c r="O3836" i="1"/>
  <c r="O3662" i="1"/>
  <c r="O3523" i="1"/>
  <c r="O3698" i="1"/>
  <c r="O3606" i="1"/>
  <c r="O3524" i="1"/>
  <c r="O3588" i="1"/>
  <c r="O3329" i="1"/>
  <c r="O3330" i="1"/>
  <c r="O3274" i="1"/>
  <c r="O2832" i="1"/>
  <c r="O3699" i="1"/>
  <c r="O3828" i="1"/>
  <c r="O3245" i="1"/>
  <c r="O3183" i="1"/>
  <c r="O3653" i="1"/>
  <c r="O3458" i="1"/>
  <c r="O3331" i="1"/>
  <c r="O3491" i="1"/>
  <c r="O3359" i="1"/>
  <c r="O3552" i="1"/>
  <c r="O3392" i="1"/>
  <c r="O3589" i="1"/>
  <c r="O3700" i="1"/>
  <c r="O3841" i="1"/>
  <c r="O3459" i="1"/>
  <c r="O3246" i="1"/>
  <c r="O3525" i="1"/>
  <c r="O3332" i="1"/>
  <c r="O3818" i="1"/>
  <c r="O3333" i="1"/>
  <c r="O3666" i="1"/>
  <c r="O3616" i="1"/>
  <c r="O3475" i="1"/>
  <c r="O3590" i="1"/>
  <c r="O3393" i="1"/>
  <c r="O3184" i="1"/>
  <c r="O3539" i="1"/>
  <c r="O3394" i="1"/>
  <c r="O3395" i="1"/>
  <c r="O3396" i="1"/>
  <c r="O3627" i="1"/>
  <c r="O3460" i="1"/>
  <c r="O3591" i="1"/>
  <c r="O2785" i="1"/>
  <c r="O3334" i="1"/>
  <c r="O3592" i="1"/>
  <c r="O3397" i="1"/>
  <c r="O3335" i="1"/>
  <c r="O3336" i="1"/>
  <c r="O3247" i="1"/>
  <c r="O346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4" i="1"/>
  <c r="O3625" i="1"/>
  <c r="O3701" i="1"/>
  <c r="O3702" i="1"/>
  <c r="O3725" i="1"/>
  <c r="O3462" i="1"/>
  <c r="O3526" i="1"/>
  <c r="O3185" i="1"/>
  <c r="O3186" i="1"/>
  <c r="O3463" i="1"/>
  <c r="O3527" i="1"/>
  <c r="O3337" i="1"/>
  <c r="O3819" i="1"/>
  <c r="O3338" i="1"/>
  <c r="O2830" i="1"/>
  <c r="O3823" i="1"/>
  <c r="O3617" i="1"/>
  <c r="O3658" i="1"/>
  <c r="O3547" i="1"/>
  <c r="O3339" i="1"/>
  <c r="O3593" i="1"/>
  <c r="O3594" i="1"/>
  <c r="O3824" i="1"/>
  <c r="O3268" i="1"/>
  <c r="O3340" i="1"/>
  <c r="O3248" i="1"/>
  <c r="O3222" i="1"/>
  <c r="O3840" i="1"/>
  <c r="O3618" i="1"/>
  <c r="O2783" i="1"/>
  <c r="O3464" i="1"/>
  <c r="O3465" i="1"/>
  <c r="O3341" i="1"/>
  <c r="O3595" i="1"/>
  <c r="O3342" i="1"/>
  <c r="O3269" i="1"/>
  <c r="O3626" i="1"/>
  <c r="O3187" i="1"/>
  <c r="O3716" i="1"/>
  <c r="O3188" i="1"/>
  <c r="O3343" i="1"/>
  <c r="O3344" i="1"/>
  <c r="O3528" i="1"/>
  <c r="O525" i="1"/>
  <c r="O3596" i="1"/>
  <c r="O3717" i="1"/>
  <c r="O3270" i="1"/>
  <c r="O3249" i="1"/>
  <c r="O3466" i="1"/>
  <c r="O3467" i="1"/>
  <c r="O3189" i="1"/>
  <c r="O3398" i="1"/>
  <c r="O3703" i="1"/>
  <c r="O3529" i="1"/>
  <c r="O3345" i="1"/>
  <c r="O3554" i="1"/>
  <c r="O3726" i="1"/>
  <c r="O3349" i="1"/>
  <c r="O3530" i="1"/>
  <c r="O3597" i="1"/>
  <c r="O3654" i="1"/>
  <c r="O3598" i="1"/>
  <c r="O3536" i="1"/>
  <c r="O3704" i="1"/>
  <c r="O2833" i="1"/>
  <c r="O3468" i="1"/>
  <c r="O2814" i="1"/>
  <c r="O3271" i="1"/>
  <c r="O3619" i="1"/>
  <c r="O3250" i="1"/>
  <c r="O3705" i="1"/>
  <c r="O3829" i="1"/>
  <c r="O3281" i="1"/>
  <c r="O3210" i="1"/>
  <c r="O3531" i="1"/>
  <c r="O3223" i="1"/>
  <c r="O3225" i="1"/>
  <c r="O3727" i="1"/>
  <c r="O3609" i="1"/>
  <c r="O346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99" i="1"/>
  <c r="O3470" i="1"/>
  <c r="O3532" i="1"/>
  <c r="O3820" i="1"/>
  <c r="O3471" i="1"/>
  <c r="O3406" i="1"/>
  <c r="O3533" i="1"/>
  <c r="O3600" i="1"/>
  <c r="O3534" i="1"/>
  <c r="O3472" i="1"/>
  <c r="O3821" i="1"/>
  <c r="O3601" i="1"/>
  <c r="O3728" i="1"/>
  <c r="O3272" i="1"/>
  <c r="O3211" i="1"/>
  <c r="O3399" i="1"/>
  <c r="O3822" i="1"/>
  <c r="O3212" i="1"/>
  <c r="O3663" i="1"/>
  <c r="O3346" i="1"/>
  <c r="O3213" i="1"/>
  <c r="O3706" i="1"/>
  <c r="O3837" i="1"/>
  <c r="O3707" i="1"/>
  <c r="O3548" i="1"/>
  <c r="O3549" i="1"/>
  <c r="O3347" i="1"/>
  <c r="O3830" i="1"/>
  <c r="O3620" i="1"/>
  <c r="O3473" i="1"/>
  <c r="O523" i="1"/>
  <c r="O3474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2" l="1"/>
  <c r="B7" i="12"/>
  <c r="U3870" i="1"/>
  <c r="U3882" i="1"/>
  <c r="U3878" i="1"/>
  <c r="U3885" i="1"/>
  <c r="U3881" i="1"/>
  <c r="C14" i="12"/>
  <c r="B14" i="12"/>
</calcChain>
</file>

<file path=xl/sharedStrings.xml><?xml version="1.0" encoding="utf-8"?>
<sst xmlns="http://schemas.openxmlformats.org/spreadsheetml/2006/main" count="33049" uniqueCount="8421">
  <si>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</si>
  <si>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</si>
  <si>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</si>
  <si>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</si>
  <si>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</si>
  <si>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</si>
  <si>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</si>
  <si>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</si>
  <si>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</si>
  <si>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</si>
  <si>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</si>
  <si>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</si>
  <si>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</si>
  <si>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</si>
  <si>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</si>
  <si>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</si>
  <si>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</si>
  <si>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</si>
  <si>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</si>
  <si>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</si>
  <si>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</si>
  <si>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</si>
  <si>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</si>
  <si>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</si>
  <si>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</si>
  <si>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</si>
  <si>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</si>
  <si>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</si>
  <si>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</si>
  <si>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</si>
  <si>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</si>
  <si>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</si>
  <si>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</si>
  <si>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</si>
  <si>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</si>
  <si>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</si>
  <si>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</si>
  <si>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</si>
  <si>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</si>
  <si>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</si>
  <si>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</si>
  <si>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</si>
  <si>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</si>
  <si>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</si>
  <si>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</si>
  <si>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</si>
  <si>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</si>
  <si>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</si>
  <si>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</si>
  <si>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</si>
  <si>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</si>
  <si>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</si>
  <si>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</si>
  <si>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</si>
  <si>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</si>
  <si>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</si>
  <si>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</si>
  <si>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</si>
  <si>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</si>
  <si>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</si>
  <si>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</si>
  <si>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</si>
  <si>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</si>
  <si>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</si>
  <si>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</si>
  <si>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</si>
  <si>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</si>
  <si>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</si>
  <si>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</si>
  <si>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</si>
  <si>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</si>
  <si>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</si>
  <si>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</si>
  <si>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</si>
  <si>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</si>
  <si>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</si>
  <si>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</si>
  <si>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</si>
  <si>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</si>
  <si>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</si>
  <si>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</si>
  <si>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</si>
  <si>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</si>
  <si>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</si>
  <si>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</si>
  <si>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</si>
  <si>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</si>
  <si>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</si>
  <si>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</si>
  <si>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</si>
  <si>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</si>
  <si>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</si>
  <si>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</si>
  <si>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</si>
  <si>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</si>
  <si>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</si>
  <si>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</si>
  <si>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</si>
  <si>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</si>
  <si>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</si>
  <si>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</si>
  <si>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</si>
  <si>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</si>
  <si>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</si>
  <si>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</si>
  <si>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</si>
  <si>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</si>
  <si>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</si>
  <si>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</si>
  <si>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</si>
  <si>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</si>
  <si>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</si>
  <si>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</si>
  <si>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</si>
  <si>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</si>
  <si>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</si>
  <si>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</si>
  <si>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</si>
  <si>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</si>
  <si>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</si>
  <si>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</si>
  <si>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</si>
  <si>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</si>
  <si>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</si>
  <si>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</si>
  <si>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</si>
  <si>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</si>
  <si>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</si>
  <si>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</si>
  <si>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</si>
  <si>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</si>
  <si>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</si>
  <si>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</si>
  <si>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</si>
  <si>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</si>
  <si>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</si>
  <si>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</si>
  <si>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</si>
  <si>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</si>
  <si>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</si>
  <si>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</si>
  <si>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</si>
  <si>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</si>
  <si>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</si>
  <si>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</si>
  <si>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</si>
  <si>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</si>
  <si>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</si>
  <si>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</si>
  <si>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</si>
  <si>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</si>
  <si>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</si>
  <si>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</si>
  <si>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</si>
  <si>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</si>
  <si>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</si>
  <si>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</si>
  <si>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</si>
  <si>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</si>
  <si>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</si>
  <si>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</si>
  <si>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</si>
  <si>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</si>
  <si>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</si>
  <si>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</si>
  <si>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</si>
  <si>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</si>
  <si>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</si>
  <si>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</si>
  <si>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</si>
  <si>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</si>
  <si>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</si>
  <si>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</si>
  <si>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</si>
  <si>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</si>
  <si>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</si>
  <si>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</si>
  <si>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</si>
  <si>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</si>
  <si>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</si>
  <si>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</si>
  <si>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</si>
  <si>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</si>
  <si>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</si>
  <si>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</si>
  <si>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</si>
  <si>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</si>
  <si>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</si>
  <si>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</si>
  <si>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</si>
  <si>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</si>
  <si>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</si>
  <si>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</si>
  <si>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</si>
  <si>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</si>
  <si>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</si>
  <si>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</si>
  <si>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</si>
  <si>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</si>
  <si>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</si>
  <si>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</si>
  <si>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</si>
  <si>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</si>
  <si>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</si>
  <si>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</si>
  <si>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</si>
  <si>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</si>
  <si>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</si>
  <si>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</si>
  <si>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</si>
  <si>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</si>
  <si>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</si>
  <si>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</si>
  <si>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</si>
  <si>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</si>
  <si>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</si>
  <si>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</si>
  <si>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</si>
  <si>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</si>
  <si>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</si>
  <si>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</si>
  <si>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</si>
  <si>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</si>
  <si>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</si>
  <si>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</si>
  <si>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</si>
  <si>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</si>
  <si>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</si>
  <si>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</si>
  <si>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</si>
  <si>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</si>
  <si>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</si>
  <si>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</si>
  <si>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</si>
  <si>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</si>
  <si>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</si>
  <si>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</si>
  <si>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</si>
  <si>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</si>
  <si>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</si>
  <si>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</si>
  <si>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</si>
  <si>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</si>
  <si>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</si>
  <si>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</si>
  <si>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</si>
  <si>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</si>
  <si>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</si>
  <si>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</si>
  <si>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</si>
  <si>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</si>
  <si>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</si>
  <si>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</si>
  <si>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</si>
  <si>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</si>
  <si>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</si>
  <si>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</si>
  <si>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</si>
  <si>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</si>
  <si>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</si>
  <si>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</si>
  <si>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</si>
  <si>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</si>
  <si>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</si>
  <si>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</si>
  <si>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</si>
  <si>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</si>
  <si>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</si>
  <si>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</si>
  <si>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</si>
  <si>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</si>
  <si>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</si>
  <si>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</si>
  <si>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</si>
  <si>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</si>
  <si>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</si>
  <si>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</si>
  <si>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</si>
  <si>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</si>
  <si>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</si>
  <si>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</si>
  <si>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</si>
  <si>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</si>
  <si>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</si>
  <si>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</si>
  <si>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</si>
  <si>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</si>
  <si>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</si>
  <si>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</si>
  <si>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</si>
  <si>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</si>
  <si>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</si>
  <si>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</si>
  <si>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</si>
  <si>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</si>
  <si>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</si>
  <si>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</si>
  <si>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</si>
  <si>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</si>
  <si>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</si>
  <si>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</si>
  <si>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</si>
  <si>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</si>
  <si>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</si>
  <si>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</si>
  <si>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</si>
  <si>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</si>
  <si>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</si>
  <si>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</si>
  <si>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</si>
  <si>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</si>
  <si>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</si>
  <si>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</si>
  <si>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</si>
  <si>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</si>
  <si>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</si>
  <si>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</si>
  <si>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</si>
  <si>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</si>
  <si>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</si>
  <si>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</si>
  <si>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</si>
  <si>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</si>
  <si>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</si>
  <si>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</si>
  <si>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</si>
  <si>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</si>
  <si>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</si>
  <si>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</si>
  <si>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</si>
  <si>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</si>
  <si>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</si>
  <si>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</si>
  <si>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</si>
  <si>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</si>
  <si>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</si>
  <si>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</si>
  <si>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</si>
  <si>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</si>
  <si>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</si>
  <si>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</si>
  <si>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</si>
  <si>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</si>
  <si>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</si>
  <si>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</si>
  <si>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</si>
  <si>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</si>
  <si>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</si>
  <si>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</si>
  <si>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</si>
  <si>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</si>
  <si>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</si>
  <si>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</si>
  <si>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</si>
  <si>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</si>
  <si>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</si>
  <si>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</si>
  <si>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</si>
  <si>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</si>
  <si>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</si>
  <si>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</si>
  <si>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</si>
  <si>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</si>
  <si>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</si>
  <si>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</si>
  <si>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</si>
  <si>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</si>
  <si>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</si>
  <si>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</si>
  <si>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</si>
  <si>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</si>
  <si>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</si>
  <si>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</si>
  <si>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</si>
  <si>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</si>
  <si>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</si>
  <si>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</si>
  <si>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</si>
  <si>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</si>
  <si>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</si>
  <si>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</si>
  <si>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</si>
  <si>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</si>
  <si>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</si>
  <si>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</si>
  <si>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</si>
  <si>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</si>
  <si>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</si>
  <si>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</si>
  <si>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</si>
  <si>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</si>
  <si>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</si>
  <si>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</si>
  <si>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</si>
  <si>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</si>
  <si>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</si>
  <si>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</si>
  <si>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</si>
  <si>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</si>
  <si>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</si>
  <si>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</si>
  <si>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</si>
  <si>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</si>
  <si>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</si>
  <si>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</si>
  <si>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</si>
  <si>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</si>
  <si>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</si>
  <si>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</si>
  <si>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</si>
  <si>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</si>
  <si>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</si>
  <si>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</si>
  <si>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</si>
  <si>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</si>
  <si>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</si>
  <si>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</si>
  <si>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</si>
  <si>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</si>
  <si>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</si>
  <si>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</si>
  <si>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</si>
  <si>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</si>
  <si>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</si>
  <si>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</si>
  <si>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</si>
  <si>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</si>
  <si>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</si>
  <si>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</si>
  <si>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</si>
  <si>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</si>
  <si>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</si>
  <si>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</si>
  <si>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</si>
  <si>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</si>
  <si>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</si>
  <si>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</si>
  <si>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</si>
  <si>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</si>
  <si>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</si>
  <si>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</si>
  <si>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</si>
  <si>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</si>
  <si>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</si>
  <si>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</si>
  <si>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</si>
  <si>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</si>
  <si>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</si>
  <si>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</si>
  <si>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</si>
  <si>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</si>
  <si>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</si>
  <si>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</si>
  <si>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</si>
  <si>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</si>
  <si>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</si>
  <si>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</si>
  <si>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</si>
  <si>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</si>
  <si>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</si>
  <si>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</si>
  <si>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</si>
  <si>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</si>
  <si>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</si>
  <si>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</si>
  <si>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</si>
  <si>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</si>
  <si>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</si>
  <si>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</si>
  <si>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</si>
  <si>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</si>
  <si>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</si>
  <si>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</si>
  <si>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</si>
  <si>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</si>
  <si>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</si>
  <si>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</si>
  <si>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</si>
  <si>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</si>
  <si>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</si>
  <si>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</si>
  <si>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</si>
  <si>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</si>
  <si>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</si>
  <si>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</si>
  <si>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</si>
  <si>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</si>
  <si>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</si>
  <si>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</si>
  <si>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</si>
  <si>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</si>
  <si>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</si>
  <si>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</si>
  <si>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</si>
  <si>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</si>
  <si>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</si>
  <si>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</si>
  <si>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</si>
  <si>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</si>
  <si>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</si>
  <si>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</si>
  <si>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</si>
  <si>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</si>
  <si>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</si>
  <si>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</si>
  <si>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</si>
  <si>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</si>
  <si>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</si>
  <si>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</si>
  <si>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</si>
  <si>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</si>
  <si>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</si>
  <si>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</si>
  <si>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</si>
  <si>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</si>
  <si>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</si>
  <si>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</si>
  <si>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</si>
  <si>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</si>
  <si>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</si>
  <si>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</si>
  <si>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</si>
  <si>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</si>
  <si>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</si>
  <si>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</si>
  <si>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</si>
  <si>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</si>
  <si>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</si>
  <si>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</si>
  <si>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</si>
  <si>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</si>
  <si>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</si>
  <si>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</si>
  <si>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</si>
  <si>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</si>
  <si>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</si>
  <si>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</si>
  <si>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</si>
  <si>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</si>
  <si>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</si>
  <si>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</si>
  <si>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</si>
  <si>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</si>
  <si>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</si>
  <si>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</si>
  <si>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</si>
  <si>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</si>
  <si>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</si>
  <si>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</si>
  <si>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</si>
  <si>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</si>
  <si>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</si>
  <si>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</si>
  <si>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</si>
  <si>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</si>
  <si>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</si>
  <si>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</si>
  <si>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</si>
  <si>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</si>
  <si>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</si>
  <si>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</si>
  <si>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</si>
  <si>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</si>
  <si>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</si>
  <si>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</si>
  <si>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</si>
  <si>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</si>
  <si>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</si>
  <si>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</si>
  <si>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</si>
  <si>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</si>
  <si>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</si>
  <si>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</si>
  <si>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</si>
  <si>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</si>
  <si>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</si>
  <si>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</si>
  <si>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</si>
  <si>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</si>
  <si>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</si>
  <si>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</si>
  <si>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</si>
  <si>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</si>
  <si>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</si>
  <si>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</si>
  <si>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</si>
  <si>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</si>
  <si>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</si>
  <si>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</si>
  <si>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</si>
  <si>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</si>
  <si>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</si>
  <si>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</si>
  <si>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</si>
  <si>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</si>
  <si>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</si>
  <si>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</si>
  <si>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</si>
  <si>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</si>
  <si>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</si>
  <si>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</si>
  <si>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</si>
  <si>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</si>
  <si>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</si>
  <si>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</si>
  <si>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</si>
  <si>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</si>
  <si>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</si>
  <si>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</si>
  <si>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</si>
  <si>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</si>
  <si>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</si>
  <si>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</si>
  <si>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</si>
  <si>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</si>
  <si>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</si>
  <si>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</si>
  <si>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</si>
  <si>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</si>
  <si>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</si>
  <si>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</si>
  <si>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</si>
  <si>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</si>
  <si>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</si>
  <si>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</si>
  <si>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</si>
  <si>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</si>
  <si>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</si>
  <si>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</si>
  <si>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</si>
  <si>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</si>
  <si>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</si>
  <si>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</si>
  <si>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</si>
  <si>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</si>
  <si>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</si>
  <si>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</si>
  <si>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</si>
  <si>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</si>
  <si>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</si>
  <si>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</si>
  <si>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</si>
  <si>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</si>
  <si>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</si>
  <si>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</si>
  <si>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</si>
  <si>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</si>
  <si>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</si>
  <si>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</si>
  <si>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</si>
  <si>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</si>
  <si>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</si>
  <si>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</si>
  <si>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</si>
  <si>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</si>
  <si>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</si>
  <si>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</si>
  <si>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</si>
  <si>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</si>
  <si>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</si>
  <si>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</si>
  <si>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</si>
  <si>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</si>
  <si>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</si>
  <si>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</si>
  <si>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</si>
  <si>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</si>
  <si>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</si>
  <si>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</si>
  <si>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</si>
  <si>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</si>
  <si>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</si>
  <si>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</si>
  <si>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</si>
  <si>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</si>
  <si>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</si>
  <si>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</si>
  <si>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</si>
  <si>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</si>
  <si>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</si>
  <si>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</si>
  <si>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</si>
  <si>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</si>
  <si>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</si>
  <si>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</si>
  <si>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</si>
  <si>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</si>
  <si>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</si>
  <si>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</si>
  <si>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</si>
  <si>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</si>
  <si>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</si>
  <si>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</si>
  <si>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</si>
  <si>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</si>
  <si>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</si>
  <si>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</si>
  <si>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</si>
  <si>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</si>
  <si>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</si>
  <si>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</si>
  <si>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</si>
  <si>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</si>
  <si>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</si>
  <si>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</si>
  <si>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</si>
  <si>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</si>
  <si>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</si>
  <si>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</si>
  <si>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</si>
  <si>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</si>
  <si>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</si>
  <si>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</si>
  <si>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</si>
  <si>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</si>
  <si>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</si>
  <si>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</si>
  <si>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</si>
  <si>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</si>
  <si>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</si>
  <si>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</si>
  <si>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</si>
  <si>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</si>
  <si>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</si>
  <si>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</si>
  <si>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</si>
  <si>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</si>
  <si>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</si>
  <si>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</si>
  <si>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</si>
  <si>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</si>
  <si>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</si>
  <si>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</si>
  <si>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</si>
  <si>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</si>
  <si>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</si>
  <si>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</si>
  <si>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</si>
  <si>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</si>
  <si>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</si>
  <si>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</si>
  <si>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</si>
  <si>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</si>
  <si>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</si>
  <si>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</si>
  <si>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</si>
  <si>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</si>
  <si>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</si>
  <si>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</si>
  <si>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</si>
  <si>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</si>
  <si>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</si>
  <si>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</si>
  <si>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</si>
  <si>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</si>
  <si>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</si>
  <si>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</si>
  <si>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</si>
  <si>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</si>
  <si>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</si>
  <si>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</si>
  <si>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</si>
  <si>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</si>
  <si>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</si>
  <si>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</si>
  <si>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</si>
  <si>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</si>
  <si>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</si>
  <si>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</si>
  <si>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</si>
  <si>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</si>
  <si>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</si>
  <si>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</si>
  <si>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</si>
  <si>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</si>
  <si>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</si>
  <si>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</si>
  <si>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</si>
  <si>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</si>
  <si>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</si>
  <si>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</si>
  <si>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</si>
  <si>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</si>
  <si>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</si>
  <si>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</si>
  <si>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</si>
  <si>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</si>
  <si>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</si>
  <si>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</si>
  <si>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</si>
  <si>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</si>
  <si>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</si>
  <si>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</si>
  <si>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</si>
  <si>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</si>
  <si>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</si>
  <si>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</si>
  <si>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</si>
  <si>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</si>
  <si>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</si>
  <si>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</si>
  <si>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</si>
  <si>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</si>
  <si>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</si>
  <si>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</si>
  <si>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</si>
  <si>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</si>
  <si>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</si>
  <si>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</si>
  <si>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</si>
  <si>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</si>
  <si>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</si>
  <si>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</si>
  <si>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</si>
  <si>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</si>
  <si>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</si>
  <si>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</si>
  <si>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</si>
  <si>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</si>
  <si>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</si>
  <si>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</si>
  <si>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</si>
  <si>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</si>
  <si>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</si>
  <si>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</si>
  <si>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</si>
  <si>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</si>
  <si>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</si>
  <si>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</si>
  <si>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</si>
  <si>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</si>
  <si>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</si>
  <si>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</si>
  <si>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</si>
  <si>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</si>
  <si>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</si>
  <si>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</si>
  <si>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</si>
  <si>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</si>
  <si>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</si>
  <si>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</si>
  <si>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</si>
  <si>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</si>
  <si>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</si>
  <si>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</si>
  <si>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</si>
  <si>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</si>
  <si>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</si>
  <si>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</si>
  <si>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</si>
  <si>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</si>
  <si>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</si>
  <si>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</si>
  <si>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</si>
  <si>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</si>
  <si>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</si>
  <si>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</si>
  <si>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</si>
  <si>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</si>
  <si>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</si>
  <si>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</si>
  <si>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</si>
  <si>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</si>
  <si>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</si>
  <si>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</si>
  <si>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</si>
  <si>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</si>
  <si>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</si>
  <si>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</si>
  <si>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</si>
  <si>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</si>
  <si>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</si>
  <si>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</si>
  <si>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</si>
  <si>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</si>
  <si>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</si>
  <si>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</si>
  <si>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</si>
  <si>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</si>
  <si>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</si>
  <si>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</si>
  <si>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</si>
  <si>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</si>
  <si>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</si>
  <si>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</si>
  <si>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</si>
  <si>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</si>
  <si>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</si>
  <si>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</si>
  <si>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</si>
  <si>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</si>
  <si>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</si>
  <si>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</si>
  <si>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</si>
  <si>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</si>
  <si>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</si>
  <si>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</si>
  <si>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</si>
  <si>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</si>
  <si>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</si>
  <si>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</si>
  <si>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</si>
  <si>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</si>
  <si>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</si>
  <si>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</si>
  <si>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</si>
  <si>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</si>
  <si>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</si>
  <si>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</si>
  <si>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</si>
  <si>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</si>
  <si>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</si>
  <si>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</si>
  <si>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</si>
  <si>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</si>
  <si>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</si>
  <si>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</si>
  <si>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</si>
  <si>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</si>
  <si>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</si>
  <si>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</si>
  <si>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</si>
  <si>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</si>
  <si>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</si>
  <si>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</si>
  <si>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</si>
  <si>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</si>
  <si>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</si>
  <si>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</si>
  <si>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</si>
  <si>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</si>
  <si>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</si>
  <si>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</si>
  <si>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</si>
  <si>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</si>
  <si>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</si>
  <si>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</si>
  <si>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</si>
  <si>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</si>
  <si>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</si>
  <si>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</si>
  <si>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</si>
  <si>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</si>
  <si>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</si>
  <si>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</si>
  <si>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</si>
  <si>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</si>
  <si>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</si>
  <si>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</si>
  <si>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</si>
  <si>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</si>
  <si>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</si>
  <si>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</si>
  <si>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</si>
  <si>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</si>
  <si>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</si>
  <si>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</si>
  <si>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</si>
  <si>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</si>
  <si>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</si>
  <si>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</si>
  <si>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</si>
  <si>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</si>
  <si>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</si>
  <si>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</si>
  <si>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</si>
  <si>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</si>
  <si>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</si>
  <si>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</si>
  <si>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</si>
  <si>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</si>
  <si>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</si>
  <si>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</si>
  <si>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</si>
  <si>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</si>
  <si>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</si>
  <si>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</si>
  <si>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</si>
  <si>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</si>
  <si>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</si>
  <si>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</si>
  <si>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</si>
  <si>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</si>
  <si>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</si>
  <si>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</si>
  <si>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</si>
  <si>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</si>
  <si>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</si>
  <si>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</si>
  <si>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</si>
  <si>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</si>
  <si>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</si>
  <si>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</si>
  <si>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</si>
  <si>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</si>
  <si>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</si>
  <si>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</si>
  <si>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</si>
  <si>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</si>
  <si>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</si>
  <si>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</si>
  <si>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</si>
  <si>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</si>
  <si>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</si>
  <si>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</si>
  <si>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</si>
  <si>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</si>
  <si>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</si>
  <si>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</si>
  <si>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</si>
  <si>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</si>
  <si>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</si>
  <si>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</si>
  <si>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</si>
  <si>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</si>
  <si>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</si>
  <si>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</si>
  <si>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</si>
  <si>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</si>
  <si>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</si>
  <si>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</si>
  <si>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</si>
  <si>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</si>
  <si>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</si>
  <si>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</si>
  <si>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</si>
  <si>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</si>
  <si>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</si>
  <si>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</si>
  <si>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</si>
  <si>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</si>
  <si>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</si>
  <si>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</si>
  <si>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</si>
  <si>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</si>
  <si>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</si>
  <si>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</si>
  <si>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</si>
  <si>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</si>
  <si>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</si>
  <si>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</si>
  <si>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</si>
  <si>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</si>
  <si>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</si>
  <si>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</si>
  <si>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</si>
  <si>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</si>
  <si>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</si>
  <si>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</si>
  <si>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</si>
  <si>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</si>
  <si>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</si>
  <si>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</si>
  <si>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</si>
  <si>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</si>
  <si>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</si>
  <si>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</si>
  <si>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</si>
  <si>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</si>
  <si>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</si>
  <si>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</si>
  <si>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</si>
  <si>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</si>
  <si>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</si>
  <si>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</si>
  <si>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</si>
  <si>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</si>
  <si>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</si>
  <si>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</si>
  <si>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</si>
  <si>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</si>
  <si>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</si>
  <si>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</si>
  <si>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</si>
  <si>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</si>
  <si>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</si>
  <si>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</si>
  <si>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</si>
  <si>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</si>
  <si>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</si>
  <si>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</si>
  <si>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</si>
  <si>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</si>
  <si>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</si>
  <si>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</si>
  <si>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</si>
  <si>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</si>
  <si>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</si>
  <si>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</si>
  <si>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</si>
  <si>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</si>
  <si>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</si>
  <si>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</si>
  <si>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</si>
  <si>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</si>
  <si>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</si>
  <si>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</si>
  <si>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</si>
  <si>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</si>
  <si>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</si>
  <si>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</si>
  <si>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</si>
  <si>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</si>
  <si>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</si>
  <si>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</si>
  <si>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</si>
  <si>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</si>
  <si>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</si>
  <si>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</si>
  <si>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</si>
  <si>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</si>
  <si>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</si>
  <si>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</si>
  <si>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</si>
  <si>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</si>
  <si>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</si>
  <si>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</si>
  <si>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</si>
  <si>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</si>
  <si>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</si>
  <si>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</si>
  <si>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</si>
  <si>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</si>
  <si>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</si>
  <si>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</si>
  <si>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</si>
  <si>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</si>
  <si>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</si>
  <si>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</si>
  <si>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</si>
  <si>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</si>
  <si>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</si>
  <si>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</si>
  <si>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</si>
  <si>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</si>
  <si>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</si>
  <si>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</si>
  <si>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</si>
  <si>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</si>
  <si>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</si>
  <si>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</si>
  <si>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</si>
  <si>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</si>
  <si>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</si>
  <si>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</si>
  <si>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</si>
  <si>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</si>
  <si>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</si>
  <si>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</si>
  <si>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</si>
  <si>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</si>
  <si>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</si>
  <si>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</si>
  <si>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</si>
  <si>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</si>
  <si>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</si>
  <si>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</si>
  <si>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</si>
  <si>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</si>
  <si>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</si>
  <si>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</si>
  <si>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</si>
  <si>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</si>
  <si>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</si>
  <si>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</si>
  <si>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</si>
  <si>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</si>
  <si>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</si>
  <si>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</si>
  <si>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</si>
  <si>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</si>
  <si>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</si>
  <si>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</si>
  <si>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</si>
  <si>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</si>
  <si>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</si>
  <si>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</si>
  <si>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</si>
  <si>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</si>
  <si>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</si>
  <si>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</si>
  <si>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</si>
  <si>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</si>
  <si>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</si>
  <si>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</si>
  <si>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</si>
  <si>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</si>
  <si>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</si>
  <si>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</si>
  <si>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</si>
  <si>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</si>
  <si>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</si>
  <si>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</si>
  <si>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</si>
  <si>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</si>
  <si>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</si>
  <si>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</si>
  <si>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</si>
  <si>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</si>
  <si>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</si>
  <si>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</si>
  <si>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</si>
  <si>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</si>
  <si>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</si>
  <si>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</si>
  <si>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</si>
  <si>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</si>
  <si>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</si>
  <si>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</si>
  <si>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</si>
  <si>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</si>
  <si>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</si>
  <si>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</si>
  <si>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</si>
  <si>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</si>
  <si>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</si>
  <si>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</si>
  <si>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</si>
  <si>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</si>
  <si>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</si>
  <si>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</si>
  <si>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</si>
  <si>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</si>
  <si>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</si>
  <si>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</si>
  <si>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</si>
  <si>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</si>
  <si>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</si>
  <si>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</si>
  <si>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</si>
  <si>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</si>
  <si>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</si>
  <si>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</si>
  <si>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</si>
  <si>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</si>
  <si>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</si>
  <si>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</si>
  <si>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</si>
  <si>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</si>
  <si>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</si>
  <si>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</si>
  <si>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</si>
  <si>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</si>
  <si>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</si>
  <si>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</si>
  <si>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</si>
  <si>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</si>
  <si>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</si>
  <si>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</si>
  <si>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</si>
  <si>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</si>
  <si>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</si>
  <si>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</si>
  <si>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</si>
  <si>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</si>
  <si>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</si>
  <si>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</si>
  <si>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</si>
  <si>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</si>
  <si>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</si>
  <si>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</si>
  <si>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</si>
  <si>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</si>
  <si>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</si>
  <si>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</si>
  <si>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</si>
  <si>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</si>
  <si>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</si>
  <si>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</si>
  <si>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</si>
  <si>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</si>
  <si>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</si>
  <si>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</si>
  <si>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</si>
  <si>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</si>
  <si>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</si>
  <si>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</si>
  <si>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</si>
  <si>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</si>
  <si>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</si>
  <si>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</si>
  <si>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</si>
  <si>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</si>
  <si>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</si>
  <si>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</si>
  <si>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</si>
  <si>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</si>
  <si>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</si>
  <si>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</si>
  <si>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</si>
  <si>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</si>
  <si>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</si>
  <si>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</si>
  <si>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</si>
  <si>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</si>
  <si>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</si>
  <si>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</si>
  <si>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</si>
  <si>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</si>
  <si>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</si>
  <si>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</si>
  <si>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</si>
  <si>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</si>
  <si>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</si>
  <si>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</si>
  <si>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</si>
  <si>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</si>
  <si>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</si>
  <si>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</si>
  <si>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</si>
  <si>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</si>
  <si>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</si>
  <si>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</si>
  <si>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</si>
  <si>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</si>
  <si>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</si>
  <si>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</si>
  <si>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</si>
  <si>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</si>
  <si>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</si>
  <si>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</si>
  <si>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</si>
  <si>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</si>
  <si>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</si>
  <si>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</si>
  <si>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</si>
  <si>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</si>
  <si>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</si>
  <si>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</si>
  <si>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</si>
  <si>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</si>
  <si>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</si>
  <si>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</si>
  <si>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</si>
  <si>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</si>
  <si>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</si>
  <si>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</si>
  <si>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</si>
  <si>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</si>
  <si>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</si>
  <si>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</si>
  <si>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</si>
  <si>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</si>
  <si>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</si>
  <si>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</si>
  <si>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</si>
  <si>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</si>
  <si>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</si>
  <si>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</si>
  <si>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</si>
  <si>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</si>
  <si>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</si>
  <si>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</si>
  <si>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</si>
  <si>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</si>
  <si>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</si>
  <si>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</si>
  <si>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</si>
  <si>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</si>
  <si>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</si>
  <si>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</si>
  <si>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</si>
  <si>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</si>
  <si>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</si>
  <si>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</si>
  <si>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</si>
  <si>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</si>
  <si>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</si>
  <si>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</si>
  <si>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</si>
  <si>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</si>
  <si>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</si>
  <si>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</si>
  <si>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</si>
  <si>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</si>
  <si>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</si>
  <si>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</si>
  <si>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</si>
  <si>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</si>
  <si>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</si>
  <si>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</si>
  <si>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</si>
  <si>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</si>
  <si>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</si>
  <si>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</si>
  <si>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</si>
  <si>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</si>
  <si>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</si>
  <si>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</si>
  <si>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</si>
  <si>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</si>
  <si>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</si>
  <si>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</si>
  <si>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</si>
  <si>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</si>
  <si>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</si>
  <si>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</si>
  <si>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</si>
  <si>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</si>
  <si>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</si>
  <si>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</si>
  <si>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</si>
  <si>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</si>
  <si>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</si>
  <si>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</si>
  <si>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</si>
  <si>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</si>
  <si>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</si>
  <si>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</si>
  <si>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</si>
  <si>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</si>
  <si>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</si>
  <si>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</si>
  <si>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</si>
  <si>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</si>
  <si>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</si>
  <si>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</si>
  <si>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</si>
  <si>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</si>
  <si>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</si>
  <si>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</si>
  <si>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</si>
  <si>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</si>
  <si>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</si>
  <si>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</si>
  <si>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</si>
  <si>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</si>
  <si>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</si>
  <si>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</si>
  <si>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</si>
  <si>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</si>
  <si>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</si>
  <si>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</si>
  <si>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</si>
  <si>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</si>
  <si>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</si>
  <si>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</si>
  <si>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</si>
  <si>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</si>
  <si>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</si>
  <si>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</si>
  <si>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</si>
  <si>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</si>
  <si>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</si>
  <si>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</si>
  <si>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</si>
  <si>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</si>
  <si>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</si>
  <si>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</si>
  <si>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</si>
  <si>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</si>
  <si>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</si>
  <si>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</si>
  <si>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</si>
  <si>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</si>
  <si>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</si>
  <si>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</si>
  <si>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</si>
  <si>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</si>
  <si>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</si>
  <si>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</si>
  <si>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</si>
  <si>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</si>
  <si>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</si>
  <si>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</si>
  <si>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</si>
  <si>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</si>
  <si>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</si>
  <si>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</si>
  <si>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</si>
  <si>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</si>
  <si>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</si>
  <si>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</si>
  <si>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</si>
  <si>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</si>
  <si>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</si>
  <si>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</si>
  <si>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</si>
  <si>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</si>
  <si>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</si>
  <si>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</si>
  <si>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</si>
  <si>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</si>
  <si>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</si>
  <si>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</si>
  <si>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</si>
  <si>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</si>
  <si>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</si>
  <si>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</si>
  <si>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</si>
  <si>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</si>
  <si>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</si>
  <si>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</si>
  <si>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</si>
  <si>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</si>
  <si>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</si>
  <si>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</si>
  <si>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</si>
  <si>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</si>
  <si>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</si>
  <si>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</si>
  <si>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</si>
  <si>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</si>
  <si>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</si>
  <si>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</si>
  <si>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</si>
  <si>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</si>
  <si>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</si>
  <si>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</si>
  <si>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</si>
  <si>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</si>
  <si>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</si>
  <si>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</si>
  <si>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</si>
  <si>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</si>
  <si>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</si>
  <si>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</si>
  <si>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</si>
  <si>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</si>
  <si>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</si>
  <si>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</si>
  <si>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</si>
  <si>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</si>
  <si>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</si>
  <si>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</si>
  <si>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</si>
  <si>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</si>
  <si>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</si>
  <si>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</si>
  <si>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</si>
  <si>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</si>
  <si>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</si>
  <si>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</si>
  <si>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</si>
  <si>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</si>
  <si>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</si>
  <si>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</si>
  <si>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</si>
  <si>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</si>
  <si>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</si>
  <si>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</si>
  <si>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</si>
  <si>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</si>
  <si>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</si>
  <si>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</si>
  <si>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</si>
  <si>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</si>
  <si>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</si>
  <si>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</si>
  <si>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</si>
  <si>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</si>
  <si>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</si>
  <si>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</si>
  <si>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</si>
  <si>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</si>
  <si>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</si>
  <si>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</si>
  <si>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</si>
  <si>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</si>
  <si>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</si>
  <si>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</si>
  <si>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</si>
  <si>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</si>
  <si>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</si>
  <si>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</si>
  <si>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</si>
  <si>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</si>
  <si>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</si>
  <si>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</si>
  <si>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</si>
  <si>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</si>
  <si>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</si>
  <si>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</si>
  <si>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</si>
  <si>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</si>
  <si>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</si>
  <si>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</si>
  <si>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</si>
  <si>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</si>
  <si>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</si>
  <si>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</si>
  <si>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</si>
  <si>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</si>
  <si>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</si>
  <si>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</si>
  <si>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</si>
  <si>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</si>
  <si>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</si>
  <si>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</si>
  <si>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</si>
  <si>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</si>
  <si>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</si>
  <si>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</si>
  <si>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</si>
  <si>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</si>
  <si>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</si>
  <si>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</si>
  <si>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</si>
  <si>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</si>
  <si>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</si>
  <si>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</si>
  <si>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</si>
  <si>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</si>
  <si>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</si>
  <si>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</si>
  <si>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</si>
  <si>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</si>
  <si>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</si>
  <si>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</si>
  <si>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</si>
  <si>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</si>
  <si>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</si>
  <si>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</si>
  <si>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</si>
  <si>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</si>
  <si>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</si>
  <si>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</si>
  <si>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</si>
  <si>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</si>
  <si>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</si>
  <si>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</si>
  <si>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</si>
  <si>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</si>
  <si>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</si>
  <si>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</si>
  <si>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</si>
  <si>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</si>
  <si>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</si>
  <si>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</si>
  <si>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</si>
  <si>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</si>
  <si>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</si>
  <si>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</si>
  <si>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</si>
  <si>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</si>
  <si>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</si>
  <si>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</si>
  <si>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</si>
  <si>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</si>
  <si>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</si>
  <si>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</si>
  <si>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</si>
  <si>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</si>
  <si>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</si>
  <si>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</si>
  <si>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</si>
  <si>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</si>
  <si>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</si>
  <si>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</si>
  <si>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</si>
  <si>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</si>
  <si>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</si>
  <si>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</si>
  <si>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</si>
  <si>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</si>
  <si>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</si>
  <si>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</si>
  <si>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</si>
  <si>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</si>
  <si>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</si>
  <si>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</si>
  <si>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</si>
  <si>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</si>
  <si>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</si>
  <si>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</si>
  <si>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</si>
  <si>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</si>
  <si>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</si>
  <si>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</si>
  <si>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</si>
  <si>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</si>
  <si>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</si>
  <si>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</si>
  <si>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</si>
  <si>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</si>
  <si>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</si>
  <si>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</si>
  <si>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</si>
  <si>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</si>
  <si>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</si>
  <si>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</si>
  <si>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</si>
  <si>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</si>
  <si>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</si>
  <si>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</si>
  <si>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</si>
  <si>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</si>
  <si>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</si>
  <si>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</si>
  <si>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</si>
  <si>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</si>
  <si>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</si>
  <si>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</si>
  <si>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</si>
  <si>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</si>
  <si>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</si>
  <si>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</si>
  <si>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</si>
  <si>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</si>
  <si>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</si>
  <si>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</si>
  <si>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</si>
  <si>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</si>
  <si>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</si>
  <si>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</si>
  <si>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</si>
  <si>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</si>
  <si>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</si>
  <si>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</si>
  <si>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</si>
  <si>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</si>
  <si>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</si>
  <si>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</si>
  <si>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</si>
  <si>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</si>
  <si>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</si>
  <si>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</si>
  <si>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</si>
  <si>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</si>
  <si>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</si>
  <si>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</si>
  <si>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</si>
  <si>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</si>
  <si>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</si>
  <si>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</si>
  <si>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</si>
  <si>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</si>
  <si>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</si>
  <si>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</si>
  <si>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</si>
  <si>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</si>
  <si>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</si>
  <si>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</si>
  <si>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</si>
  <si>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</si>
  <si>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</si>
  <si>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</si>
  <si>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</si>
  <si>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</si>
  <si>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</si>
  <si>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</si>
  <si>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</si>
  <si>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</si>
  <si>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</si>
  <si>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</si>
  <si>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</si>
  <si>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</si>
  <si>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</si>
  <si>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</si>
  <si>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</si>
  <si>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</si>
  <si>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</si>
  <si>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</si>
  <si>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</si>
  <si>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</si>
  <si>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</si>
  <si>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</si>
  <si>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</si>
  <si>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</si>
  <si>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</si>
  <si>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</si>
  <si>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</si>
  <si>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</si>
  <si>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</si>
  <si>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</si>
  <si>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</si>
  <si>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</si>
  <si>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</si>
  <si>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</si>
  <si>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</si>
  <si>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</si>
  <si>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</si>
  <si>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</si>
  <si>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</si>
  <si>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</si>
  <si>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</si>
  <si>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</si>
  <si>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</si>
  <si>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</si>
  <si>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</si>
  <si>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</si>
  <si>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</si>
  <si>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</si>
  <si>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</si>
  <si>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</si>
  <si>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</si>
  <si>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</si>
  <si>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</si>
  <si>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</si>
  <si>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</si>
  <si>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</si>
  <si>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</si>
  <si>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</si>
  <si>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</si>
  <si>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</si>
  <si>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</si>
  <si>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</si>
  <si>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</si>
  <si>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</si>
  <si>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</si>
  <si>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</si>
  <si>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</si>
  <si>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</si>
  <si>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</si>
  <si>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</si>
  <si>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</si>
  <si>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</si>
  <si>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</si>
  <si>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</si>
  <si>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</si>
  <si>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</si>
  <si>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</si>
  <si>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</si>
  <si>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</si>
  <si>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</si>
  <si>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</si>
  <si>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</si>
  <si>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</si>
  <si>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</si>
  <si>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</si>
  <si>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</si>
  <si>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</si>
  <si>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</si>
  <si>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</si>
  <si>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</si>
  <si>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</si>
  <si>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</si>
  <si>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</si>
  <si>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</si>
  <si>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</si>
  <si>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</si>
  <si>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</si>
  <si>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</si>
  <si>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</si>
  <si>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</si>
  <si>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</si>
  <si>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</si>
  <si>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</si>
  <si>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</si>
  <si>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</si>
  <si>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</si>
  <si>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</si>
  <si>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</si>
  <si>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</si>
  <si>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</si>
  <si>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</si>
  <si>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</si>
  <si>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</si>
  <si>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</si>
  <si>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</si>
  <si>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</si>
  <si>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</si>
  <si>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</si>
  <si>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</si>
  <si>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</si>
  <si>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</si>
  <si>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</si>
  <si>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</si>
  <si>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</si>
  <si>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</si>
  <si>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</si>
  <si>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</si>
  <si>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</si>
  <si>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</si>
  <si>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</si>
  <si>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</si>
  <si>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</si>
  <si>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</si>
  <si>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</si>
  <si>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</si>
  <si>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</si>
  <si>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</si>
  <si>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</si>
  <si>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</si>
  <si>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</si>
  <si>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</si>
  <si>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</si>
  <si>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</si>
  <si>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</si>
  <si>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</si>
  <si>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</si>
  <si>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</si>
  <si>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</si>
  <si>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</si>
  <si>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</si>
  <si>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</si>
  <si>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</si>
  <si>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</si>
  <si>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</si>
  <si>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</si>
  <si>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</si>
  <si>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</si>
  <si>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</si>
  <si>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</si>
  <si>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</si>
  <si>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</si>
  <si>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</si>
  <si>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</si>
  <si>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</si>
  <si>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</si>
  <si>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</si>
  <si>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</si>
  <si>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</si>
  <si>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</si>
  <si>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</si>
  <si>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</si>
  <si>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</si>
  <si>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</si>
  <si>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</si>
  <si>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</si>
  <si>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</si>
  <si>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</si>
  <si>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</si>
  <si>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</si>
  <si>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</si>
  <si>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</si>
  <si>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</si>
  <si>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</si>
  <si>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</si>
  <si>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</si>
  <si>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</si>
  <si>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</si>
  <si>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</si>
  <si>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</si>
  <si>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</si>
  <si>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</si>
  <si>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</si>
  <si>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</si>
  <si>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</si>
  <si>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</si>
  <si>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</si>
  <si>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</si>
  <si>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</si>
  <si>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</si>
  <si>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</si>
  <si>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</si>
  <si>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</si>
  <si>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</si>
  <si>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</si>
  <si>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</si>
  <si>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</si>
  <si>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</si>
  <si>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</si>
  <si>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</si>
  <si>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</si>
  <si>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</si>
  <si>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</si>
  <si>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</si>
  <si>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</si>
  <si>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</si>
  <si>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</si>
  <si>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</si>
  <si>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</si>
  <si>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</si>
  <si>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</si>
  <si>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</si>
  <si>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</si>
  <si>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</si>
  <si>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</si>
  <si>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</si>
  <si>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</si>
  <si>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</si>
  <si>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</si>
  <si>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</si>
  <si>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</si>
  <si>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</si>
  <si>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</si>
  <si>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</si>
  <si>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</si>
  <si>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</si>
  <si>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</si>
  <si>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</si>
  <si>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</si>
  <si>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</si>
  <si>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</si>
  <si>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</si>
  <si>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</si>
  <si>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</si>
  <si>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</si>
  <si>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</si>
  <si>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</si>
  <si>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</si>
  <si>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</si>
  <si>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</si>
  <si>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</si>
  <si>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</si>
  <si>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</si>
  <si>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</si>
  <si>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</si>
  <si>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</si>
  <si>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</si>
  <si>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</si>
  <si>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</si>
  <si>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</si>
  <si>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</si>
  <si>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</si>
  <si>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</si>
  <si>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</si>
  <si>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</si>
  <si>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</si>
  <si>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</si>
  <si>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</si>
  <si>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</si>
  <si>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</si>
  <si>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</si>
  <si>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</si>
  <si>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</si>
  <si>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</si>
  <si>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</si>
  <si>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</si>
  <si>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</si>
  <si>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</si>
  <si>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</si>
  <si>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</si>
  <si>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</si>
  <si>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</si>
  <si>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</si>
  <si>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</si>
  <si>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</si>
  <si>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</si>
  <si>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</si>
  <si>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</si>
  <si>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</si>
  <si>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</si>
  <si>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</si>
  <si>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</si>
  <si>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</si>
  <si>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</si>
  <si>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</si>
  <si>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</si>
  <si>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</si>
  <si>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</si>
  <si>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</si>
  <si>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</si>
  <si>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</si>
  <si>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</si>
  <si>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</si>
  <si>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</si>
  <si>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</si>
  <si>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</si>
  <si>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</si>
  <si>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</si>
  <si>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</si>
  <si>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</si>
  <si>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</si>
  <si>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</si>
  <si>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</si>
  <si>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</si>
  <si>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</si>
  <si>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</si>
  <si>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</si>
  <si>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</si>
  <si>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</si>
  <si>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</si>
  <si>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</si>
  <si>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</si>
  <si>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</si>
  <si>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</si>
  <si>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</si>
  <si>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</si>
  <si>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</si>
  <si>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</si>
  <si>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</si>
  <si>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</si>
  <si>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</si>
  <si>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</si>
  <si>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</si>
  <si>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</si>
  <si>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</si>
  <si>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</si>
  <si>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</si>
  <si>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</si>
  <si>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</si>
  <si>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</si>
  <si>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</si>
  <si>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</si>
  <si>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</si>
  <si>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</si>
  <si>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</si>
  <si>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</si>
  <si>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</si>
  <si>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</si>
  <si>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</si>
  <si>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</si>
  <si>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</si>
  <si>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</si>
  <si>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</si>
  <si>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</si>
  <si>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</si>
  <si>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</si>
  <si>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</si>
  <si>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</si>
  <si>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</si>
  <si>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</si>
  <si>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</si>
  <si>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</si>
  <si>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</si>
  <si>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</si>
  <si>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</si>
  <si>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</si>
  <si>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</si>
  <si>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</si>
  <si>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</si>
  <si>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</si>
  <si>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</si>
  <si>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</si>
  <si>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</si>
  <si>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</si>
  <si>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</si>
  <si>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</si>
  <si>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</si>
  <si>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</si>
  <si>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</si>
  <si>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</si>
  <si>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</si>
  <si>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</si>
  <si>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</si>
  <si>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</si>
  <si>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</si>
  <si>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</si>
  <si>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</si>
  <si>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</si>
  <si>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</si>
  <si>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</si>
  <si>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</si>
  <si>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</si>
  <si>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</si>
  <si>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</si>
  <si>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</si>
  <si>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</si>
  <si>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</si>
  <si>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</si>
  <si>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</si>
  <si>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</si>
  <si>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</si>
  <si>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</si>
  <si>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</si>
  <si>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</si>
  <si>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</si>
  <si>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</si>
  <si>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</si>
  <si>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</si>
  <si>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</si>
  <si>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</si>
  <si>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</si>
  <si>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</si>
  <si>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</si>
  <si>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</si>
  <si>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</si>
  <si>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</si>
  <si>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</si>
  <si>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</si>
  <si>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</si>
  <si>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</si>
  <si>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</si>
  <si>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</si>
  <si>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</si>
  <si>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</si>
  <si>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</si>
  <si>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</si>
  <si>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</si>
  <si>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</si>
  <si>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</si>
  <si>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</si>
  <si>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</si>
  <si>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</si>
  <si>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</si>
  <si>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</si>
  <si>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</si>
  <si>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</si>
  <si>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</si>
  <si>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</si>
  <si>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</si>
  <si>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</si>
  <si>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</si>
  <si>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</si>
  <si>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</si>
  <si>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</si>
  <si>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</si>
  <si>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</si>
  <si>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</si>
  <si>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</si>
  <si>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</si>
  <si>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</si>
  <si>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</si>
  <si>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</si>
  <si>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</si>
  <si>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</si>
  <si>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</si>
  <si>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</si>
  <si>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</si>
  <si>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</si>
  <si>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</si>
  <si>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</si>
  <si>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</si>
  <si>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</si>
  <si>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</si>
  <si>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</si>
  <si>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</si>
  <si>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</si>
  <si>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</si>
  <si>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</si>
  <si>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</si>
  <si>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</si>
  <si>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</si>
  <si>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</si>
  <si>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</si>
  <si>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</si>
  <si>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</si>
  <si>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</si>
  <si>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</si>
  <si>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</si>
  <si>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</si>
  <si>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</si>
  <si>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</si>
  <si>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</si>
  <si>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</si>
  <si>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</si>
  <si>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</si>
  <si>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</si>
  <si>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</si>
  <si>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</si>
  <si>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</si>
  <si>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</si>
  <si>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</si>
  <si>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</si>
  <si>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</si>
  <si>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</si>
  <si>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</si>
  <si>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</si>
  <si>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</si>
  <si>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</si>
  <si>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</si>
  <si>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</si>
  <si>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</si>
  <si>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</si>
  <si>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</si>
  <si>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</si>
  <si>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</si>
  <si>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</si>
  <si>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</si>
  <si>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</si>
  <si>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</si>
  <si>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</si>
  <si>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</si>
  <si>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</si>
  <si>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</si>
  <si>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</si>
  <si>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</si>
  <si>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</si>
  <si>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</si>
  <si>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</si>
  <si>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</si>
  <si>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</si>
  <si>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</si>
  <si>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</si>
  <si>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</si>
  <si>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</si>
  <si>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</si>
  <si>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</si>
  <si>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</si>
  <si>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</si>
  <si>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</si>
  <si>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</si>
  <si>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</si>
  <si>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</si>
  <si>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</si>
  <si>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</si>
  <si>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</si>
  <si>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</si>
  <si>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</si>
  <si>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</si>
  <si>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</si>
  <si>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</si>
  <si>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</si>
  <si>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</si>
  <si>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</si>
  <si>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</si>
  <si>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</si>
  <si>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</si>
  <si>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</si>
  <si>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</si>
  <si>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</si>
  <si>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</si>
  <si>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</si>
  <si>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</si>
  <si>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</si>
  <si>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</si>
  <si>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</si>
  <si>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</si>
  <si>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</si>
  <si>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</si>
  <si>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</si>
  <si>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</si>
  <si>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</si>
  <si>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</si>
  <si>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</si>
  <si>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</si>
  <si>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</si>
  <si>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</si>
  <si>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</si>
  <si>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</si>
  <si>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</si>
  <si>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</si>
  <si>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</si>
  <si>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</si>
  <si>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</si>
  <si>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</si>
  <si>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</si>
  <si>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</si>
  <si>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</si>
  <si>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</si>
  <si>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</si>
  <si>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</si>
  <si>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</si>
  <si>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</si>
  <si>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</si>
  <si>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</si>
  <si>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</si>
  <si>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</si>
  <si>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</si>
  <si>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</si>
  <si>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</si>
  <si>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</si>
  <si>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</si>
  <si>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</si>
  <si>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</si>
  <si>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</si>
  <si>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</si>
  <si>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</si>
  <si>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</si>
  <si>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</si>
  <si>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</si>
  <si>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</si>
  <si>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</si>
  <si>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</si>
  <si>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</si>
  <si>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</si>
  <si>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</si>
  <si>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</si>
  <si>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</si>
  <si>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</si>
  <si>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</si>
  <si>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</si>
  <si>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</si>
  <si>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</si>
  <si>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</si>
  <si>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</si>
  <si>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</si>
  <si>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</si>
  <si>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</si>
  <si>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</si>
  <si>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</si>
  <si>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</si>
  <si>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</si>
  <si>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</si>
  <si>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</si>
  <si>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</si>
  <si>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</si>
  <si>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</si>
  <si>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</si>
  <si>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</si>
  <si>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</si>
  <si>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</si>
  <si>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</si>
  <si>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</si>
  <si>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</si>
  <si>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</si>
  <si>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</si>
  <si>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</si>
  <si>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</si>
  <si>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</si>
  <si>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</si>
  <si>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</si>
  <si>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</si>
  <si>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</si>
  <si>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</si>
  <si>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</si>
  <si>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</si>
  <si>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</si>
  <si>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</si>
  <si>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</si>
  <si>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</si>
  <si>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</si>
  <si>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</si>
  <si>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</si>
  <si>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</si>
  <si>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</si>
  <si>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</si>
  <si>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</si>
  <si>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</si>
  <si>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</si>
  <si>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</si>
  <si>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</si>
  <si>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</si>
  <si>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</si>
  <si>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</si>
  <si>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</si>
  <si>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</si>
  <si>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</si>
  <si>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</si>
  <si>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</si>
  <si>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</si>
  <si>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</si>
  <si>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</si>
  <si>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</si>
  <si>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</si>
  <si>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</si>
  <si>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</si>
  <si>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</si>
  <si>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</si>
  <si>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</si>
  <si>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</si>
  <si>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</si>
  <si>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</si>
  <si>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</si>
  <si>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</si>
  <si>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</si>
  <si>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</si>
  <si>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</si>
  <si>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</si>
  <si>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</si>
  <si>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</si>
  <si>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</si>
  <si>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</si>
  <si>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</si>
  <si>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</si>
  <si>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</si>
  <si>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</si>
  <si>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</si>
  <si>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</si>
  <si>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</si>
  <si>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</si>
  <si>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</si>
  <si>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</si>
  <si>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</si>
  <si>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</si>
  <si>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</si>
  <si>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</si>
  <si>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</si>
  <si>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</si>
  <si>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</si>
  <si>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</si>
  <si>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</si>
  <si>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</si>
  <si>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</si>
  <si>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</si>
  <si>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</si>
  <si>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</si>
  <si>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</si>
  <si>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</si>
  <si>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</si>
  <si>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</si>
  <si>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</si>
  <si>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</si>
  <si>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</si>
  <si>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</si>
  <si>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</si>
  <si>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</si>
  <si>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</si>
  <si>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</si>
  <si>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</si>
  <si>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</si>
  <si>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</si>
  <si>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</si>
  <si>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</si>
  <si>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</si>
  <si>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</si>
  <si>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</si>
  <si>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</si>
  <si>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</si>
  <si>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</si>
  <si>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</si>
  <si>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</si>
  <si>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</si>
  <si>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</si>
  <si>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</si>
  <si>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</si>
  <si>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</si>
  <si>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</si>
  <si>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</si>
  <si>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</si>
  <si>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</si>
  <si>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</si>
  <si>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</si>
  <si>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</si>
  <si>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</si>
  <si>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</si>
  <si>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</si>
  <si>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</si>
  <si>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</si>
  <si>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</si>
  <si>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</si>
  <si>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</si>
  <si>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</si>
  <si>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</si>
  <si>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</si>
  <si>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</si>
  <si>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</si>
  <si>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</si>
  <si>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</si>
  <si>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</si>
  <si>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</si>
  <si>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</si>
  <si>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</si>
  <si>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</si>
  <si>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</si>
  <si>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</si>
  <si>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</si>
  <si>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</si>
  <si>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</si>
  <si>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</si>
  <si>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</si>
  <si>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</si>
  <si>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</si>
  <si>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</si>
  <si>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</si>
  <si>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</si>
  <si>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</si>
  <si>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</si>
  <si>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</si>
  <si>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</si>
  <si>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</si>
  <si>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</si>
  <si>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</si>
  <si>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</si>
  <si>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</si>
  <si>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</si>
  <si>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</si>
  <si>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</si>
  <si>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</si>
  <si>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</si>
  <si>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</si>
  <si>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</si>
  <si>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</si>
  <si>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</si>
  <si>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</si>
  <si>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</si>
  <si>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</si>
  <si>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</si>
  <si>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</si>
  <si>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</si>
  <si>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</si>
  <si>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</si>
  <si>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</si>
  <si>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</si>
  <si>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</si>
  <si>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</si>
  <si>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</si>
  <si>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</si>
  <si>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</si>
  <si>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</si>
  <si>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</si>
  <si>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</si>
  <si>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</si>
  <si>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</si>
  <si>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</si>
  <si>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</si>
  <si>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</si>
  <si>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</si>
  <si>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</si>
  <si>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</si>
  <si>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</si>
  <si>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</si>
  <si>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</si>
  <si>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</si>
  <si>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</si>
  <si>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</si>
  <si>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</si>
  <si>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</si>
  <si>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</si>
  <si>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</si>
  <si>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</si>
  <si>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</si>
  <si>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</si>
  <si>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</si>
  <si>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</si>
  <si>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</si>
  <si>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</si>
  <si>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</si>
  <si>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</si>
  <si>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</si>
  <si>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</si>
  <si>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</si>
  <si>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</si>
  <si>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</si>
  <si>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</si>
  <si>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</si>
  <si>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</si>
  <si>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</si>
  <si>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</si>
  <si>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</si>
  <si>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</si>
  <si>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</si>
  <si>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</si>
  <si>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</si>
  <si>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</si>
  <si>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</si>
  <si>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</si>
  <si>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</si>
  <si>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</si>
  <si>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</si>
  <si>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</si>
  <si>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</si>
  <si>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</si>
  <si>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</si>
  <si>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</si>
  <si>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</si>
  <si>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</si>
  <si>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</si>
  <si>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</si>
  <si>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</si>
  <si>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</si>
  <si>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</si>
  <si>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</si>
  <si>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</si>
  <si>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</si>
  <si>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</si>
  <si>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</si>
  <si>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</si>
  <si>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</si>
  <si>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</si>
  <si>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</si>
  <si>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</si>
  <si>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</si>
  <si>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</si>
  <si>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</si>
  <si>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</si>
  <si>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</si>
  <si>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</si>
  <si>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</si>
  <si>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</si>
  <si>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</si>
  <si>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</si>
  <si>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</si>
  <si>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</si>
  <si>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</si>
  <si>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</si>
  <si>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</si>
  <si>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</si>
  <si>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</si>
  <si>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</si>
  <si>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</si>
  <si>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</si>
  <si>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</si>
  <si>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</si>
  <si>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</si>
  <si>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</si>
  <si>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</si>
  <si>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</si>
  <si>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</si>
  <si>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</si>
  <si>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</si>
  <si>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</si>
  <si>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</si>
  <si>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</si>
  <si>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</si>
  <si>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</si>
  <si>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</si>
  <si>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</si>
  <si>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</si>
  <si>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</si>
  <si>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</si>
  <si>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</si>
  <si>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</si>
  <si>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</si>
  <si>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</si>
  <si>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</si>
  <si>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</si>
  <si>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</si>
  <si>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</si>
  <si>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</si>
  <si>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</si>
  <si>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</si>
  <si>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</si>
  <si>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</si>
  <si>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</si>
  <si>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</si>
  <si>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</si>
  <si>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</si>
  <si>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</si>
  <si>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</si>
  <si>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</si>
  <si>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</si>
  <si>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</si>
  <si>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</si>
  <si>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</si>
  <si>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</si>
  <si>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</si>
  <si>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</si>
  <si>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</si>
  <si>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</si>
  <si>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</si>
  <si>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</si>
  <si>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</si>
  <si>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</si>
  <si>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</si>
  <si>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</si>
  <si>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</si>
  <si>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</si>
  <si>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</si>
  <si>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</si>
  <si>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</si>
  <si>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</si>
  <si>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</si>
  <si>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</si>
  <si>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</si>
  <si>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</si>
  <si>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</si>
  <si>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</si>
  <si>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</si>
  <si>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</si>
  <si>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</si>
  <si>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</si>
  <si>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</si>
  <si>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</si>
  <si>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</si>
  <si>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</si>
  <si>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</si>
  <si>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</si>
  <si>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</si>
  <si>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</si>
  <si>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</si>
  <si>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</si>
  <si>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</si>
  <si>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</si>
  <si>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</si>
  <si>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</si>
  <si>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</si>
  <si>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</si>
  <si>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</si>
  <si>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</si>
  <si>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</si>
  <si>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</si>
  <si>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</si>
  <si>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</si>
  <si>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</si>
  <si>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</si>
  <si>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</si>
  <si>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</si>
  <si>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</si>
  <si>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</si>
  <si>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</si>
  <si>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</si>
  <si>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</si>
  <si>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</si>
  <si>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</si>
  <si>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</si>
  <si>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</si>
  <si>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</si>
  <si>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</si>
  <si>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</si>
  <si>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</si>
  <si>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</si>
  <si>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</si>
  <si>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</si>
  <si>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</si>
  <si>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</si>
  <si>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</si>
  <si>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</si>
  <si>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</si>
  <si>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</si>
  <si>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</si>
  <si>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</si>
  <si>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</si>
  <si>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</si>
  <si>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</si>
  <si>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</si>
  <si>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</si>
  <si>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</si>
  <si>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</si>
  <si>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</si>
  <si>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</si>
  <si>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</si>
  <si>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</si>
  <si>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</si>
  <si>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</si>
  <si>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</si>
  <si>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</si>
  <si>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</si>
  <si>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</si>
  <si>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</si>
  <si>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</si>
  <si>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</si>
  <si>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</si>
  <si>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</si>
  <si>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</si>
  <si>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</si>
  <si>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</si>
  <si>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</si>
  <si>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</si>
  <si>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</si>
  <si>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</si>
  <si>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</si>
  <si>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</si>
  <si>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</si>
  <si>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</si>
  <si>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</si>
  <si>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</si>
  <si>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</si>
  <si>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</si>
  <si>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</si>
  <si>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</si>
  <si>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</si>
  <si>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</si>
  <si>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</si>
  <si>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</si>
  <si>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</si>
  <si>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</si>
  <si>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</si>
  <si>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</si>
  <si>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</si>
  <si>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</si>
  <si>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</si>
  <si>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</si>
  <si>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</si>
  <si>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</si>
  <si>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</si>
  <si>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</si>
  <si>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</si>
  <si>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</si>
  <si>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</si>
  <si>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</si>
  <si>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</si>
  <si>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</si>
  <si>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</si>
  <si>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</si>
  <si>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</si>
  <si>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</si>
  <si>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</si>
  <si>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</si>
  <si>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</si>
  <si>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</si>
  <si>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</si>
  <si>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</si>
  <si>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</si>
  <si>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</si>
  <si>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</si>
  <si>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</si>
  <si>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</si>
  <si>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</si>
  <si>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</si>
  <si>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</si>
  <si>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</si>
  <si>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</si>
  <si>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</si>
  <si>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</si>
  <si>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</si>
  <si>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</si>
  <si>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</si>
  <si>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</si>
  <si>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</si>
  <si>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</si>
  <si>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</si>
  <si>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</si>
  <si>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</si>
  <si>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</si>
  <si>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</si>
  <si>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</si>
  <si>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</si>
  <si>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</si>
  <si>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</si>
  <si>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</si>
  <si>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</si>
  <si>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</si>
  <si>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</si>
  <si>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</si>
  <si>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</si>
  <si>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</si>
  <si>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</si>
  <si>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</si>
  <si>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</si>
  <si>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</si>
  <si>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</si>
  <si>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</si>
  <si>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</si>
  <si>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</si>
  <si>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</si>
  <si>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</si>
  <si>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</si>
  <si>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</si>
  <si>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</si>
  <si>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</si>
  <si>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</si>
  <si>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</si>
  <si>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</si>
  <si>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</si>
  <si>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</si>
  <si>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</si>
  <si>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</si>
  <si>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</si>
  <si>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</si>
  <si>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</si>
  <si>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</si>
  <si>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</si>
  <si>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</si>
  <si>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</si>
  <si>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</si>
  <si>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</si>
  <si>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</si>
  <si>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</si>
  <si>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</si>
  <si>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</si>
  <si>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</si>
  <si>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</si>
  <si>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</si>
  <si>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</si>
  <si>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</si>
  <si>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</si>
  <si>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</si>
  <si>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</si>
  <si>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</si>
  <si>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</si>
  <si>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</si>
  <si>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</si>
  <si>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</si>
  <si>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</si>
  <si>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</si>
  <si>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</si>
  <si>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</si>
  <si>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</si>
  <si>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</si>
  <si>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</si>
  <si>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</si>
  <si>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</si>
  <si>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</si>
  <si>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</si>
  <si>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</si>
  <si>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</si>
  <si>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</si>
  <si>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</si>
  <si>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</si>
  <si>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</si>
  <si>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</si>
  <si>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</si>
  <si>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</si>
  <si>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</si>
  <si>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</si>
  <si>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</si>
  <si>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</si>
  <si>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</si>
  <si>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</si>
  <si>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</si>
  <si>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</si>
  <si>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</si>
  <si>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</si>
  <si>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</si>
  <si>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</si>
  <si>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</si>
  <si>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</si>
  <si>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</si>
  <si>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</si>
  <si>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</si>
  <si>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</si>
  <si>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</si>
  <si>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</si>
  <si>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</si>
  <si>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</si>
  <si>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</si>
  <si>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</si>
  <si>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</si>
  <si>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</si>
  <si>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</si>
  <si>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</si>
  <si>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</si>
  <si>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</si>
  <si>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</si>
  <si>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</si>
  <si>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</si>
  <si>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</si>
  <si>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</si>
  <si>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</si>
  <si>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</si>
  <si>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</si>
  <si>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</si>
  <si>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</si>
  <si>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</si>
  <si>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</si>
  <si>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</si>
  <si>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</si>
  <si>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</si>
  <si>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</si>
  <si>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</si>
  <si>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</si>
  <si>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</si>
  <si>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</si>
  <si>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</si>
  <si>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</si>
  <si>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</si>
  <si>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</si>
  <si>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</si>
  <si>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</si>
  <si>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</si>
  <si>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</si>
  <si>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</si>
  <si>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</si>
  <si>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</si>
  <si>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</si>
  <si>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</si>
  <si>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</si>
  <si>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</si>
  <si>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</si>
  <si>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</si>
  <si>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</si>
  <si>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</si>
  <si>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</si>
  <si>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</si>
  <si>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</si>
  <si>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</si>
  <si>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</si>
  <si>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</si>
  <si>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</si>
  <si>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</si>
  <si>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</si>
  <si>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</si>
  <si>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</si>
  <si>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</si>
  <si>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</si>
  <si>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</si>
  <si>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</si>
  <si>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</si>
  <si>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</si>
  <si>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</si>
  <si>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</si>
  <si>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</si>
  <si>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</si>
  <si>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</si>
  <si>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</si>
  <si>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</si>
  <si>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</si>
  <si>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</si>
  <si>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</si>
  <si>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</si>
  <si>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</si>
  <si>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</si>
  <si>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</si>
  <si>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</si>
  <si>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</si>
  <si>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</si>
  <si>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</si>
  <si>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</si>
  <si>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</si>
  <si>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</si>
  <si>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</si>
  <si>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</si>
  <si>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</si>
  <si>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</si>
  <si>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</si>
  <si>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</si>
  <si>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</si>
  <si>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</si>
  <si>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</si>
  <si>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</si>
  <si>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</si>
  <si>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</si>
  <si>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</si>
  <si>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</si>
  <si>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</si>
  <si>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</si>
  <si>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</si>
  <si>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</si>
  <si>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</si>
  <si>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</si>
  <si>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</si>
  <si>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</si>
  <si>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</si>
  <si>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</si>
  <si>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</si>
  <si>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</si>
  <si>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</si>
  <si>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</si>
  <si>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</si>
  <si>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</si>
  <si>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</si>
  <si>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</si>
  <si>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</si>
  <si>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</si>
  <si>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</si>
  <si>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</si>
  <si>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</si>
  <si>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</si>
  <si>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</si>
  <si>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</si>
  <si>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</si>
  <si>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</si>
  <si>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</si>
  <si>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</si>
  <si>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</si>
  <si>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</si>
  <si>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</si>
  <si>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</si>
  <si>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</si>
  <si>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</si>
  <si>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</si>
  <si>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</si>
  <si>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</si>
  <si>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</si>
  <si>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</si>
  <si>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</si>
  <si>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</si>
  <si>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</si>
  <si>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</si>
  <si>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</si>
  <si>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</si>
  <si>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</si>
  <si>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</si>
  <si>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</si>
  <si>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</si>
  <si>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</si>
  <si>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</si>
  <si>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</si>
  <si>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</si>
  <si>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</si>
  <si>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</si>
  <si>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</si>
  <si>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</si>
  <si>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</si>
  <si>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</si>
  <si>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</si>
  <si>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</si>
  <si>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</si>
  <si>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</si>
  <si>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</si>
  <si>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</si>
  <si>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</si>
  <si>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</si>
  <si>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</si>
  <si>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</si>
  <si>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</si>
  <si>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</si>
  <si>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</si>
  <si>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</si>
  <si>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</si>
  <si>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</si>
  <si>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</si>
  <si>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</si>
  <si>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</si>
  <si>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</si>
  <si>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</si>
  <si>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</si>
  <si>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</si>
  <si>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</si>
  <si>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</si>
  <si>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</si>
  <si>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</si>
  <si>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</si>
  <si>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</si>
  <si>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</si>
  <si>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</si>
  <si>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</si>
  <si>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</si>
  <si>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</si>
  <si>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</si>
  <si>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</si>
  <si>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</si>
  <si>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</si>
  <si>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</si>
  <si>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</si>
  <si>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</si>
  <si>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</si>
  <si>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</si>
  <si>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</si>
  <si>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</si>
  <si>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</si>
  <si>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</si>
  <si>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</si>
  <si>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</si>
  <si>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</si>
  <si>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</si>
  <si>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</si>
  <si>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</si>
  <si>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</si>
  <si>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</si>
  <si>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</si>
  <si>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</si>
  <si>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</si>
  <si>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</si>
  <si>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</si>
  <si>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</si>
  <si>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</si>
  <si>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</si>
  <si>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</si>
  <si>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</si>
  <si>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</si>
  <si>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</si>
  <si>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</si>
  <si>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</si>
  <si>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</si>
  <si>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</si>
  <si>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</si>
  <si>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</si>
  <si>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</si>
  <si>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</si>
  <si>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</si>
  <si>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</si>
  <si>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</si>
  <si>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</si>
  <si>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</si>
  <si>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</si>
  <si>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</si>
  <si>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</si>
  <si>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</si>
  <si>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</si>
  <si>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</si>
  <si>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</si>
  <si>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</si>
  <si>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</si>
  <si>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</si>
  <si>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</si>
  <si>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</si>
  <si>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</si>
  <si>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</si>
  <si>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</si>
  <si>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</si>
  <si>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</si>
  <si>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</si>
  <si>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</si>
  <si>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</si>
  <si>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</si>
  <si>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</si>
  <si>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</si>
  <si>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</si>
  <si>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</si>
  <si>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</si>
  <si>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</si>
  <si>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</si>
  <si>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</si>
  <si>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</si>
  <si>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</si>
  <si>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</si>
  <si>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</si>
  <si>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</si>
  <si>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</si>
  <si>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</si>
  <si>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</si>
  <si>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</si>
  <si>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</si>
  <si>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</si>
  <si>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</si>
  <si>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</si>
  <si>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</si>
  <si>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</si>
  <si>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</si>
  <si>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</si>
  <si>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</si>
  <si>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</si>
  <si>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</si>
  <si>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</si>
  <si>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</si>
  <si>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</si>
  <si>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</si>
  <si>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</si>
  <si>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</si>
  <si>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</si>
  <si>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</si>
  <si>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</si>
  <si>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</si>
  <si>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</si>
  <si>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</si>
  <si>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</si>
  <si>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</si>
  <si>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</si>
  <si>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</si>
  <si>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</si>
  <si>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</si>
  <si>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</si>
  <si>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</si>
  <si>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</si>
  <si>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</si>
  <si>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</si>
  <si>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</si>
  <si>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</si>
  <si>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</si>
  <si>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</si>
  <si>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</si>
  <si>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</si>
  <si>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</si>
  <si>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</si>
  <si>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</si>
  <si>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</si>
  <si>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</si>
  <si>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</si>
  <si>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</si>
  <si>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</si>
  <si>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</si>
  <si>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</si>
  <si>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</si>
  <si>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</si>
  <si>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</si>
  <si>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</si>
  <si>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</si>
  <si>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</si>
  <si>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</si>
  <si>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</si>
  <si>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</si>
  <si>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</si>
  <si>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</si>
  <si>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</si>
  <si>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</si>
  <si>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</si>
  <si>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</si>
  <si>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</si>
  <si>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</si>
  <si>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</si>
  <si>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</si>
  <si>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</si>
  <si>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</si>
  <si>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</si>
  <si>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</si>
  <si>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</si>
  <si>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</si>
  <si>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</si>
  <si>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</si>
  <si>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</si>
  <si>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</si>
  <si>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</si>
  <si>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</si>
  <si>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</si>
  <si>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</si>
  <si>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</si>
  <si>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</si>
  <si>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</si>
  <si>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</si>
  <si>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</si>
  <si>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</si>
  <si>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</si>
  <si>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</si>
  <si>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</si>
  <si>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</si>
  <si>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</si>
  <si>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</si>
  <si>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</si>
  <si>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</si>
  <si>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</si>
  <si>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</si>
  <si>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</si>
  <si>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</si>
  <si>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</si>
  <si>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</si>
  <si>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</si>
  <si>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</si>
  <si>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</si>
  <si>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</si>
  <si>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</si>
  <si>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</si>
  <si>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</si>
  <si>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</si>
  <si>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</si>
  <si>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</si>
  <si>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</si>
  <si>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</si>
  <si>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</si>
  <si>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</si>
  <si>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</si>
  <si>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</si>
  <si>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</si>
  <si>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</si>
  <si>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</si>
  <si>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</si>
  <si>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</si>
  <si>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</si>
  <si>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</si>
  <si>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</si>
  <si>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</si>
  <si>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</si>
  <si>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</si>
  <si>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</si>
  <si>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</si>
  <si>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</si>
  <si>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</si>
  <si>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</si>
  <si>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</si>
  <si>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</si>
  <si>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</si>
  <si>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</si>
  <si>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</si>
  <si>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</si>
  <si>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</si>
  <si>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</si>
  <si>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</si>
  <si>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</si>
  <si>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</si>
  <si>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</si>
  <si>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</si>
  <si>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</si>
  <si>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</si>
  <si>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</si>
  <si>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</si>
  <si>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</si>
  <si>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</si>
  <si>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</si>
  <si>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</si>
  <si>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</si>
  <si>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</si>
  <si>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</si>
  <si>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</si>
  <si>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</si>
  <si>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</si>
  <si>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</si>
  <si>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</si>
  <si>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</si>
  <si>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</si>
  <si>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</si>
  <si>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</si>
  <si>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</si>
  <si>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</si>
  <si>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</si>
  <si>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</si>
  <si>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</si>
  <si>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</si>
  <si>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</si>
  <si>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</si>
  <si>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</si>
  <si>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</si>
  <si>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</si>
  <si>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</si>
  <si>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</si>
  <si>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</si>
  <si>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</si>
  <si>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</si>
  <si>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</si>
  <si>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</si>
  <si>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</si>
  <si>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</si>
  <si>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</si>
  <si>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</si>
  <si>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</si>
  <si>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</si>
  <si>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</si>
  <si>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</si>
  <si>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</si>
  <si>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</si>
  <si>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</si>
  <si>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</si>
  <si>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</si>
  <si>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</si>
  <si>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</si>
  <si>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</si>
  <si>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</si>
  <si>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</si>
  <si>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</si>
  <si>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</si>
  <si>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</si>
  <si>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</si>
  <si>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</si>
  <si>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</si>
  <si>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</si>
  <si>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</si>
  <si>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</si>
  <si>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</si>
  <si>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</si>
  <si>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</si>
  <si>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</si>
  <si>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</si>
  <si>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</si>
  <si>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</si>
  <si>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</si>
  <si>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</si>
  <si>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</si>
  <si>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</si>
  <si>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</si>
  <si>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</si>
  <si>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</si>
  <si>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</si>
  <si>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</si>
  <si>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</si>
  <si>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</si>
  <si>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</si>
  <si>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</si>
  <si>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</si>
  <si>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</si>
  <si>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</si>
  <si>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</si>
  <si>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</si>
  <si>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</si>
  <si>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</si>
  <si>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</si>
  <si>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</si>
  <si>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</si>
  <si>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</si>
  <si>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</si>
  <si>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</si>
  <si>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</si>
  <si>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</si>
  <si>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</si>
  <si>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</si>
  <si>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</si>
  <si>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</si>
  <si>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</si>
  <si>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</si>
  <si>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</si>
  <si>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</si>
  <si>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</si>
  <si>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</si>
  <si>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</si>
  <si>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</si>
  <si>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</si>
  <si>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</si>
  <si>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</si>
  <si>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</si>
  <si>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</si>
  <si>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</si>
  <si>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</si>
  <si>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</si>
  <si>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</si>
  <si>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</si>
  <si>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</si>
  <si>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</si>
  <si>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</si>
  <si>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</si>
  <si>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</si>
  <si>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</si>
  <si>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</si>
  <si>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</si>
  <si>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</si>
  <si>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</si>
  <si>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</si>
  <si>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</si>
  <si>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</si>
  <si>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</si>
  <si>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</si>
  <si>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</si>
  <si>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</si>
  <si>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</si>
  <si>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</si>
  <si>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</si>
  <si>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</si>
  <si>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</si>
  <si>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</si>
  <si>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</si>
  <si>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</si>
  <si>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</si>
  <si>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</si>
  <si>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</si>
  <si>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</si>
  <si>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</si>
  <si>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</si>
  <si>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</si>
  <si>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</si>
  <si>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</si>
  <si>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</si>
  <si>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</si>
  <si>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</si>
  <si>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</si>
  <si>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</si>
  <si>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</si>
  <si>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</si>
  <si>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</si>
  <si>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</si>
  <si>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</si>
  <si>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</si>
  <si>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</si>
  <si>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</si>
  <si>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</si>
  <si>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</si>
  <si>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</si>
  <si>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</si>
  <si>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</si>
  <si>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</si>
  <si>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</si>
  <si>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</si>
  <si>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</si>
  <si>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</si>
  <si>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</si>
  <si>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</si>
  <si>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</si>
  <si>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</si>
  <si>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</si>
  <si>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</si>
  <si>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</si>
  <si>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</si>
  <si>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</si>
  <si>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</si>
  <si>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</si>
  <si>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</si>
  <si>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</si>
  <si>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</si>
  <si>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</si>
  <si>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</si>
  <si>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</si>
  <si>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</si>
  <si>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</si>
  <si>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</si>
  <si>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</si>
  <si>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</si>
  <si>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</si>
  <si>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</si>
  <si>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</si>
  <si>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</si>
  <si>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</si>
  <si>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</si>
  <si>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</si>
  <si>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</si>
  <si>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</si>
  <si>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</si>
  <si>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</si>
  <si>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</si>
  <si>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</si>
  <si>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</si>
  <si>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</si>
  <si>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</si>
  <si>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</si>
  <si>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</si>
  <si>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</si>
  <si>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</si>
  <si>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</si>
  <si>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</si>
  <si>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</si>
  <si>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</si>
  <si>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</si>
  <si>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</si>
  <si>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</si>
  <si>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</si>
  <si>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</si>
  <si>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</si>
  <si>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</si>
  <si>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</si>
  <si>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</si>
  <si>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</si>
  <si>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</si>
  <si>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</si>
  <si>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</si>
  <si>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</si>
  <si>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</si>
  <si>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</si>
  <si>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</si>
  <si>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</si>
  <si>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</si>
  <si>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</si>
  <si>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</si>
  <si>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</si>
  <si>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</si>
  <si>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</si>
  <si>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</si>
  <si>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</si>
  <si>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</si>
  <si>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</si>
  <si>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</si>
  <si>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</si>
  <si>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</si>
  <si>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</si>
  <si>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</si>
  <si>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</si>
  <si>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</si>
  <si>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</si>
  <si>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</si>
  <si>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</si>
  <si>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</si>
  <si>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</si>
  <si>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</si>
  <si>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</si>
  <si>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</si>
  <si>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</si>
  <si>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</si>
  <si>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</si>
  <si>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</si>
  <si>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</si>
  <si>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</si>
  <si>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</si>
  <si>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</si>
  <si>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</si>
  <si>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</si>
  <si>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</si>
  <si>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</si>
  <si>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</si>
  <si>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</si>
  <si>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</si>
  <si>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</si>
  <si>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</si>
  <si>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</si>
  <si>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</si>
  <si>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</si>
  <si>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</si>
  <si>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</si>
  <si>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</si>
  <si>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</si>
  <si>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</si>
  <si>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</si>
  <si>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</si>
  <si>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</si>
  <si>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</si>
  <si>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</si>
  <si>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</si>
  <si>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</si>
  <si>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</si>
  <si>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</si>
  <si>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</si>
  <si>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</si>
  <si>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</si>
  <si>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</si>
  <si>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</si>
  <si>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</si>
  <si>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</si>
  <si>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</si>
  <si>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</si>
  <si>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</si>
  <si>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</si>
  <si>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</si>
  <si>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</si>
  <si>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</si>
  <si>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</si>
  <si>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</si>
  <si>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</si>
  <si>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</si>
  <si>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</si>
  <si>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</si>
  <si>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</si>
  <si>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</si>
  <si>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</si>
  <si>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</si>
  <si>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</si>
  <si>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</si>
  <si>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</si>
  <si>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</si>
  <si>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</si>
  <si>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</si>
  <si>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</si>
  <si>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</si>
  <si>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</si>
  <si>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</si>
  <si>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</si>
  <si>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</si>
  <si>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</si>
  <si>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</si>
  <si>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</si>
  <si>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</si>
  <si>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</si>
  <si>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</si>
  <si>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</si>
  <si>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</si>
  <si>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</si>
  <si>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</si>
  <si>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</si>
  <si>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</si>
  <si>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</si>
  <si>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</si>
  <si>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</si>
  <si>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</si>
  <si>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</si>
  <si>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</si>
  <si>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</si>
  <si>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</si>
  <si>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</si>
  <si>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</si>
  <si>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</si>
  <si>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</si>
  <si>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</si>
  <si>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</si>
  <si>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</si>
  <si>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</si>
  <si>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</si>
  <si>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</si>
  <si>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</si>
  <si>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</si>
  <si>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</si>
  <si>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</si>
  <si>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</si>
  <si>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</si>
  <si>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</si>
  <si>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</si>
  <si>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</si>
  <si>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</si>
  <si>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</si>
  <si>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</si>
  <si>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</si>
  <si>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</si>
  <si>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</si>
  <si>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</si>
  <si>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</si>
  <si>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</si>
  <si>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</si>
  <si>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</si>
  <si>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</si>
  <si>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</si>
  <si>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</si>
  <si>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</si>
  <si>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</si>
  <si>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</si>
  <si>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</si>
  <si>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</si>
  <si>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</si>
  <si>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</si>
  <si>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</si>
  <si>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</si>
  <si>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</si>
  <si>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</si>
  <si>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</si>
  <si>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</si>
  <si>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</si>
  <si>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</si>
  <si>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</si>
  <si>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</si>
  <si>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</si>
  <si>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</si>
  <si>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</si>
  <si>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</si>
  <si>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</si>
  <si>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</si>
  <si>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</si>
  <si>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</si>
  <si>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</si>
  <si>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</si>
  <si>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</si>
  <si>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</si>
  <si>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</si>
  <si>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</si>
  <si>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</si>
  <si>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</si>
  <si>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</si>
  <si>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</si>
  <si>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</si>
  <si>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</si>
  <si>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</si>
  <si>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</si>
  <si>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</si>
  <si>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</si>
  <si>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</si>
  <si>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</si>
  <si>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</si>
  <si>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</si>
  <si>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</si>
  <si>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</si>
  <si>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</si>
  <si>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</si>
  <si>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</si>
  <si>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</si>
  <si>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</si>
  <si>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</si>
  <si>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</si>
  <si>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</si>
  <si>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</si>
  <si>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</si>
  <si>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</si>
  <si>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</si>
  <si>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</si>
  <si>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</si>
  <si>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</si>
  <si>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</si>
  <si>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</si>
  <si>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</si>
  <si>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</si>
  <si>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</si>
  <si>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</si>
  <si>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</si>
  <si>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</si>
  <si>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</si>
  <si>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</si>
  <si>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</si>
  <si>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</si>
  <si>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</si>
  <si>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</si>
  <si>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</si>
  <si>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</si>
  <si>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</si>
  <si>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</si>
  <si>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</si>
  <si>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</si>
  <si>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</si>
  <si>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</si>
  <si>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</si>
  <si>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</si>
  <si>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</si>
  <si>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</si>
  <si>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</si>
  <si>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</si>
  <si>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</si>
  <si>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</si>
  <si>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</si>
  <si>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</si>
  <si>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</si>
  <si>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</si>
  <si>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</si>
  <si>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</si>
  <si>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</si>
  <si>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</si>
  <si>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</si>
  <si>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</si>
  <si>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</si>
  <si>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</si>
  <si>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</si>
  <si>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</si>
  <si>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</si>
  <si>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</si>
  <si>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</si>
  <si>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</si>
  <si>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</si>
  <si>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</si>
  <si>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</si>
  <si>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</si>
  <si>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</si>
  <si>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</si>
  <si>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</si>
  <si>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</si>
  <si>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</si>
  <si>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</si>
  <si>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</si>
  <si>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</si>
  <si>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</si>
  <si>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</si>
  <si>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</si>
  <si>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</si>
  <si>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</si>
  <si>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</si>
  <si>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</si>
  <si>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</si>
  <si>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</si>
  <si>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</si>
  <si>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</si>
  <si>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</si>
  <si>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</si>
  <si>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</si>
  <si>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</si>
  <si>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</si>
  <si>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</si>
  <si>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</si>
  <si>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</si>
  <si>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</si>
  <si>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</si>
  <si>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</si>
  <si>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</si>
  <si>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</si>
  <si>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</si>
  <si>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</si>
  <si>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</si>
  <si>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</si>
  <si>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</si>
  <si>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</si>
  <si>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</si>
  <si>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</si>
  <si>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</si>
  <si>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</si>
  <si>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</si>
  <si>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</si>
  <si>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</si>
  <si>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</si>
  <si>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</si>
  <si>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</si>
  <si>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</si>
  <si>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</si>
  <si>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</si>
  <si>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</si>
  <si>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</si>
  <si>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</si>
  <si>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</si>
  <si>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</si>
  <si>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</si>
  <si>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</si>
  <si>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</si>
  <si>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</si>
  <si>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</si>
  <si>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</si>
  <si>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</si>
  <si>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</si>
  <si>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</si>
  <si>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</si>
  <si>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</si>
  <si>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</si>
  <si>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</si>
  <si>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</si>
  <si>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</si>
  <si>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</si>
  <si>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</si>
  <si>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</si>
  <si>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</si>
  <si>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</si>
  <si>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</si>
  <si>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</si>
  <si>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</si>
  <si>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</si>
  <si>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</si>
  <si>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</si>
  <si>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</si>
  <si>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</si>
  <si>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</si>
  <si>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</si>
  <si>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</si>
  <si>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</si>
  <si>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</si>
  <si>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</si>
  <si>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</si>
  <si>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</si>
  <si>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</si>
  <si>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</si>
  <si>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</si>
  <si>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</si>
  <si>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</si>
  <si>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</si>
  <si>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</si>
  <si>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</si>
  <si>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</si>
  <si>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</si>
  <si>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</si>
  <si>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</si>
  <si>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</si>
  <si>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</si>
  <si>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</si>
  <si>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</si>
  <si>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</si>
  <si>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</si>
  <si>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</si>
  <si>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</si>
  <si>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</si>
  <si>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</si>
  <si>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</si>
  <si>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</si>
  <si>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</si>
  <si>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</si>
  <si>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</si>
  <si>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</si>
  <si>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</si>
  <si>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</si>
  <si>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</si>
  <si>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</si>
  <si>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</si>
  <si>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</si>
  <si>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</si>
  <si>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</si>
  <si>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</si>
  <si>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</si>
  <si>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</si>
  <si>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</si>
  <si>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</si>
  <si>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</si>
  <si>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</si>
  <si>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</si>
  <si>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</si>
  <si>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</si>
  <si>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</si>
  <si>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</si>
  <si>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</si>
  <si>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</si>
  <si>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</si>
  <si>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</si>
  <si>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</si>
  <si>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</si>
  <si>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</si>
  <si>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</si>
  <si>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</si>
  <si>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</si>
  <si>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</si>
  <si>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</si>
  <si>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</si>
  <si>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</si>
  <si>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</si>
  <si>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</si>
  <si>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</si>
  <si>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</si>
  <si>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</si>
  <si>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</si>
  <si>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</si>
  <si>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</si>
  <si>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</si>
  <si>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</si>
  <si>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</si>
  <si>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</si>
  <si>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</si>
  <si>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</si>
  <si>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</si>
  <si>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</si>
  <si>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</si>
  <si>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</si>
  <si>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</si>
  <si>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</si>
  <si>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</si>
  <si>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</si>
  <si>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</si>
  <si>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</si>
  <si>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</si>
  <si>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</si>
  <si>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</si>
  <si>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</si>
  <si>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</si>
  <si>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</si>
  <si>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</si>
  <si>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</si>
  <si>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</si>
  <si>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</si>
  <si>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</si>
  <si>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</si>
  <si>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</si>
  <si>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</si>
  <si>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</si>
  <si>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</si>
  <si>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</si>
  <si>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</si>
  <si>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</si>
  <si>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</si>
  <si>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</si>
  <si>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</si>
  <si>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</si>
  <si>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</si>
  <si>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</si>
  <si>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</si>
  <si>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</si>
  <si>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</si>
  <si>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</si>
  <si>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</si>
  <si>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</si>
  <si>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</si>
  <si>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</si>
  <si>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</si>
  <si>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</si>
  <si>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</si>
  <si>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</si>
  <si>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</si>
  <si>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</si>
  <si>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</si>
  <si>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</si>
  <si>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</si>
  <si>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</si>
  <si>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</si>
  <si>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</si>
  <si>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</si>
  <si>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</si>
  <si>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</si>
  <si>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</si>
  <si>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</si>
  <si>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</si>
  <si>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</si>
  <si>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</si>
  <si>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</si>
  <si>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</si>
  <si>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</si>
  <si>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</si>
  <si>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</si>
  <si>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</si>
  <si>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</si>
  <si>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</si>
  <si>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</si>
  <si>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</si>
  <si>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</si>
  <si>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</si>
  <si>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</si>
  <si>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</si>
  <si>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</si>
  <si>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</si>
  <si>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</si>
  <si>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</si>
  <si>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</si>
  <si>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</si>
  <si>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</si>
  <si>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</si>
  <si>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</si>
  <si>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</si>
  <si>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</si>
  <si>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</si>
  <si>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</si>
  <si>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</si>
  <si>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</si>
  <si>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</si>
  <si>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</si>
  <si>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</si>
  <si>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</si>
  <si>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</si>
  <si>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</si>
  <si>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</si>
  <si>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</si>
  <si>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</si>
  <si>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</si>
  <si>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</si>
  <si>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</si>
  <si>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</si>
  <si>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</si>
  <si>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</si>
  <si>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</si>
  <si>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</si>
  <si>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</si>
  <si>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</si>
  <si>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</si>
  <si>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</si>
  <si>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</si>
  <si>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</si>
  <si>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</si>
  <si>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</si>
  <si>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</si>
  <si>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</si>
  <si>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</si>
  <si>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</si>
  <si>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</si>
  <si>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</si>
  <si>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</si>
  <si>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</si>
  <si>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</si>
  <si>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</si>
  <si>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</si>
  <si>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</si>
  <si>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</si>
  <si>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</si>
  <si>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</si>
  <si>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</si>
  <si>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</si>
  <si>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</si>
  <si>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</si>
  <si>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</si>
  <si>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</si>
  <si>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</si>
  <si>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</si>
  <si>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</si>
  <si>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</si>
  <si>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</si>
  <si>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</si>
  <si>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</si>
  <si>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</si>
  <si>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</si>
  <si>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</si>
  <si>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</si>
  <si>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</si>
  <si>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</si>
  <si>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</si>
  <si>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</si>
  <si>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</si>
  <si>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</si>
  <si>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</si>
  <si>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</si>
  <si>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</si>
  <si>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</si>
  <si>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</si>
  <si>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</si>
  <si>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</si>
  <si>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</si>
  <si>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</si>
  <si>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</si>
  <si>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</si>
  <si>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</si>
  <si>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</si>
  <si>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</si>
  <si>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</si>
  <si>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</si>
  <si>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</si>
  <si>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</si>
  <si>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</si>
  <si>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</si>
  <si>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</si>
  <si>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</si>
  <si>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</si>
  <si>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</si>
  <si>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</si>
  <si>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</si>
  <si>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</si>
  <si>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</si>
  <si>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</si>
  <si>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</si>
  <si>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</si>
  <si>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</si>
  <si>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</si>
  <si>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</si>
  <si>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</si>
  <si>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</si>
  <si>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</si>
  <si>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</si>
  <si>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</si>
  <si>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</si>
  <si>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</si>
  <si>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</si>
  <si>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</si>
  <si>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</si>
  <si>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</si>
  <si>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</si>
  <si>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</si>
  <si>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</si>
  <si>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</si>
  <si>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</si>
  <si>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</si>
  <si>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</si>
  <si>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</si>
  <si>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</si>
  <si>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</si>
  <si>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</si>
  <si>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</si>
  <si>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</si>
  <si>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</si>
  <si>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</si>
  <si>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</si>
  <si>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</si>
  <si>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</si>
  <si>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</si>
  <si>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</si>
  <si>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</si>
  <si>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</si>
  <si>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</si>
  <si>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</si>
  <si>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</si>
  <si>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</si>
  <si>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</si>
  <si>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</si>
  <si>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</si>
  <si>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</si>
  <si>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</si>
  <si>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</si>
  <si>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</si>
  <si>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</si>
  <si>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</si>
  <si>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</si>
  <si>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</si>
  <si>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</si>
  <si>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</si>
  <si>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</si>
  <si>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</si>
  <si>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</si>
  <si>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</si>
  <si>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</si>
  <si>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</si>
  <si>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</si>
  <si>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</si>
  <si>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</si>
  <si>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</si>
  <si>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</si>
  <si>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</si>
  <si>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</si>
  <si>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</si>
  <si>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</si>
  <si>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</si>
  <si>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</si>
  <si>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</si>
  <si>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</si>
  <si>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</si>
  <si>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</si>
  <si>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</si>
  <si>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</si>
  <si>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</si>
  <si>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</si>
  <si>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</si>
  <si>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</si>
  <si>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</si>
  <si>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</si>
  <si>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</si>
  <si>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</si>
  <si>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</si>
  <si>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</si>
  <si>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</si>
  <si>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</si>
  <si>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</si>
  <si>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</si>
  <si>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</si>
  <si>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</si>
  <si>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</si>
  <si>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</si>
  <si>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</si>
  <si>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</si>
  <si>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</si>
  <si>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</si>
  <si>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</si>
  <si>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</si>
  <si>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</si>
  <si>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</si>
  <si>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</si>
  <si>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</si>
  <si>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</si>
  <si>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</si>
  <si>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</si>
  <si>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</si>
  <si>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</si>
  <si>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</si>
  <si>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</si>
  <si>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</si>
  <si>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</si>
  <si>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</si>
  <si>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</si>
  <si>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</si>
  <si>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</si>
  <si>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</si>
  <si>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</si>
  <si>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</si>
  <si>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</si>
  <si>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</si>
  <si>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</si>
  <si>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</si>
  <si>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</si>
  <si>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</si>
  <si>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</si>
  <si>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</si>
  <si>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</si>
  <si>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</si>
  <si>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</si>
  <si>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</si>
  <si>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</si>
  <si>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</si>
  <si>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</si>
  <si>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</si>
  <si>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</si>
  <si>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</si>
  <si>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</si>
  <si>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</si>
  <si>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</si>
  <si>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</si>
  <si>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</si>
  <si>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</si>
  <si>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</si>
  <si>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</si>
  <si>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</si>
  <si>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</si>
  <si>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</si>
  <si>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</si>
  <si>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</si>
  <si>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</si>
  <si>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</si>
  <si>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</si>
  <si>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</si>
  <si>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</si>
  <si>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</si>
  <si>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</si>
  <si>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</si>
  <si>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</si>
  <si>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</si>
  <si>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</si>
  <si>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</si>
  <si>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</si>
  <si>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</si>
  <si>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</si>
  <si>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</si>
  <si>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</si>
  <si>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</si>
  <si>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</si>
  <si>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</si>
  <si>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</si>
  <si>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</si>
  <si>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</si>
  <si>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</si>
  <si>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</si>
  <si>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</si>
  <si>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</si>
  <si>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</si>
  <si>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</si>
  <si>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</si>
  <si>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</si>
  <si>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</si>
  <si>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</si>
  <si>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</si>
  <si>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</si>
  <si>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</si>
  <si>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</si>
  <si>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</si>
  <si>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</si>
  <si>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</si>
  <si>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</si>
  <si>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</si>
  <si>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</si>
  <si>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</si>
  <si>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</si>
  <si>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</si>
  <si>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</si>
  <si>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</si>
  <si>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</si>
  <si>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</si>
  <si>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</si>
  <si>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</si>
  <si>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</si>
  <si>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</si>
  <si>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</si>
  <si>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</si>
  <si>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</si>
  <si>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</si>
  <si>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</si>
  <si>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</si>
  <si>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</si>
  <si>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</si>
  <si>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</si>
  <si>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</si>
  <si>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</si>
  <si>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</si>
  <si>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</si>
  <si>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</si>
  <si>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</si>
  <si>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</si>
  <si>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</si>
  <si>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</si>
  <si>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</si>
  <si>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</si>
  <si>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</si>
  <si>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</si>
  <si>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</si>
  <si>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</si>
  <si>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</si>
  <si>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</si>
  <si>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</si>
  <si>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</si>
  <si>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</si>
  <si>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</si>
  <si>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</si>
  <si>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</si>
  <si>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</si>
  <si>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</si>
  <si>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</si>
  <si>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</si>
  <si>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</si>
  <si>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</si>
  <si>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</si>
  <si>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</si>
  <si>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</si>
  <si>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</si>
  <si>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</si>
  <si>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</si>
  <si>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</si>
  <si>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</si>
  <si>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</si>
  <si>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</si>
  <si>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</si>
  <si>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</si>
  <si>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</si>
  <si>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</si>
  <si>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</si>
  <si>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</si>
  <si>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</si>
  <si>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</si>
  <si>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</si>
  <si>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</si>
  <si>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</si>
  <si>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</si>
  <si>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</si>
  <si>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</si>
  <si>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</si>
  <si>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</si>
  <si>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</si>
  <si>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</si>
  <si>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</si>
  <si>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</si>
  <si>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</si>
  <si>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</si>
  <si>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</si>
  <si>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</si>
  <si>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</si>
  <si>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</si>
  <si>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</si>
  <si>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</si>
  <si>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</si>
  <si>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</si>
  <si>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</si>
  <si>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</si>
  <si>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</si>
  <si>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</si>
  <si>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</si>
  <si>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</si>
  <si>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</si>
  <si>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</si>
  <si>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</si>
  <si>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</si>
  <si>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</si>
  <si>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</si>
  <si>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</si>
  <si>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</si>
  <si>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</si>
  <si>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</si>
  <si>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</si>
  <si>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</si>
  <si>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</si>
  <si>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</si>
  <si>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</si>
  <si>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</si>
  <si>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</si>
  <si>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</si>
  <si>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</si>
  <si>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</si>
  <si>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</si>
  <si>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</si>
  <si>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</si>
  <si>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</si>
  <si>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</si>
  <si>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</si>
  <si>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</si>
  <si>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</si>
  <si>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</si>
  <si>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</si>
  <si>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</si>
  <si>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</si>
  <si>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</si>
  <si>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</si>
  <si>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</si>
  <si>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</si>
  <si>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</si>
  <si>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</si>
  <si>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</si>
  <si>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</si>
  <si>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</si>
  <si>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</si>
  <si>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</si>
  <si>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</si>
  <si>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</si>
  <si>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</si>
  <si>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</si>
  <si>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</si>
  <si>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</si>
  <si>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</si>
  <si>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</si>
  <si>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</si>
  <si>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</si>
  <si>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</si>
  <si>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</si>
  <si>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</si>
  <si>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</si>
  <si>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</si>
  <si>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</si>
  <si>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</si>
  <si>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</si>
  <si>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</si>
  <si>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</si>
  <si>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</si>
  <si>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</si>
  <si>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</si>
  <si>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</si>
  <si>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</si>
  <si>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</si>
  <si>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</si>
  <si>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</si>
  <si>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</si>
  <si>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</si>
  <si>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</si>
  <si>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</si>
  <si>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</si>
  <si>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</si>
  <si>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</si>
  <si>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</si>
  <si>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</si>
  <si>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</si>
  <si>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</si>
  <si>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</si>
  <si>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</si>
  <si>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</si>
  <si>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</si>
  <si>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</si>
  <si>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</si>
  <si>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</si>
  <si>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</si>
  <si>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</si>
  <si>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</si>
  <si>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</si>
  <si>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</si>
  <si>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</si>
  <si>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</si>
  <si>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</si>
  <si>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</si>
  <si>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</si>
  <si>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</si>
  <si>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</si>
  <si>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</si>
  <si>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</si>
  <si>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</si>
  <si>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</si>
  <si>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</si>
  <si>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</si>
  <si>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</si>
  <si>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</si>
  <si>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</si>
  <si>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</si>
  <si>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</si>
  <si>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</si>
  <si>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</si>
  <si>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</si>
  <si>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</si>
  <si>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</si>
  <si>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</si>
  <si>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</si>
  <si>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</si>
  <si>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</si>
  <si>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</si>
  <si>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</si>
  <si>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</si>
  <si>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</si>
  <si>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</si>
  <si>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</si>
  <si>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</si>
  <si>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</si>
  <si>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</si>
  <si>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</si>
  <si>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</si>
  <si>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</si>
  <si>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</si>
  <si>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</si>
  <si>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</si>
  <si>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</si>
  <si>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</si>
  <si>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</si>
  <si>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</si>
  <si>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</si>
  <si>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</si>
  <si>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</si>
  <si>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</si>
  <si>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</si>
  <si>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</si>
  <si>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</si>
  <si>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</si>
  <si>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</si>
  <si>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</si>
  <si>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</si>
  <si>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</si>
  <si>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</si>
  <si>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</si>
  <si>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</si>
  <si>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</si>
  <si>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</si>
  <si>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</si>
  <si>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</si>
  <si>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</si>
  <si>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</si>
  <si>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</si>
  <si>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</si>
  <si>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</si>
  <si>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</si>
  <si>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</si>
  <si>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</si>
  <si>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</si>
  <si>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</si>
  <si>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</si>
  <si>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</si>
  <si>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</si>
  <si>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</si>
  <si>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</si>
  <si>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</si>
  <si>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</si>
  <si>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</si>
  <si>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</si>
  <si>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</si>
  <si>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</si>
  <si>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</si>
  <si>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</si>
  <si>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</si>
  <si>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</si>
  <si>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</si>
  <si>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</si>
  <si>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</si>
  <si>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</si>
  <si>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</si>
  <si>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</si>
  <si>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</si>
  <si>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</si>
  <si>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</si>
  <si>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</si>
  <si>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</si>
  <si>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</si>
  <si>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</si>
  <si>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</si>
  <si>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</si>
  <si>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</si>
  <si>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</si>
  <si>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</si>
  <si>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</si>
  <si>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</si>
  <si>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</si>
  <si>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</si>
  <si>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</si>
  <si>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</si>
  <si>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</si>
  <si>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</si>
  <si>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</si>
  <si>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</si>
  <si>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</si>
  <si>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</si>
  <si>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</si>
  <si>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</si>
  <si>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</si>
  <si>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</si>
  <si>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</si>
  <si>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</si>
  <si>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</si>
  <si>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</si>
  <si>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</si>
  <si>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</si>
  <si>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</si>
  <si>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</si>
  <si>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</si>
  <si>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</si>
  <si>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</si>
  <si>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</si>
  <si>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</si>
  <si>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</si>
  <si>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</si>
  <si>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</si>
  <si>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</si>
  <si>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</si>
  <si>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</si>
  <si>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</si>
  <si>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</si>
  <si>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</si>
  <si>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</si>
  <si>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</si>
  <si>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</si>
  <si>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</si>
  <si>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</si>
  <si>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</si>
  <si>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</si>
  <si>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</si>
  <si>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</si>
  <si>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</si>
  <si>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</si>
  <si>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</si>
  <si>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</si>
  <si>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</si>
  <si>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</si>
  <si>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</si>
  <si>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</si>
  <si>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</si>
  <si>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</si>
  <si>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</si>
  <si>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</si>
  <si>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</si>
  <si>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</si>
  <si>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</si>
  <si>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</si>
  <si>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</si>
  <si>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</si>
  <si>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</si>
  <si>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</si>
  <si>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</si>
  <si>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</si>
  <si>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</si>
  <si>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</si>
  <si>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</si>
  <si>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</si>
  <si>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</si>
  <si>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</si>
  <si>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</si>
  <si>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</si>
  <si>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</si>
  <si>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</si>
  <si>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</si>
  <si>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</si>
  <si>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</si>
  <si>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</si>
  <si>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</si>
  <si>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</si>
  <si>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</si>
  <si>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</si>
  <si>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</si>
  <si>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</si>
  <si>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</si>
  <si>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</si>
  <si>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</si>
  <si>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</si>
  <si>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</si>
  <si>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</si>
  <si>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</si>
  <si>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</si>
  <si>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</si>
  <si>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</si>
  <si>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</si>
  <si>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</si>
  <si>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</si>
  <si>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</si>
  <si>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</si>
  <si>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</si>
  <si>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</si>
  <si>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</si>
  <si>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</si>
  <si>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</si>
  <si>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</si>
  <si>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</si>
  <si>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</si>
  <si>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</si>
  <si>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</si>
  <si>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</si>
  <si>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</si>
  <si>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</si>
  <si>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</si>
  <si>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</si>
  <si>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</si>
  <si>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</si>
  <si>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</si>
  <si>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</si>
  <si>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</si>
  <si>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</si>
  <si>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</si>
  <si>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</si>
  <si>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</si>
  <si>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</si>
  <si>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</si>
  <si>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</si>
  <si>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</si>
  <si>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</si>
  <si>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</si>
  <si>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</si>
  <si>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</si>
  <si>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</si>
  <si>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</si>
  <si>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</si>
  <si>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</si>
  <si>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</si>
  <si>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</si>
  <si>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</si>
  <si>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</si>
  <si>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</si>
  <si>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</si>
  <si>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</si>
  <si>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</si>
  <si>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</si>
  <si>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</si>
  <si>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</si>
  <si>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</si>
  <si>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</si>
  <si>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</si>
  <si>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</si>
  <si>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</si>
  <si>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</si>
  <si>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</si>
  <si>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</si>
  <si>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</si>
  <si>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</si>
  <si>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</si>
  <si>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</si>
  <si>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</si>
  <si>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</si>
  <si>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</si>
  <si>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</si>
  <si>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</si>
  <si>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</si>
  <si>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</si>
  <si>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</si>
  <si>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</si>
  <si>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</si>
  <si>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</si>
  <si>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</si>
  <si>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</si>
  <si>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</si>
  <si>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</si>
  <si>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</si>
  <si>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</si>
  <si>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</si>
  <si>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</si>
  <si>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</si>
  <si>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</si>
  <si>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</si>
  <si>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</si>
  <si>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</si>
  <si>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</si>
  <si>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</si>
  <si>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</si>
  <si>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</si>
  <si>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</si>
  <si>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</si>
  <si>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</si>
  <si>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</si>
  <si>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</si>
  <si>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</si>
  <si>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</si>
  <si>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</si>
  <si>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</si>
  <si>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</si>
  <si>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</si>
  <si>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</si>
  <si>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</si>
  <si>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</si>
  <si>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</si>
  <si>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</si>
  <si>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</si>
  <si>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</si>
  <si>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</si>
  <si>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</si>
  <si>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</si>
  <si>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</si>
  <si>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</si>
  <si>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</si>
  <si>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</si>
  <si>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</si>
  <si>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</si>
  <si>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</si>
  <si>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</si>
  <si>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</si>
  <si>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</si>
  <si>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</si>
  <si>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</si>
  <si>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</si>
  <si>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</si>
  <si>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</si>
  <si>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</si>
  <si>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</si>
  <si>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</si>
  <si>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</si>
  <si>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</si>
  <si>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</si>
  <si>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</si>
  <si>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</si>
  <si>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</si>
  <si>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</si>
  <si>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</si>
  <si>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</si>
  <si>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</si>
  <si>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</si>
  <si>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</si>
  <si>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</si>
  <si>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</si>
  <si>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</si>
  <si>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</si>
  <si>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</si>
  <si>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</si>
  <si>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</si>
  <si>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</si>
  <si>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</si>
  <si>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</si>
  <si>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</si>
  <si>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</si>
  <si>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</si>
  <si>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</si>
  <si>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</si>
  <si>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</si>
  <si>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</si>
  <si>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</si>
  <si>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</si>
  <si>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</si>
  <si>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</si>
  <si>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</si>
  <si>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</si>
  <si>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</si>
  <si>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</si>
  <si>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</si>
  <si>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</si>
  <si>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</si>
  <si>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</si>
  <si>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</si>
  <si>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</si>
  <si>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</si>
  <si>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</si>
  <si>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</si>
  <si>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</si>
  <si>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</si>
  <si>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</si>
  <si>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</si>
  <si>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</si>
  <si>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</si>
  <si>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</si>
  <si>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</si>
  <si>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</si>
  <si>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</si>
  <si>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</si>
  <si>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</si>
  <si>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</si>
  <si>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</si>
  <si>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</si>
  <si>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</si>
  <si>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</si>
  <si>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</si>
  <si>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</si>
  <si>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</si>
  <si>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</si>
  <si>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</si>
  <si>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</si>
  <si>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</si>
  <si>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</si>
  <si>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</si>
  <si>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</si>
  <si>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</si>
  <si>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</si>
  <si>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</si>
  <si>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</si>
  <si>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</si>
  <si>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</si>
  <si>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</si>
  <si>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</si>
  <si>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</si>
  <si>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</si>
  <si>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</si>
  <si>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</si>
  <si>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</si>
  <si>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</si>
  <si>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</si>
  <si>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</si>
  <si>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</si>
  <si>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</si>
  <si>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</si>
  <si>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</si>
  <si>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</si>
  <si>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</si>
  <si>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</si>
  <si>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</si>
  <si>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</si>
  <si>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</si>
  <si>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</si>
  <si>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</si>
  <si>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</si>
  <si>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</si>
  <si>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</si>
  <si>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</si>
  <si>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</si>
  <si>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</si>
  <si>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</si>
  <si>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</si>
  <si>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</si>
  <si>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</si>
  <si>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</si>
  <si>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</si>
  <si>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</si>
  <si>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</si>
  <si>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</si>
  <si>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</si>
  <si>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</si>
  <si>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</si>
  <si>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</si>
  <si>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</si>
  <si>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</si>
  <si>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</si>
  <si>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</si>
  <si>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</si>
  <si>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</si>
  <si>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</si>
  <si>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</si>
  <si>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</si>
  <si>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</si>
  <si>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</si>
  <si>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</si>
  <si>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</si>
  <si>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</si>
  <si>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</si>
  <si>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</si>
  <si>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</si>
  <si>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</si>
  <si>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</si>
  <si>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</si>
  <si>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</si>
  <si>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</si>
  <si>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</si>
  <si>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</si>
  <si>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</si>
  <si>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</si>
  <si>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</si>
  <si>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</si>
  <si>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</si>
  <si>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</si>
  <si>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</si>
  <si>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</si>
  <si>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</si>
  <si>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</si>
  <si>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</si>
  <si>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</si>
  <si>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</si>
  <si>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</si>
  <si>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</si>
  <si>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</si>
  <si>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</si>
  <si>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</si>
  <si>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</si>
  <si>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</si>
  <si>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</si>
  <si>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</si>
  <si>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</si>
  <si>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</si>
  <si>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</si>
  <si>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</si>
  <si>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</si>
  <si>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</si>
  <si>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</si>
  <si>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</si>
  <si>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</si>
  <si>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</si>
  <si>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</si>
  <si>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</si>
  <si>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</si>
  <si>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</si>
  <si>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</si>
  <si>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</si>
  <si>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</si>
  <si>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</si>
  <si>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</si>
  <si>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</si>
  <si>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</si>
  <si>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</si>
  <si>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</si>
  <si>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</si>
  <si>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</si>
  <si>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</si>
  <si>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</si>
  <si>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</si>
  <si>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</si>
  <si>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</si>
  <si>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</si>
  <si>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</si>
  <si>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</si>
  <si>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</si>
  <si>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</si>
  <si>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</si>
  <si>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</si>
  <si>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</si>
  <si>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</si>
  <si>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</si>
  <si>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</si>
  <si>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</si>
  <si>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</si>
  <si>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</si>
  <si>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</si>
  <si>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</si>
  <si>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</si>
  <si>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</si>
  <si>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</si>
  <si>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</si>
  <si>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</si>
  <si>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</si>
  <si>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</si>
  <si>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</si>
  <si>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</si>
  <si>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</si>
  <si>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</si>
  <si>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</si>
  <si>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</si>
  <si>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</si>
  <si>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</si>
  <si>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</si>
  <si>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</si>
  <si>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</si>
  <si>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</si>
  <si>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</si>
  <si>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</si>
  <si>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</si>
  <si>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</si>
  <si>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</si>
  <si>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</si>
  <si>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</si>
  <si>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</si>
  <si>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</si>
  <si>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</si>
  <si>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</si>
  <si>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</si>
  <si>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</si>
  <si>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</si>
  <si>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</si>
  <si>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</si>
  <si>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</si>
  <si>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</si>
  <si>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</si>
  <si>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</si>
  <si>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</si>
  <si>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</si>
  <si>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</si>
  <si>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</si>
  <si>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</si>
  <si>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</si>
  <si>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</si>
  <si>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</si>
  <si>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</si>
  <si>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</si>
  <si>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</si>
  <si>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</si>
  <si>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</si>
  <si>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</si>
  <si>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</si>
  <si>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</si>
  <si>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</si>
  <si>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</si>
  <si>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</si>
  <si>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</si>
  <si>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</si>
  <si>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</si>
  <si>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</si>
  <si>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</si>
  <si>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</si>
  <si>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</si>
  <si>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</si>
  <si>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</si>
  <si>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</si>
  <si>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</si>
  <si>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</si>
  <si>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</si>
  <si>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</si>
  <si>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</si>
  <si>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</si>
  <si>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</si>
  <si>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</si>
  <si>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</si>
  <si>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</si>
  <si>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</si>
  <si>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</si>
  <si>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</si>
  <si>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</si>
  <si>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</si>
  <si>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</si>
  <si>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</si>
  <si>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</si>
  <si>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</si>
  <si>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</si>
  <si>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</si>
  <si>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</si>
  <si>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</si>
  <si>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</si>
  <si>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</si>
  <si>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</si>
  <si>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</si>
  <si>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</si>
  <si>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</si>
  <si>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</si>
  <si>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</si>
  <si>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</si>
  <si>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</si>
  <si>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</si>
  <si>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</si>
  <si>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</si>
  <si>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</si>
  <si>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</si>
  <si>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</si>
  <si>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</si>
  <si>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</si>
  <si>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</si>
  <si>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</si>
  <si>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</si>
  <si>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</si>
  <si>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</si>
  <si>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</si>
  <si>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</si>
  <si>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</si>
  <si>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</si>
  <si>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</si>
  <si>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</si>
  <si>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</si>
  <si>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</si>
  <si>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</si>
  <si>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</si>
  <si>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</si>
  <si>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</si>
  <si>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</si>
  <si>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</si>
  <si>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</si>
  <si>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</si>
  <si>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</si>
  <si>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</si>
  <si>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</si>
  <si>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</si>
  <si>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</si>
  <si>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</si>
  <si>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</si>
  <si>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</si>
  <si>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</si>
  <si>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</si>
  <si>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</si>
  <si>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</si>
  <si>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</si>
  <si>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</si>
  <si>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</si>
  <si>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</si>
  <si>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</si>
  <si>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</si>
  <si>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</si>
  <si>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</si>
  <si>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</si>
  <si>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</si>
  <si>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</si>
  <si>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</si>
  <si>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</si>
  <si>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</si>
  <si>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</si>
  <si>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</si>
  <si>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</si>
  <si>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</si>
  <si>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</si>
  <si>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</si>
  <si>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</si>
  <si>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</si>
  <si>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</si>
  <si>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</si>
  <si>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</si>
  <si>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</si>
  <si>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</si>
  <si>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</si>
  <si>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</si>
  <si>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</si>
  <si>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</si>
  <si>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</si>
  <si>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</si>
  <si>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</si>
  <si>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</si>
  <si>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</si>
  <si>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</si>
  <si>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</si>
  <si>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</si>
  <si>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</si>
  <si>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</si>
  <si>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</si>
  <si>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</si>
  <si>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</si>
  <si>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</si>
  <si>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</si>
  <si>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</si>
  <si>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</si>
  <si>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</si>
  <si>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</si>
  <si>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</si>
  <si>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</si>
  <si>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</si>
  <si>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</si>
  <si>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</si>
  <si>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</si>
  <si>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</si>
  <si>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</si>
  <si>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</si>
  <si>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</si>
  <si>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</si>
  <si>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</si>
  <si>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</si>
  <si>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</si>
  <si>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</si>
  <si>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</si>
  <si>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</si>
  <si>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</si>
  <si>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</si>
  <si>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</si>
  <si>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</si>
  <si>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</si>
  <si>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</si>
  <si>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</si>
  <si>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</si>
  <si>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</si>
  <si>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</si>
  <si>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</si>
  <si>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</si>
  <si>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</si>
  <si>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</si>
  <si>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</si>
  <si>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</si>
  <si>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</si>
  <si>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</si>
  <si>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</si>
  <si>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</si>
  <si>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</si>
  <si>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</si>
  <si>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</si>
  <si>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</si>
  <si>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</si>
  <si>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</si>
  <si>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</si>
  <si>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</si>
  <si>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</si>
  <si>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</si>
  <si>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</si>
  <si>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</si>
  <si>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</si>
  <si>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</si>
  <si>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</si>
  <si>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</si>
  <si>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</si>
  <si>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</si>
  <si>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</si>
  <si>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</si>
  <si>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</si>
  <si>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</si>
  <si>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</si>
  <si>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</si>
  <si>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</si>
  <si>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</si>
  <si>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</si>
  <si>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</si>
  <si>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</si>
  <si>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</si>
  <si>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</si>
  <si>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</si>
  <si>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</si>
  <si>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</si>
  <si>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</si>
  <si>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</si>
  <si>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</si>
  <si>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</si>
  <si>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</si>
  <si>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</si>
  <si>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</si>
  <si>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</si>
  <si>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</si>
  <si>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</si>
  <si>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</si>
  <si>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</si>
  <si>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</si>
  <si>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</si>
  <si>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</si>
  <si>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</si>
  <si>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</si>
  <si>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</si>
  <si>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</si>
  <si>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</si>
  <si>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</si>
  <si>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</si>
  <si>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</si>
  <si>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</si>
  <si>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</si>
  <si>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</si>
  <si>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</si>
  <si>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</si>
  <si>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</si>
  <si>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</si>
  <si>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</si>
  <si>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</si>
  <si>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</si>
  <si>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</si>
  <si>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</si>
  <si>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</si>
  <si>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</si>
  <si>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</si>
  <si>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</si>
  <si>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</si>
  <si>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</si>
  <si>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</si>
  <si>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</si>
  <si>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</si>
  <si>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</si>
  <si>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</si>
  <si>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</si>
  <si>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</si>
  <si>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</si>
  <si>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</si>
  <si>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</si>
  <si>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</si>
  <si>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</si>
  <si>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</si>
  <si>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</si>
  <si>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</si>
  <si>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</si>
  <si>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</si>
  <si>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</si>
  <si>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</si>
  <si>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</si>
  <si>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</si>
  <si>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</si>
  <si>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</si>
  <si>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</si>
  <si>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</si>
  <si>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</si>
  <si>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</si>
  <si>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</si>
  <si>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</si>
  <si>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</si>
  <si>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</si>
  <si>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</si>
  <si>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</si>
  <si>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</si>
  <si>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</si>
  <si>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</si>
  <si>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</si>
  <si>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</si>
  <si>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</si>
  <si>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</si>
  <si>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</si>
  <si>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</si>
  <si>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</si>
  <si>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</si>
  <si>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</si>
  <si>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</si>
  <si>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</si>
  <si>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</si>
  <si>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</si>
  <si>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</si>
  <si>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</si>
  <si>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</si>
  <si>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</si>
  <si>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</si>
  <si>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</si>
  <si>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</si>
  <si>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</si>
  <si>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</si>
  <si>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</si>
  <si>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</si>
  <si>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</si>
  <si>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</si>
  <si>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</si>
  <si>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</si>
  <si>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</si>
  <si>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</si>
  <si>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</si>
  <si>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</si>
  <si>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</si>
  <si>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</si>
  <si>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</si>
  <si>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</si>
  <si>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</si>
  <si>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</si>
  <si>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</si>
  <si>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</si>
  <si>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</si>
  <si>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</si>
  <si>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</si>
  <si>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</si>
  <si>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</si>
  <si>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</si>
  <si>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</si>
  <si>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</si>
  <si>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</si>
  <si>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</si>
  <si>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</si>
  <si>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</si>
  <si>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</si>
  <si>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</si>
  <si>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</si>
  <si>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</si>
  <si>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</si>
  <si>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</si>
  <si>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</si>
  <si>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</si>
  <si>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</si>
  <si>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</si>
  <si>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</si>
  <si>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</si>
  <si>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</si>
  <si>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</si>
  <si>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</si>
  <si>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</si>
  <si>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</si>
  <si>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</si>
  <si>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</si>
  <si>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</si>
  <si>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</si>
  <si>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</si>
  <si>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</si>
  <si>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</si>
  <si>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</si>
  <si>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</si>
  <si>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</si>
  <si>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</si>
  <si>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</si>
  <si>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</si>
  <si>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</si>
  <si>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</si>
  <si>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</si>
  <si>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</si>
  <si>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</si>
  <si>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</si>
  <si>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</si>
  <si>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</si>
  <si>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</si>
  <si>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</si>
  <si>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</si>
  <si>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</si>
  <si>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</si>
  <si>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</si>
  <si>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</si>
  <si>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</si>
  <si>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</si>
  <si>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</si>
  <si>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</si>
  <si>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</si>
  <si>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</si>
  <si>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</si>
  <si>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</si>
  <si>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</si>
  <si>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</si>
  <si>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</si>
  <si>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</si>
  <si>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</si>
  <si>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</si>
  <si>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</si>
  <si>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</si>
  <si>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</si>
  <si>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</si>
  <si>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</si>
  <si>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</si>
  <si>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</si>
  <si>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</si>
  <si>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</si>
  <si>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</si>
  <si>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</si>
  <si>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</si>
  <si>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</si>
  <si>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</si>
  <si>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</si>
  <si>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</si>
  <si>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</si>
  <si>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</si>
  <si>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</si>
  <si>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</si>
  <si>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</si>
  <si>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</si>
  <si>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</si>
  <si>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</si>
  <si>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</si>
  <si>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</si>
  <si>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</si>
  <si>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</si>
  <si>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</si>
  <si>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</si>
  <si>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</si>
  <si>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</si>
  <si>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</si>
  <si>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</si>
  <si>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</si>
  <si>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</si>
  <si>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</si>
  <si>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</si>
  <si>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</si>
  <si>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</si>
  <si>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</si>
  <si>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</si>
  <si>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</si>
  <si>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</si>
  <si>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</si>
  <si>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</si>
  <si>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</si>
  <si>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</si>
  <si>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</si>
  <si>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</si>
  <si>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</si>
  <si>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</si>
  <si>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</si>
  <si>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</si>
  <si>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</si>
  <si>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</si>
  <si>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</si>
  <si>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</si>
  <si>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</si>
  <si>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</si>
  <si>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</si>
  <si>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</si>
  <si>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</si>
  <si>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</si>
  <si>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</si>
  <si>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</si>
  <si>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</si>
  <si>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</si>
  <si>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</si>
  <si>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</si>
  <si>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</si>
  <si>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</si>
  <si>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</si>
  <si>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</si>
  <si>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</si>
  <si>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</si>
  <si>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</si>
  <si>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</si>
  <si>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</si>
  <si>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</si>
  <si>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</si>
  <si>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</si>
  <si>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</si>
  <si>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</si>
  <si>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</si>
  <si>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</si>
  <si>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</si>
  <si>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</si>
  <si>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</si>
  <si>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</si>
  <si>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</si>
  <si>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</si>
  <si>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</si>
  <si>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</si>
  <si>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</si>
  <si>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</si>
  <si>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</si>
  <si>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</si>
  <si>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</si>
  <si>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</si>
  <si>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</si>
  <si>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</si>
  <si>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</si>
  <si>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</si>
  <si>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</si>
  <si>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</si>
  <si>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</si>
  <si>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</si>
  <si>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</si>
  <si>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</si>
  <si>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</si>
  <si>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</si>
  <si>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</si>
  <si>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</si>
  <si>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</si>
  <si>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</si>
  <si>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</si>
  <si>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</si>
  <si>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</si>
  <si>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</si>
  <si>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</si>
  <si>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</si>
  <si>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</si>
  <si>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</si>
  <si>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</si>
  <si>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</si>
  <si>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</si>
  <si>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</si>
  <si>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</si>
  <si>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</si>
  <si>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</si>
  <si>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</si>
  <si>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</si>
  <si>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</si>
  <si>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</si>
  <si>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</si>
  <si>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</si>
  <si>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</si>
  <si>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</si>
  <si>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</si>
  <si>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</si>
  <si>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</si>
  <si>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</si>
  <si>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</si>
  <si>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</si>
  <si>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</si>
  <si>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</si>
  <si>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</si>
  <si>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</si>
  <si>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</si>
  <si>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</si>
  <si>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</si>
  <si>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</si>
  <si>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</si>
  <si>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</si>
  <si>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</si>
  <si>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</si>
  <si>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</si>
  <si>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</si>
  <si>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</si>
  <si>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</si>
  <si>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</si>
  <si>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</si>
  <si>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</si>
  <si>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</si>
  <si>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</si>
  <si>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</si>
  <si>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</si>
  <si>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</si>
  <si>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</si>
  <si>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</si>
  <si>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</si>
  <si>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</si>
  <si>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</si>
  <si>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</si>
  <si>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</si>
  <si>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</si>
  <si>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</si>
  <si>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</si>
  <si>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</si>
  <si>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</si>
  <si>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</si>
  <si>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</si>
  <si>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</si>
  <si>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</si>
  <si>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</si>
  <si>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</si>
  <si>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</si>
  <si>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</si>
  <si>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</si>
  <si>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</si>
  <si>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</si>
  <si>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</si>
  <si>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</si>
  <si>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</si>
  <si>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</si>
  <si>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</si>
  <si>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</si>
  <si>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</si>
  <si>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</si>
  <si>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</si>
  <si>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</si>
  <si>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</si>
  <si>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</si>
  <si>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</si>
  <si>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</si>
  <si>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</si>
  <si>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</si>
  <si>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</si>
  <si>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</si>
  <si>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</si>
  <si>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</si>
  <si>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</si>
  <si>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</si>
  <si>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</si>
  <si>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</si>
  <si>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</si>
  <si>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</si>
  <si>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</si>
  <si>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</si>
  <si>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</si>
  <si>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</si>
  <si>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</si>
  <si>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</si>
  <si>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</si>
  <si>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</si>
  <si>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</si>
  <si>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</si>
  <si>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</si>
  <si>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</si>
  <si>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</si>
  <si>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</si>
  <si>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</si>
  <si>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</si>
  <si>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</si>
  <si>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</si>
  <si>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</si>
  <si>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</si>
  <si>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</si>
  <si>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</si>
  <si>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</si>
  <si>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</si>
  <si>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</si>
  <si>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</si>
  <si>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</si>
  <si>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</si>
  <si>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</si>
  <si>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</si>
  <si>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</si>
  <si>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</si>
  <si>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</si>
  <si>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</si>
  <si>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</si>
  <si>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</si>
  <si>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</si>
  <si>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</si>
  <si>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</si>
  <si>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</si>
  <si>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</si>
  <si>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</si>
  <si>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</si>
  <si>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</si>
  <si>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</si>
  <si>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</si>
  <si>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</si>
  <si>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</si>
  <si>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</si>
  <si>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</si>
  <si>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</si>
  <si>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</si>
  <si>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</si>
  <si>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</si>
  <si>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</si>
  <si>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</si>
  <si>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</si>
  <si>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</si>
  <si>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</si>
  <si>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</si>
  <si>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</si>
  <si>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</si>
  <si>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</si>
  <si>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</si>
  <si>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</si>
  <si>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</si>
  <si>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</si>
  <si>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</si>
  <si>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</si>
  <si>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</si>
  <si>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</si>
  <si>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</si>
  <si>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</si>
  <si>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</si>
  <si>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</si>
  <si>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</si>
  <si>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</si>
  <si>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</si>
  <si>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</si>
  <si>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</si>
  <si>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</si>
  <si>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</si>
  <si>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</si>
  <si>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</si>
  <si>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</si>
  <si>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</si>
  <si>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</si>
  <si>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</si>
  <si>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</si>
  <si>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</si>
  <si>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</si>
  <si>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</si>
  <si>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</si>
  <si>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</si>
  <si>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</si>
  <si>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</si>
  <si>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</si>
  <si>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</si>
  <si>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</si>
  <si>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</si>
  <si>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</si>
  <si>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</si>
  <si>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</si>
  <si>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</si>
  <si>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</si>
  <si>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</si>
  <si>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</si>
  <si>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</si>
  <si>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</si>
  <si>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</si>
  <si>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</si>
  <si>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</si>
  <si>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</si>
  <si>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</si>
  <si>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</si>
  <si>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</si>
  <si>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</si>
  <si>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</si>
  <si>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</si>
  <si>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</si>
  <si>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</si>
  <si>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</si>
  <si>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</si>
  <si>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</si>
  <si>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</si>
  <si>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</si>
  <si>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</si>
  <si>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</si>
  <si>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</si>
  <si>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</si>
  <si>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</si>
  <si>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</si>
  <si>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</si>
  <si>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</si>
  <si>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</si>
  <si>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</si>
  <si>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</si>
  <si>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</si>
  <si>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</si>
  <si>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</si>
  <si>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</si>
  <si>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</si>
  <si>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</si>
  <si>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</si>
  <si>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</si>
  <si>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</si>
  <si>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</si>
  <si>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</si>
  <si>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</si>
  <si>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</si>
  <si>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</si>
  <si>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</si>
  <si>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</si>
  <si>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</si>
  <si>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</si>
  <si>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</si>
  <si>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</si>
  <si>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</si>
  <si>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</si>
  <si>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</si>
  <si>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</si>
  <si>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</si>
  <si>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</si>
  <si>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</si>
  <si>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</si>
  <si>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</si>
  <si>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</si>
  <si>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</si>
  <si>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</si>
  <si>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</si>
  <si>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</si>
  <si>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</si>
  <si>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</si>
  <si>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</si>
  <si>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</si>
  <si>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</si>
  <si>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</si>
  <si>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</si>
  <si>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</si>
  <si>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</si>
  <si>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</si>
  <si>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</si>
  <si>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</si>
  <si>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</si>
  <si>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</si>
  <si>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</si>
  <si>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</si>
  <si>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</si>
  <si>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</si>
  <si>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</si>
  <si>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</si>
  <si>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</si>
  <si>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</si>
  <si>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</si>
  <si>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</si>
  <si>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</si>
  <si>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</si>
  <si>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</si>
  <si>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</si>
  <si>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</si>
  <si>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</si>
  <si>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</si>
  <si>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</si>
  <si>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</si>
  <si>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</si>
  <si>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</si>
  <si>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</si>
  <si>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</si>
  <si>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</si>
  <si>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</si>
  <si>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</si>
  <si>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</si>
  <si>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</si>
  <si>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</si>
  <si>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</si>
  <si>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</si>
  <si>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</si>
  <si>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</si>
  <si>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</si>
  <si>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</si>
  <si>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</si>
  <si>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</si>
  <si>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</si>
  <si>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</si>
  <si>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</si>
  <si>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</si>
  <si>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</si>
  <si>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</si>
  <si>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</si>
  <si>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</si>
  <si>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</si>
  <si>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</si>
  <si>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</si>
  <si>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</si>
  <si>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</si>
  <si>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</si>
  <si>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</si>
  <si>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</si>
  <si>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</si>
  <si>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</si>
  <si>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</si>
  <si>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</si>
  <si>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</si>
  <si>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</si>
  <si>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</si>
  <si>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</si>
  <si>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</si>
  <si>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</si>
  <si>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</si>
  <si>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</si>
  <si>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</si>
  <si>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</si>
  <si>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</si>
  <si>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</si>
  <si>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</si>
  <si>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</si>
  <si>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</si>
  <si>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</si>
  <si>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</si>
  <si>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</si>
  <si>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</si>
  <si>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</si>
  <si>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</si>
  <si>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</si>
  <si>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</si>
  <si>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</si>
  <si>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</si>
  <si>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</si>
  <si>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</si>
  <si>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</si>
  <si>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</si>
  <si>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</si>
  <si>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</si>
  <si>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</si>
  <si>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</si>
  <si>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</si>
  <si>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</si>
  <si>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</si>
  <si>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</si>
  <si>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</si>
  <si>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</si>
  <si>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</si>
  <si>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</si>
  <si>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</si>
  <si>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</si>
  <si>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</si>
  <si>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</si>
  <si>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</si>
  <si>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</si>
  <si>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</si>
  <si>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</si>
  <si>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</si>
  <si>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</si>
  <si>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</si>
  <si>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</si>
  <si>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</si>
  <si>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</si>
  <si>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</si>
  <si>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</si>
  <si>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</si>
  <si>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</si>
  <si>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</si>
  <si>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</si>
  <si>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</si>
  <si>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</si>
  <si>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</si>
  <si>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</si>
  <si>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</si>
  <si>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</si>
  <si>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</si>
  <si>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</si>
  <si>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</si>
  <si>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</si>
  <si>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</si>
  <si>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</si>
  <si>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</si>
  <si>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</si>
  <si>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</si>
  <si>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</si>
  <si>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</si>
  <si>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</si>
  <si>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</si>
  <si>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</si>
  <si>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</si>
  <si>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</si>
  <si>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</si>
  <si>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</si>
  <si>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</si>
  <si>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</si>
  <si>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</si>
  <si>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</si>
  <si>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</si>
  <si>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</si>
  <si>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</si>
  <si>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</si>
  <si>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</si>
  <si>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</si>
  <si>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</si>
  <si>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</si>
  <si>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</si>
  <si>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</si>
  <si>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</si>
  <si>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</si>
  <si>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</si>
  <si>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</si>
  <si>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</si>
  <si>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</si>
  <si>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</si>
  <si>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</si>
  <si>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</si>
  <si>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</si>
  <si>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</si>
  <si>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</si>
  <si>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</si>
  <si>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</si>
  <si>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</si>
  <si>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</si>
  <si>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</si>
  <si>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</si>
  <si>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</si>
  <si>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</si>
  <si>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</si>
  <si>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</si>
  <si>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</si>
  <si>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</si>
  <si>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</si>
  <si>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</si>
  <si>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</si>
  <si>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</si>
  <si>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</si>
  <si>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</si>
  <si>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</si>
  <si>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</si>
  <si>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</si>
  <si>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</si>
  <si>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</si>
  <si>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</si>
  <si>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</si>
  <si>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</si>
  <si>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</si>
  <si>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</si>
  <si>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</si>
  <si>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</si>
  <si>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</si>
  <si>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</si>
  <si>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</si>
  <si>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</si>
  <si>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</si>
  <si>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</si>
  <si>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</si>
  <si>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</si>
  <si>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</si>
  <si>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</si>
  <si>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</si>
  <si>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</si>
  <si>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</si>
  <si>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</si>
  <si>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</si>
  <si>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</si>
  <si>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</si>
  <si>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</si>
  <si>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</si>
  <si>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</si>
  <si>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</si>
  <si>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</si>
  <si>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</si>
  <si>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</si>
  <si>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</si>
  <si>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</si>
  <si>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</si>
  <si>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</si>
  <si>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</si>
  <si>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</si>
  <si>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</si>
  <si>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</si>
  <si>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</si>
  <si>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</si>
  <si>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</si>
  <si>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</si>
  <si>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</si>
  <si>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</si>
  <si>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</si>
  <si>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</si>
  <si>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</si>
  <si>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</si>
  <si>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</si>
  <si>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</si>
  <si>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</si>
  <si>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</si>
  <si>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</si>
  <si>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</si>
  <si>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</si>
  <si>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</si>
  <si>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</si>
  <si>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</si>
  <si>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</si>
  <si>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</si>
  <si>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</si>
  <si>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</si>
  <si>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</si>
  <si>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</si>
  <si>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</si>
  <si>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</si>
  <si>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</si>
  <si>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</si>
  <si>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</si>
  <si>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</si>
  <si>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</si>
  <si>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</si>
  <si>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</si>
  <si>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</si>
  <si>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</si>
  <si>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</si>
  <si>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</si>
  <si>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</si>
  <si>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</si>
  <si>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</si>
  <si>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</si>
  <si>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</si>
  <si>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</si>
  <si>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</si>
  <si>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</si>
  <si>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</si>
  <si>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</si>
  <si>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</si>
  <si>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</si>
  <si>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</si>
  <si>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</si>
  <si>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</si>
  <si>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</si>
  <si>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</si>
  <si>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</si>
  <si>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</si>
  <si>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</si>
  <si>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</si>
  <si>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</si>
  <si>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</si>
  <si>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</si>
  <si>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</si>
  <si>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</si>
  <si>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</si>
  <si>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</si>
  <si>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</si>
  <si>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</si>
  <si>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</si>
  <si>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</si>
  <si>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</si>
  <si>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</si>
  <si>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</si>
  <si>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</si>
  <si>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</si>
  <si>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</si>
  <si>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</si>
  <si>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</si>
  <si>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</si>
  <si>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</si>
  <si>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</si>
  <si>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</si>
  <si>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</si>
  <si>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</si>
  <si>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</si>
  <si>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</si>
  <si>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</si>
  <si>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</si>
  <si>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</si>
  <si>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</si>
  <si>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</si>
  <si>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</si>
  <si>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</si>
  <si>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</si>
  <si>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</si>
  <si>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</si>
  <si>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</si>
  <si>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</si>
  <si>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</si>
  <si>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</si>
  <si>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</si>
  <si>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</si>
  <si>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</si>
  <si>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</si>
  <si>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</si>
  <si>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</si>
  <si>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</si>
  <si>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</si>
  <si>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</si>
  <si>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</si>
  <si>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</si>
  <si>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</si>
  <si>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</si>
  <si>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</si>
  <si>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</si>
  <si>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</si>
  <si>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</si>
  <si>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</si>
  <si>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</si>
  <si>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</si>
  <si>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</si>
  <si>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</si>
  <si>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</si>
  <si>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</si>
  <si>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</si>
  <si>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</si>
  <si>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</si>
  <si>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</si>
  <si>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</si>
  <si>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</si>
  <si>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</si>
  <si>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</si>
  <si>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</si>
  <si>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</si>
  <si>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</si>
  <si>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</si>
  <si>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</si>
  <si>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</si>
  <si>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</si>
  <si>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</si>
  <si>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</si>
  <si>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</si>
  <si>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</si>
  <si>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</si>
  <si>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</si>
  <si>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</si>
  <si>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</si>
  <si>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</si>
  <si>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</si>
  <si>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</si>
  <si>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</si>
  <si>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</si>
  <si>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</si>
  <si>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</si>
  <si>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</si>
  <si>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</si>
  <si>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</si>
  <si>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</si>
  <si>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</si>
  <si>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</si>
  <si>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</si>
  <si>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</si>
  <si>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</si>
  <si>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</si>
  <si>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</si>
  <si>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</si>
  <si>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</si>
  <si>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</si>
  <si>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</si>
  <si>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</si>
  <si>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</si>
  <si>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</si>
  <si>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</si>
  <si>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</si>
  <si>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</si>
  <si>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</si>
  <si>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</si>
  <si>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</si>
  <si>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</si>
  <si>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</si>
  <si>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</si>
  <si>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</si>
  <si>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</si>
  <si>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</si>
  <si>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</si>
  <si>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</si>
  <si>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</si>
  <si>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</si>
  <si>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</si>
  <si>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</si>
  <si>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</si>
  <si>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</si>
  <si>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</si>
  <si>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</si>
  <si>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</si>
  <si>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</si>
  <si>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</si>
  <si>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</si>
  <si>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</si>
  <si>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</si>
  <si>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</si>
  <si>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</si>
  <si>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</si>
  <si>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</si>
  <si>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</si>
  <si>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</si>
  <si>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</si>
  <si>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</si>
  <si>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</si>
  <si>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</si>
  <si>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</si>
  <si>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</si>
  <si>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</si>
  <si>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</si>
  <si>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</si>
  <si>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</si>
  <si>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</si>
  <si>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</si>
  <si>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</si>
  <si>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</si>
  <si>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</si>
  <si>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</si>
  <si>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</si>
  <si>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</si>
  <si>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</si>
  <si>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</si>
  <si>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</si>
  <si>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</si>
  <si>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</si>
  <si>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</si>
  <si>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</si>
  <si>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</si>
  <si>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</si>
  <si>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</si>
  <si>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</si>
  <si>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</si>
  <si>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</si>
  <si>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</si>
  <si>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</si>
  <si>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</si>
  <si>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</si>
  <si>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</si>
  <si>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</si>
  <si>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</si>
  <si>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</si>
  <si>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</si>
  <si>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</si>
  <si>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</si>
  <si>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</si>
  <si>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</si>
  <si>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</si>
  <si>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</si>
  <si>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</si>
  <si>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</si>
  <si>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</si>
  <si>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</si>
  <si>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</si>
  <si>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</si>
  <si>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</si>
  <si>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</si>
  <si>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</si>
  <si>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</si>
  <si>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</si>
  <si>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</si>
  <si>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</si>
  <si>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</si>
  <si>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</si>
  <si>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</si>
  <si>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</si>
  <si>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</si>
  <si>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</si>
  <si>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</si>
  <si>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</si>
  <si>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</si>
  <si>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</si>
  <si>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</si>
  <si>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</si>
  <si>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</si>
  <si>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</si>
  <si>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</si>
  <si>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</si>
  <si>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</si>
  <si>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</si>
  <si>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</si>
  <si>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</si>
  <si>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</si>
  <si>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</si>
  <si>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</si>
  <si>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</si>
  <si>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</si>
  <si>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</si>
  <si>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</si>
  <si>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</si>
  <si>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</si>
  <si>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</si>
  <si>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</si>
  <si>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</si>
  <si>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</si>
  <si>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</si>
  <si>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</si>
  <si>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</si>
  <si>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</si>
  <si>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</si>
  <si>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</si>
  <si>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</si>
  <si>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</si>
  <si>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</si>
  <si>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</si>
  <si>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</si>
  <si>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</si>
  <si>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</si>
  <si>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</si>
  <si>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</si>
  <si>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</si>
  <si>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</si>
  <si>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</si>
  <si>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</si>
  <si>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</si>
  <si>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</si>
  <si>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</si>
  <si>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</si>
  <si>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</si>
  <si>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</si>
  <si>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</si>
  <si>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</si>
  <si>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</si>
  <si>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</si>
  <si>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</si>
  <si>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</si>
  <si>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</si>
  <si>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</si>
  <si>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</si>
  <si>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</si>
  <si>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</si>
  <si>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</si>
  <si>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</si>
  <si>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</si>
  <si>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</si>
  <si>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</si>
  <si>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</si>
  <si>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</si>
  <si>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</si>
  <si>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</si>
  <si>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</si>
  <si>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</si>
  <si>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</si>
  <si>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</si>
  <si>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</si>
  <si>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</si>
  <si>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</si>
  <si>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</si>
  <si>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</si>
  <si>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</si>
  <si>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</si>
  <si>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</si>
  <si>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</si>
  <si>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</si>
  <si>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</si>
  <si>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</si>
  <si>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</si>
  <si>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</si>
  <si>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</si>
  <si>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</si>
  <si>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</si>
  <si>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</si>
  <si>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</si>
  <si>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</si>
  <si>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</si>
  <si>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</si>
  <si>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</si>
  <si>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</si>
  <si>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</si>
  <si>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</si>
  <si>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</si>
  <si>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</si>
  <si>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</si>
  <si>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</si>
  <si>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</si>
  <si>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</si>
  <si>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</si>
  <si>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</si>
  <si>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</si>
  <si>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</si>
  <si>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</si>
  <si>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</si>
  <si>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</si>
  <si>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</si>
  <si>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</si>
  <si>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</si>
  <si>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</si>
  <si>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</si>
  <si>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</si>
  <si>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</si>
  <si>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</si>
  <si>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</si>
  <si>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</si>
  <si>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</si>
  <si>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</si>
  <si>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</si>
  <si>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</si>
  <si>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</si>
  <si>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</si>
  <si>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</si>
  <si>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</si>
  <si>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</si>
  <si>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</si>
  <si>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</si>
  <si>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</si>
  <si>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</si>
  <si>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</si>
  <si>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</si>
  <si>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</si>
  <si>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</si>
  <si>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</si>
  <si>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</si>
  <si>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</si>
  <si>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</si>
  <si>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</si>
  <si>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</si>
  <si>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</si>
  <si>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</si>
  <si>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</si>
  <si>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</si>
  <si>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</si>
  <si>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</si>
  <si>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</si>
  <si>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</si>
  <si>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</si>
  <si>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</si>
  <si>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</si>
  <si>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</si>
  <si>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</si>
  <si>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</si>
  <si>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</si>
  <si>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</si>
  <si>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</si>
  <si>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</si>
  <si>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</si>
  <si>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</si>
  <si>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</si>
  <si>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</si>
  <si>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</si>
  <si>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</si>
  <si>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</si>
  <si>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</si>
  <si>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</si>
  <si>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</si>
  <si>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</si>
  <si>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</si>
  <si>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</si>
  <si>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</si>
  <si>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</si>
  <si>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</si>
  <si>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</si>
  <si>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</si>
  <si>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</si>
  <si>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</si>
  <si>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</si>
  <si>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</si>
  <si>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</si>
  <si>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</si>
  <si>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</si>
  <si>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</si>
  <si>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</si>
  <si>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</si>
  <si>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</si>
  <si>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</si>
  <si>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</si>
  <si>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</si>
  <si>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</si>
  <si>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</si>
  <si>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</si>
  <si>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</si>
  <si>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</si>
  <si>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</si>
  <si>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</si>
  <si>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</si>
  <si>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</si>
  <si>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</si>
  <si>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</si>
  <si>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</si>
  <si>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</si>
  <si>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</si>
  <si>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</si>
  <si>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</si>
  <si>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</si>
  <si>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</si>
  <si>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</si>
  <si>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</si>
  <si>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</si>
  <si>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</si>
  <si>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</si>
  <si>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</si>
  <si>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</si>
  <si>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</si>
  <si>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</si>
  <si>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</si>
  <si>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</si>
  <si>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</si>
  <si>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</si>
  <si>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</si>
  <si>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</si>
  <si>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</si>
  <si>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</si>
  <si>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</si>
  <si>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</si>
  <si>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</si>
  <si>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</si>
  <si>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</si>
  <si>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</si>
  <si>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</si>
  <si>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</si>
  <si>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</si>
  <si>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</si>
  <si>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</si>
  <si>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</si>
  <si>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</si>
  <si>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</si>
  <si>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</si>
  <si>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</si>
  <si>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</si>
  <si>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</si>
  <si>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</si>
  <si>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</si>
  <si>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</si>
  <si>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</si>
  <si>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</si>
  <si>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</si>
  <si>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</si>
  <si>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</si>
  <si>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</si>
  <si>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</si>
  <si>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</si>
  <si>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</si>
  <si>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</si>
  <si>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</si>
  <si>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</si>
  <si>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</si>
  <si>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</si>
  <si>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</si>
  <si>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</si>
  <si>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</si>
  <si>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</si>
  <si>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</si>
  <si>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</si>
  <si>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</si>
  <si>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</si>
  <si>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</si>
  <si>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</si>
  <si>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</si>
  <si>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</si>
  <si>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</si>
  <si>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</si>
  <si>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</si>
  <si>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</si>
  <si>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</si>
  <si>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</si>
  <si>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</si>
  <si>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</si>
  <si>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</si>
  <si>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</si>
  <si>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</si>
  <si>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</si>
  <si>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</si>
  <si>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</si>
  <si>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</si>
  <si>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</si>
  <si>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</si>
  <si>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</si>
  <si>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</si>
  <si>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</si>
  <si>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</si>
  <si>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</si>
  <si>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</si>
  <si>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</si>
  <si>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</si>
  <si>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</si>
  <si>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</si>
  <si>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</si>
  <si>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</si>
  <si>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</si>
  <si>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</si>
  <si>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</si>
  <si>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</si>
  <si>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</si>
  <si>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</si>
  <si>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</si>
  <si>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</si>
  <si>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</si>
  <si>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</si>
  <si>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</si>
  <si>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</si>
  <si>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</si>
  <si>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</si>
  <si>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</si>
  <si>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</si>
  <si>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</si>
  <si>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</si>
  <si>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</si>
  <si>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</si>
  <si>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</si>
  <si>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</si>
  <si>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</si>
  <si>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</si>
  <si>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</si>
  <si>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</si>
  <si>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</si>
  <si>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</si>
  <si>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</si>
  <si>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</si>
  <si>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</si>
  <si>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</si>
  <si>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</si>
  <si>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</si>
  <si>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</si>
  <si>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</si>
  <si>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</si>
  <si>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</si>
  <si>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</si>
  <si>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</si>
  <si>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</si>
  <si>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</si>
  <si>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</si>
  <si>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</si>
  <si>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</si>
  <si>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</si>
  <si>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</si>
  <si>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</si>
  <si>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</si>
  <si>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</si>
  <si>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</si>
  <si>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</si>
  <si>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</si>
  <si>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</si>
  <si>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</si>
  <si>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</si>
  <si>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</si>
  <si>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</si>
  <si>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</si>
  <si>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</si>
  <si>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</si>
  <si>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</si>
  <si>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</si>
  <si>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</si>
  <si>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</si>
  <si>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</si>
  <si>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</si>
  <si>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</si>
  <si>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</si>
  <si>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</si>
  <si>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</si>
  <si>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</si>
  <si>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</si>
  <si>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</si>
  <si>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</si>
  <si>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</si>
  <si>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</si>
  <si>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</si>
  <si>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</si>
  <si>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</si>
  <si>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</si>
  <si>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</si>
  <si>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</si>
  <si>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</si>
  <si>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</si>
  <si>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</si>
  <si>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</si>
  <si>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</si>
  <si>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</si>
  <si>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</si>
  <si>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</si>
  <si>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</si>
  <si>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</si>
  <si>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</si>
  <si>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</si>
  <si>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</si>
  <si>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</si>
  <si>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</si>
  <si>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</si>
  <si>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</si>
  <si>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</si>
  <si>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</si>
  <si>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</si>
  <si>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</si>
  <si>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</si>
  <si>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</si>
  <si>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</si>
  <si>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</si>
  <si>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</si>
  <si>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</si>
  <si>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</si>
  <si>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</si>
  <si>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</si>
  <si>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</si>
  <si>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</si>
  <si>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</si>
  <si>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</si>
  <si>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</si>
  <si>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</si>
  <si>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</si>
  <si>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</si>
  <si>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</si>
  <si>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</si>
  <si>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</si>
  <si>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</si>
  <si>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</si>
  <si>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</si>
  <si>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</si>
  <si>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</si>
  <si>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</si>
  <si>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</si>
  <si>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</si>
  <si>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</si>
  <si>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</si>
  <si>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</si>
  <si>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</si>
  <si>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</si>
  <si>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</si>
  <si>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</si>
  <si>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</si>
  <si>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</si>
  <si>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</si>
  <si>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</si>
  <si>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</si>
  <si>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</si>
  <si>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</si>
  <si>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</si>
  <si>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</si>
  <si>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</si>
  <si>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</si>
  <si>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</si>
  <si>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</si>
  <si>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</si>
  <si>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</si>
  <si>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</si>
  <si>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</si>
  <si>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</si>
  <si>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</si>
  <si>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</si>
  <si>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</si>
  <si>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</si>
  <si>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</si>
  <si>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</si>
  <si>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</si>
  <si>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</si>
  <si>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</si>
  <si>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</si>
  <si>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</si>
  <si>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</si>
  <si>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</si>
  <si>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</si>
  <si>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</si>
  <si>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</si>
  <si>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</si>
  <si>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</si>
  <si>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</si>
  <si>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</si>
  <si>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</si>
  <si>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</si>
  <si>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</si>
  <si>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</si>
  <si>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</si>
  <si>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</si>
  <si>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</si>
  <si>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</si>
  <si>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</si>
  <si>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</si>
  <si>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</si>
  <si>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</si>
  <si>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</si>
  <si>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</si>
  <si>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</si>
  <si>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</si>
  <si>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</si>
  <si>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</si>
  <si>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</si>
  <si>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</si>
  <si>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</si>
  <si>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</si>
  <si>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</si>
  <si>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</si>
  <si>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</si>
  <si>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</si>
  <si>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</si>
  <si>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</si>
  <si>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</si>
  <si>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</si>
  <si>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</si>
  <si>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</si>
  <si>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</si>
  <si>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</si>
  <si>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</si>
  <si>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</si>
  <si>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</si>
  <si>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</si>
  <si>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</si>
  <si>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</si>
  <si>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</si>
  <si>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</si>
  <si>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</si>
  <si>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</si>
  <si>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</si>
  <si>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</si>
  <si>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</si>
  <si>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</si>
  <si>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</si>
  <si>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</si>
  <si>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</si>
  <si>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</si>
  <si>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</si>
  <si>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</si>
  <si>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</si>
  <si>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</si>
  <si>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</si>
  <si>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</si>
  <si>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</si>
  <si>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</si>
  <si>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</si>
  <si>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</si>
  <si>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</si>
  <si>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</si>
  <si>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</si>
  <si>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</si>
  <si>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</si>
  <si>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</si>
  <si>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</si>
  <si>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</si>
  <si>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</si>
  <si>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</si>
  <si>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</si>
  <si>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</si>
  <si>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</si>
  <si>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</si>
  <si>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</si>
  <si>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</si>
  <si>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</si>
  <si>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</si>
  <si>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</si>
  <si>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</si>
  <si>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</si>
  <si>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</si>
  <si>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</si>
  <si>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</si>
  <si>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</si>
  <si>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</si>
  <si>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</si>
  <si>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</si>
  <si>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</si>
  <si>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</si>
  <si>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</si>
  <si>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</si>
  <si>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</si>
  <si>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</si>
  <si>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</si>
  <si>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</si>
  <si>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</si>
  <si>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</si>
  <si>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</si>
  <si>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</si>
  <si>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</si>
  <si>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</si>
  <si>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</si>
  <si>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</si>
  <si>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</si>
  <si>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</si>
  <si>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</si>
  <si>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</si>
  <si>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</si>
  <si>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</si>
  <si>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</si>
  <si>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</si>
  <si>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</si>
  <si>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</si>
  <si>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</si>
  <si>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</si>
  <si>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</si>
  <si>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</si>
  <si>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</si>
  <si>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</si>
  <si>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</si>
  <si>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</si>
  <si>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</si>
  <si>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</si>
  <si>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</si>
  <si>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</si>
  <si>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</si>
  <si>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</si>
  <si>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</si>
  <si>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</si>
  <si>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</si>
  <si>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</si>
  <si>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</si>
  <si>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</si>
  <si>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</si>
  <si>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</si>
  <si>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</si>
  <si>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</si>
  <si>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</si>
  <si>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</si>
  <si>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</si>
  <si>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</si>
  <si>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</si>
  <si>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</si>
  <si>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</si>
  <si>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</si>
  <si>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</si>
  <si>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</si>
  <si>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</si>
  <si>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</si>
  <si>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</si>
  <si>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</si>
  <si>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</si>
  <si>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</si>
  <si>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</si>
  <si>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</si>
  <si>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</si>
  <si>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</si>
  <si>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</si>
  <si>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</si>
  <si>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</si>
  <si>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</si>
  <si>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</si>
  <si>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</si>
  <si>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</si>
  <si>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</si>
  <si>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</si>
  <si>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</si>
  <si>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</si>
  <si>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</si>
  <si>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</si>
  <si>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</si>
  <si>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</si>
  <si>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</si>
  <si>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</si>
  <si>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</si>
  <si>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</si>
  <si>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</si>
  <si>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</si>
  <si>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</si>
  <si>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</si>
  <si>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</si>
  <si>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</si>
  <si>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</si>
  <si>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</si>
  <si>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</si>
  <si>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</si>
  <si>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</si>
  <si>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</si>
  <si>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</si>
  <si>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</si>
  <si>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</si>
  <si>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</si>
  <si>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</si>
  <si>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</si>
  <si>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</si>
  <si>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</si>
  <si>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</si>
  <si>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</si>
  <si>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</si>
  <si>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</si>
  <si>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</si>
  <si>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</si>
  <si>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</si>
  <si>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</si>
  <si>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</si>
  <si>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</si>
  <si>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</si>
  <si>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</si>
  <si>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</si>
  <si>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</si>
  <si>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</si>
  <si>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</si>
  <si>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</si>
  <si>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</si>
  <si>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</si>
  <si>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</si>
  <si>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</si>
  <si>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</si>
  <si>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</si>
  <si>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</si>
  <si>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</si>
  <si>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</si>
  <si>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</si>
  <si>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</si>
  <si>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</si>
  <si>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</si>
  <si>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</si>
  <si>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</si>
  <si>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</si>
  <si>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</si>
  <si>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</si>
  <si>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</si>
  <si>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</si>
  <si>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</si>
  <si>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</si>
  <si>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</si>
  <si>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</si>
  <si>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</si>
  <si>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</si>
  <si>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</si>
  <si>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</si>
  <si>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</si>
  <si>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</si>
  <si>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</si>
  <si>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</si>
  <si>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</si>
  <si>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</si>
  <si>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</si>
  <si>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</si>
  <si>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</si>
  <si>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</si>
  <si>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</si>
  <si>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</si>
  <si>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</si>
  <si>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</si>
  <si>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</si>
  <si>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</si>
  <si>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</si>
  <si>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</si>
  <si>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</si>
  <si>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</si>
  <si>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</si>
  <si>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</si>
  <si>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</si>
  <si>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</si>
  <si>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</si>
  <si>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</si>
  <si>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</si>
  <si>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</si>
  <si>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</si>
  <si>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</si>
  <si>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</si>
  <si>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</si>
  <si>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</si>
  <si>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</si>
  <si>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</si>
  <si>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</si>
  <si>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</si>
  <si>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</si>
  <si>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</si>
  <si>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</si>
  <si>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</si>
  <si>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</si>
  <si>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</si>
  <si>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</si>
  <si>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</si>
  <si>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</si>
  <si>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</si>
  <si>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</si>
  <si>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</si>
  <si>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</si>
  <si>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</si>
  <si>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</si>
  <si>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</si>
  <si>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</si>
  <si>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</si>
  <si>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</si>
  <si>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</si>
  <si>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</si>
  <si>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</si>
  <si>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</si>
  <si>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</si>
  <si>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</si>
  <si>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</si>
  <si>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</si>
  <si>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</si>
  <si>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</si>
  <si>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</si>
  <si>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</si>
  <si>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</si>
  <si>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</si>
  <si>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</si>
  <si>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</si>
  <si>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</si>
  <si>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</si>
  <si>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</si>
  <si>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</si>
  <si>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</si>
  <si>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</si>
  <si>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</si>
  <si>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</si>
  <si>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</si>
  <si>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</si>
  <si>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</si>
  <si>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</si>
  <si>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</si>
  <si>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</si>
  <si>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</si>
  <si>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</si>
  <si>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</si>
  <si>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</si>
  <si>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</si>
  <si>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</si>
  <si>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</si>
  <si>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</si>
  <si>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</si>
  <si>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</si>
  <si>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</si>
  <si>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</si>
  <si>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</si>
  <si>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</si>
  <si>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</si>
  <si>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</si>
  <si>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</si>
  <si>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</si>
  <si>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</si>
  <si>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</si>
  <si>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</si>
  <si>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</si>
  <si>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</si>
  <si>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</si>
  <si>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</si>
  <si>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</si>
  <si>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</si>
  <si>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</si>
  <si>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</si>
  <si>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</si>
  <si>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</si>
  <si>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</si>
  <si>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</si>
  <si>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</si>
  <si>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</si>
  <si>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</si>
  <si>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</si>
  <si>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</si>
  <si>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</si>
  <si>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</si>
  <si>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</si>
  <si>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</si>
  <si>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</si>
  <si>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</si>
  <si>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</si>
  <si>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</si>
  <si>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</si>
  <si>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</si>
  <si>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</si>
  <si>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</si>
  <si>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</si>
  <si>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</si>
  <si>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</si>
  <si>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</si>
  <si>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</si>
  <si>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</si>
  <si>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</si>
  <si>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</si>
  <si>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</si>
  <si>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</si>
  <si>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</si>
  <si>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</si>
  <si>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</si>
  <si>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</si>
  <si>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</si>
  <si>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</si>
  <si>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</si>
  <si>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</si>
  <si>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</si>
  <si>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</si>
  <si>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</si>
  <si>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</si>
  <si>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</si>
  <si>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</si>
  <si>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</si>
  <si>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</si>
  <si>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</si>
  <si>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</si>
  <si>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</si>
  <si>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</si>
  <si>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</si>
  <si>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</si>
  <si>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</si>
  <si>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</si>
  <si>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</si>
  <si>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</si>
  <si>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</si>
  <si>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</si>
  <si>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</si>
  <si>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</si>
  <si>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</si>
  <si>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</si>
  <si>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</si>
  <si>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</si>
  <si>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</si>
  <si>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</si>
  <si>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</si>
  <si>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</si>
  <si>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</si>
  <si>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</si>
  <si>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</si>
  <si>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</si>
  <si>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</si>
  <si>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</si>
  <si>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</si>
  <si>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</si>
  <si>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</si>
  <si>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</si>
  <si>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</si>
  <si>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</si>
  <si>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</si>
  <si>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</si>
  <si>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</si>
  <si>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</si>
  <si>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</si>
  <si>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</si>
  <si>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</si>
  <si>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</si>
  <si>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</si>
  <si>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</si>
  <si>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</si>
  <si>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</si>
  <si>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</si>
  <si>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</si>
  <si>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</si>
  <si>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</si>
  <si>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</si>
  <si>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</si>
  <si>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</si>
  <si>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</si>
  <si>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</si>
  <si>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</si>
  <si>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</si>
  <si>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</si>
  <si>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</si>
  <si>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</si>
  <si>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</si>
  <si>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</si>
  <si>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</si>
  <si>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</si>
  <si>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</si>
  <si>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</si>
  <si>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</si>
  <si>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</si>
  <si>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</si>
  <si>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</si>
  <si>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</si>
  <si>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</si>
  <si>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</si>
  <si>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</si>
  <si>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</si>
  <si>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</si>
  <si>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</si>
  <si>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</si>
  <si>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</si>
  <si>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</si>
  <si>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</si>
  <si>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</si>
  <si>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</si>
  <si>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</si>
  <si>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</si>
  <si>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</si>
  <si>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</si>
  <si>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</si>
  <si>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</si>
  <si>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</si>
  <si>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</si>
  <si>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</si>
  <si>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</si>
  <si>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</si>
  <si>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</si>
  <si>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</si>
  <si>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</si>
  <si>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</si>
  <si>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</si>
  <si>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</si>
  <si>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</si>
  <si>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</si>
  <si>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</si>
  <si>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</si>
  <si>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</si>
  <si>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</si>
  <si>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</si>
  <si>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</si>
  <si>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</si>
  <si>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</si>
  <si>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</si>
  <si>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</si>
  <si>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</si>
  <si>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</si>
  <si>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</si>
  <si>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</si>
  <si>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</si>
  <si>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</si>
  <si>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</si>
  <si>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</si>
  <si>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</si>
  <si>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</si>
  <si>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</si>
  <si>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</si>
  <si>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</si>
  <si>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</si>
  <si>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</si>
  <si>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</si>
  <si>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</si>
  <si>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</si>
  <si>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</si>
  <si>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</si>
  <si>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</si>
  <si>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</si>
  <si>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</si>
  <si>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</si>
  <si>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</si>
  <si>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</si>
  <si>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</si>
  <si>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</si>
  <si>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</si>
  <si>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</si>
  <si>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</si>
  <si>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</si>
  <si>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</si>
  <si>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</si>
  <si>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</si>
  <si>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</si>
  <si>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</si>
  <si>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</si>
  <si>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</si>
  <si>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</si>
  <si>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</si>
  <si>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</si>
  <si>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</si>
  <si>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</si>
  <si>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</si>
  <si>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</si>
  <si>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</si>
  <si>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</si>
  <si>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</si>
  <si>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</si>
  <si>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</si>
  <si>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</si>
  <si>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</si>
  <si>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</si>
  <si>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</si>
  <si>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</si>
  <si>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</si>
  <si>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</si>
  <si>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</si>
  <si>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</si>
  <si>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</si>
  <si>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</si>
  <si>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</si>
  <si>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</si>
  <si>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</si>
  <si>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</si>
  <si>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</si>
  <si>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</si>
  <si>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</si>
  <si>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</si>
  <si>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</si>
  <si>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</si>
  <si>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</si>
  <si>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</si>
  <si>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</si>
  <si>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</si>
  <si>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</si>
  <si>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</si>
  <si>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</si>
  <si>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</si>
  <si>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</si>
  <si>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</si>
  <si>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</si>
  <si>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</si>
  <si>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</si>
  <si>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</si>
  <si>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</si>
  <si>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</si>
  <si>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</si>
  <si>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</si>
  <si>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</si>
  <si>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</si>
  <si>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</si>
  <si>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</si>
  <si>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</si>
  <si>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</si>
  <si>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</si>
  <si>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</si>
  <si>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</si>
  <si>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</si>
  <si>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</si>
  <si>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</si>
  <si>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</si>
  <si>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</si>
  <si>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</si>
  <si>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</si>
  <si>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</si>
  <si>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</si>
  <si>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</si>
  <si>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</si>
  <si>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</si>
  <si>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</si>
  <si>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</si>
  <si>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</si>
  <si>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</si>
  <si>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</si>
  <si>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</si>
  <si>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</si>
  <si>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</si>
  <si>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</si>
  <si>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</si>
  <si>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</si>
  <si>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</si>
  <si>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</si>
  <si>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</si>
  <si>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</si>
  <si>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</si>
  <si>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</si>
  <si>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</si>
  <si>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</si>
  <si>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</si>
  <si>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</si>
  <si>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</si>
  <si>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</si>
  <si>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</si>
  <si>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</si>
  <si>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</si>
  <si>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</si>
  <si>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</si>
  <si>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</si>
  <si>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</si>
  <si>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</si>
  <si>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</si>
  <si>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</si>
  <si>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</si>
  <si>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</si>
  <si>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</si>
  <si>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</si>
  <si>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</si>
  <si>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</si>
  <si>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</si>
  <si>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</si>
  <si>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</si>
  <si>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</si>
  <si>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</si>
  <si>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</si>
  <si>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</si>
  <si>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</si>
  <si>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</si>
  <si>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</si>
  <si>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</si>
  <si>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</si>
  <si>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</si>
  <si>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</si>
  <si>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</si>
  <si>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</si>
  <si>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</si>
  <si>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</si>
  <si>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</si>
  <si>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</si>
  <si>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</si>
  <si>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</si>
  <si>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</si>
  <si>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</si>
  <si>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</si>
  <si>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</si>
  <si>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</si>
  <si>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</si>
  <si>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</si>
  <si>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</si>
  <si>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</si>
  <si>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</si>
  <si>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</si>
  <si>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</si>
  <si>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</si>
  <si>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</si>
  <si>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</si>
  <si>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</si>
  <si>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</si>
  <si>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</si>
  <si>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</si>
  <si>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</si>
  <si>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</si>
  <si>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</si>
  <si>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</si>
  <si>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</si>
  <si>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</si>
  <si>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</si>
  <si>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</si>
  <si>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</si>
  <si>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</si>
  <si>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</si>
  <si>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</si>
  <si>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</si>
  <si>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</si>
  <si>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</si>
  <si>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</si>
  <si>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</si>
  <si>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</si>
  <si>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</si>
  <si>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</si>
  <si>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</si>
  <si>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</si>
  <si>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</si>
  <si>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</si>
  <si>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</si>
  <si>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</si>
  <si>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</si>
  <si>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</si>
  <si>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</si>
  <si>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</si>
  <si>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</si>
  <si>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</si>
  <si>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</si>
  <si>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</si>
  <si>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</si>
  <si>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</si>
  <si>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</si>
  <si>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</si>
  <si>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</si>
  <si>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</si>
  <si>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</si>
  <si>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</si>
  <si>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</si>
  <si>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</si>
  <si>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</si>
  <si>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</si>
  <si>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</si>
  <si>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</si>
  <si>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</si>
  <si>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</si>
  <si>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</si>
  <si>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</si>
  <si>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</si>
  <si>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</si>
  <si>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</si>
  <si>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</si>
  <si>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</si>
  <si>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</si>
  <si>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</si>
  <si>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</si>
  <si>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</si>
  <si>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</si>
  <si>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</si>
  <si>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</si>
  <si>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</si>
  <si>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</si>
  <si>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</si>
  <si>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</si>
  <si>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</si>
  <si>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</si>
  <si>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</si>
  <si>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</si>
  <si>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</si>
  <si>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</si>
  <si>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</si>
  <si>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</si>
  <si>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</si>
  <si>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</si>
  <si>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</si>
  <si>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</si>
  <si>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</si>
  <si>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</si>
  <si>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</si>
  <si>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</si>
  <si>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</si>
  <si>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</si>
  <si>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</si>
  <si>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</si>
  <si>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</si>
  <si>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</si>
  <si>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</si>
  <si>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</si>
  <si>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</si>
  <si>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</si>
  <si>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</si>
  <si>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</si>
  <si>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</si>
  <si>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</si>
  <si>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</si>
  <si>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</si>
  <si>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</si>
  <si>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</si>
  <si>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</si>
  <si>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</si>
  <si>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</si>
  <si>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</si>
  <si>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</si>
  <si>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</si>
  <si>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</si>
  <si>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</si>
  <si>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</si>
  <si>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</si>
  <si>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</si>
  <si>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</si>
  <si>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</si>
  <si>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</si>
  <si>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</si>
  <si>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</si>
  <si>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</si>
  <si>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</si>
  <si>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</si>
  <si>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</si>
  <si>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</si>
  <si>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</si>
  <si>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</si>
  <si>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</si>
  <si>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</si>
  <si>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</si>
  <si>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</si>
  <si>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</si>
  <si>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</si>
  <si>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</si>
  <si>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</si>
  <si>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</si>
  <si>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</si>
  <si>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</si>
  <si>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</si>
  <si>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</si>
  <si>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</si>
  <si>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</si>
  <si>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</si>
  <si>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</si>
  <si>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</si>
  <si>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</si>
  <si>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</si>
  <si>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</si>
  <si>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</si>
  <si>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</si>
  <si>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</si>
  <si>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</si>
  <si>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</si>
  <si>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</si>
  <si>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</si>
  <si>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</si>
  <si>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</si>
  <si>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</si>
  <si>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</si>
  <si>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</si>
  <si>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</si>
  <si>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</si>
  <si>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</si>
  <si>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</si>
  <si>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</si>
  <si>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</si>
  <si>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</si>
  <si>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</si>
  <si>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</si>
  <si>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</si>
  <si>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</si>
  <si>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</si>
  <si>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</si>
  <si>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</si>
  <si>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</si>
  <si>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</si>
  <si>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</si>
  <si>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</si>
  <si>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</si>
  <si>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</si>
  <si>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</si>
  <si>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</si>
  <si>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</si>
  <si>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</si>
  <si>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</si>
  <si>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</si>
  <si>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</si>
  <si>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</si>
  <si>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</si>
  <si>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</si>
  <si>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</si>
  <si>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</si>
  <si>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</si>
  <si>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</si>
  <si>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</si>
  <si>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</si>
  <si>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</si>
  <si>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</si>
  <si>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</si>
  <si>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</si>
  <si>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</si>
  <si>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</si>
  <si>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</si>
  <si>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</si>
  <si>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</si>
  <si>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</si>
  <si>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</si>
  <si>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</si>
  <si>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</si>
  <si>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</si>
  <si>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</si>
  <si>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</si>
  <si>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</si>
  <si>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</si>
  <si>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</si>
  <si>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</si>
  <si>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</si>
  <si>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</si>
  <si>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</si>
  <si>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</si>
  <si>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</si>
  <si>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</si>
  <si>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</si>
  <si>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</si>
  <si>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</si>
  <si>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</si>
  <si>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</si>
  <si>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</si>
  <si>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</si>
  <si>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</si>
  <si>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</si>
  <si>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</si>
  <si>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</si>
  <si>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</si>
  <si>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</si>
  <si>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</si>
  <si>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</si>
  <si>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</si>
  <si>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</si>
  <si>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</si>
  <si>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</si>
  <si>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</si>
  <si>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</si>
  <si>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</si>
  <si>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</si>
  <si>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</si>
  <si>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</si>
  <si>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</si>
  <si>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</si>
  <si>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</si>
  <si>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</si>
  <si>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</si>
  <si>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</si>
  <si>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</si>
  <si>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</si>
  <si>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</si>
  <si>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</si>
  <si>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</si>
  <si>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</si>
  <si>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</si>
  <si>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</si>
  <si>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</si>
  <si>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</si>
  <si>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</si>
  <si>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</si>
  <si>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</si>
  <si>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</si>
  <si>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</si>
  <si>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</si>
  <si>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</si>
  <si>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</si>
  <si>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</si>
  <si>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</si>
  <si>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</si>
  <si>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</si>
  <si>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</si>
  <si>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</si>
  <si>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</si>
  <si>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</si>
  <si>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</si>
  <si>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</si>
  <si>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</si>
  <si>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</si>
  <si>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</si>
  <si>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</si>
  <si>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</si>
  <si>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</si>
  <si>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</si>
  <si>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</si>
  <si>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</si>
  <si>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</si>
  <si>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</si>
  <si>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</si>
  <si>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</si>
  <si>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</si>
  <si>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</si>
  <si>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</si>
  <si>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</si>
  <si>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</si>
  <si>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</si>
  <si>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</si>
  <si>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</si>
  <si>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</si>
  <si>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</si>
  <si>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</si>
  <si>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</si>
  <si>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</si>
  <si>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</si>
  <si>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</si>
  <si>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</si>
  <si>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</si>
  <si>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</si>
  <si>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</si>
  <si>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</si>
  <si>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</si>
  <si>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</si>
  <si>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</si>
  <si>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</si>
  <si>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</si>
  <si>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</si>
  <si>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</si>
  <si>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</si>
  <si>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</si>
  <si>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</si>
  <si>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</si>
  <si>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</si>
  <si>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</si>
  <si>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</si>
  <si>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</si>
  <si>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</si>
  <si>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</si>
  <si>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</si>
  <si>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</si>
  <si>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</si>
  <si>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</si>
  <si>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</si>
  <si>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</si>
  <si>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</si>
  <si>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</si>
  <si>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</si>
  <si>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</si>
  <si>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</si>
  <si>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</si>
  <si>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</si>
  <si>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</si>
  <si>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</si>
  <si>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</si>
  <si>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</si>
  <si>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</si>
  <si>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</si>
  <si>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</si>
  <si>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</si>
  <si>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</si>
  <si>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</si>
  <si>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</si>
  <si>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</si>
  <si>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</si>
  <si>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</si>
  <si>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</si>
  <si>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</si>
  <si>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</si>
  <si>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</si>
  <si>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</si>
  <si>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</si>
  <si>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</si>
  <si>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</si>
  <si>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</si>
  <si>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</si>
  <si>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</si>
  <si>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</si>
  <si>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</si>
  <si>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</si>
  <si>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</si>
  <si>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</si>
  <si>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</si>
  <si>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</si>
  <si>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</si>
  <si>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</si>
  <si>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</si>
  <si>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</si>
  <si>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</si>
  <si>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</si>
  <si>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</si>
  <si>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</si>
  <si>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</si>
  <si>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</si>
  <si>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</si>
  <si>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</si>
  <si>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</si>
  <si>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</si>
  <si>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</si>
  <si>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</si>
  <si>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</si>
  <si>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</si>
  <si>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</si>
  <si>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</si>
  <si>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</si>
  <si>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</si>
  <si>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</si>
  <si>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</si>
  <si>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</si>
  <si>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</si>
  <si>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</si>
  <si>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</si>
  <si>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</si>
  <si>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</si>
  <si>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</si>
  <si>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</si>
  <si>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</si>
  <si>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</si>
  <si>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</si>
  <si>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</si>
  <si>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</si>
  <si>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</si>
  <si>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</si>
  <si>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</si>
  <si>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</si>
  <si>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</si>
  <si>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</si>
  <si>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</si>
  <si>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</si>
  <si>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</si>
  <si>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</si>
  <si>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</si>
  <si>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</si>
  <si>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</si>
  <si>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</si>
  <si>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</si>
  <si>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</si>
  <si>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</si>
  <si>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</si>
  <si>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</si>
  <si>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</si>
  <si>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</si>
  <si>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</si>
  <si>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</si>
  <si>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</si>
  <si>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</si>
  <si>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</si>
  <si>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</si>
  <si>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</si>
  <si>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</si>
  <si>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</si>
  <si>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</si>
  <si>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</si>
  <si>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</si>
  <si>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</si>
  <si>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</si>
  <si>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</si>
  <si>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</si>
  <si>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</si>
  <si>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</si>
  <si>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</si>
  <si>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</si>
  <si>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</si>
  <si>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</si>
  <si>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</si>
  <si>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</si>
  <si>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</si>
  <si>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</si>
  <si>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</si>
  <si>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</si>
  <si>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</si>
  <si>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</si>
  <si>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</si>
  <si>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</si>
  <si>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</si>
  <si>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</si>
  <si>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</si>
  <si>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</si>
  <si>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</si>
  <si>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</si>
  <si>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</si>
  <si>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</si>
  <si>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</si>
  <si>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</si>
  <si>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</si>
  <si>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</si>
  <si>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</si>
  <si>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</si>
  <si>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</si>
  <si>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</si>
  <si>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</si>
  <si>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</si>
  <si>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</si>
  <si>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</si>
  <si>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</si>
  <si>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</si>
  <si>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</si>
  <si>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</si>
  <si>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</si>
  <si>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</si>
  <si>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</si>
  <si>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</si>
  <si>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</si>
  <si>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</si>
  <si>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</si>
  <si>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</si>
  <si>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</si>
  <si>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</si>
  <si>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</si>
  <si>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</si>
  <si>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</si>
  <si>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</si>
  <si>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</si>
  <si>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</si>
  <si>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</si>
  <si>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</si>
  <si>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</si>
  <si>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</si>
  <si>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</si>
  <si>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</si>
  <si>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</si>
  <si>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</si>
  <si>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</si>
  <si>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</si>
  <si>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</si>
  <si>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</si>
  <si>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</si>
  <si>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</si>
  <si>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</si>
  <si>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</si>
  <si>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</si>
  <si>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</si>
  <si>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</si>
  <si>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</si>
  <si>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</si>
  <si>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</si>
  <si>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</si>
  <si>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</si>
  <si>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</si>
  <si>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</si>
  <si>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</si>
  <si>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</si>
  <si>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</si>
  <si>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</si>
  <si>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</si>
  <si>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</si>
  <si>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</si>
  <si>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</si>
  <si>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</si>
  <si>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</si>
  <si>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</si>
  <si>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</si>
  <si>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</si>
  <si>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</si>
  <si>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</si>
  <si>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</si>
  <si>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</si>
  <si>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</si>
  <si>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</si>
  <si>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</si>
  <si>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</si>
  <si>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</si>
  <si>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</si>
  <si>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</si>
  <si>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</si>
  <si>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</si>
  <si>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</si>
  <si>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</si>
  <si>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</si>
  <si>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</si>
  <si>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</si>
  <si>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</si>
  <si>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</si>
  <si>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</si>
  <si>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</si>
  <si>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</si>
  <si>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</si>
  <si>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</si>
  <si>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</si>
  <si>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</si>
  <si>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</si>
  <si>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</si>
  <si>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</si>
  <si>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</si>
  <si>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</si>
  <si>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</si>
  <si>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</si>
  <si>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</si>
  <si>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</si>
  <si>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</si>
  <si>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</si>
  <si>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</si>
  <si>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</si>
  <si>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</si>
  <si>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</si>
  <si>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</si>
  <si>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</si>
  <si>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</si>
  <si>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</si>
  <si>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</si>
  <si>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</si>
  <si>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</si>
  <si>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</si>
  <si>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</si>
  <si>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</si>
  <si>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</si>
  <si>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</si>
  <si>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</si>
  <si>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</si>
  <si>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</si>
  <si>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</si>
  <si>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</si>
  <si>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</si>
  <si>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</si>
  <si>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</si>
  <si>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</si>
  <si>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</si>
  <si>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</si>
  <si>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</si>
  <si>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</si>
  <si>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</si>
  <si>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</si>
  <si>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</si>
  <si>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</si>
  <si>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</si>
  <si>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</si>
  <si>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</si>
  <si>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</si>
  <si>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</si>
  <si>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</si>
  <si>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</si>
  <si>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</si>
  <si>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</si>
  <si>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</si>
  <si>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</si>
  <si>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</si>
  <si>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</si>
  <si>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</si>
  <si>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</si>
  <si>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</si>
  <si>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</si>
  <si>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</si>
  <si>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</si>
  <si>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</si>
  <si>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</si>
  <si>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</si>
  <si>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</si>
  <si>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</si>
  <si>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</si>
  <si>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</si>
  <si>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</si>
  <si>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</si>
  <si>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</si>
  <si>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</si>
  <si>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</si>
  <si>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</si>
  <si>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</si>
  <si>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</si>
  <si>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</si>
  <si>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</si>
  <si>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</si>
  <si>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</si>
  <si>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</si>
  <si>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</si>
  <si>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</si>
  <si>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</si>
  <si>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</si>
  <si>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</si>
  <si>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</si>
  <si>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</si>
  <si>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</si>
  <si>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</si>
  <si>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</si>
  <si>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</si>
  <si>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</si>
  <si>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Photobooks</t>
  </si>
  <si>
    <t>Wearables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</si>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</sst>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44" fontId="0" fillId="0" borderId="0" xfId="1" applyFont="1"/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14" fontId="0" fillId="0" borderId="0" xfId="0" applyNumberFormat="1" applyAlignment="1">
      <alignment horizontal="left"/>
    </xf>
    <xf numFmtId="9" fontId="1" fillId="0" borderId="0" xfId="2" applyFont="1"/>
    <xf numFmtId="9" fontId="0" fillId="0" borderId="0" xfId="2" applyFont="1"/>
    <xf numFmtId="9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[Kickstarter_Challenge_-_Copy.xlsx]Category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489312536106295"/>
          <c:y val="5.4665096059520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F-43A8-BD43-CF0FABFF994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F-43A8-BD43-CF0FABFF994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F-43A8-BD43-CF0FABFF994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F-43A8-BD43-CF0FABFF9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075536"/>
        <c:axId val="505078448"/>
      </c:barChart>
      <c:catAx>
        <c:axId val="505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78448"/>
        <c:crosses val="autoZero"/>
        <c:auto val="1"/>
        <c:lblAlgn val="ctr"/>
        <c:lblOffset val="100"/>
        <c:noMultiLvlLbl val="0"/>
      </c:catAx>
      <c:valAx>
        <c:axId val="50507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7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[Kickstarter_Challenge_-_Copy.xlsx]Subcategory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8-483C-96D9-2E46F5F3101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298-483C-96D9-2E46F5F3101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298-483C-96D9-2E46F5F31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024416"/>
        <c:axId val="633022336"/>
      </c:barChart>
      <c:catAx>
        <c:axId val="6330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22336"/>
        <c:crosses val="autoZero"/>
        <c:auto val="1"/>
        <c:lblAlgn val="ctr"/>
        <c:lblOffset val="100"/>
        <c:noMultiLvlLbl val="0"/>
      </c:catAx>
      <c:valAx>
        <c:axId val="6330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[Kickstarter_Challenge_-_Copy.xlsx]Theater Outcomes by Launch Date!PivotTable1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6-48C7-841C-B931DB37057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6-48C7-841C-B931DB37057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6-48C7-841C-B931DB370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026975"/>
        <c:axId val="368026143"/>
      </c:lineChart>
      <c:catAx>
        <c:axId val="3680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26143"/>
        <c:crosses val="autoZero"/>
        <c:auto val="1"/>
        <c:lblAlgn val="ctr"/>
        <c:lblOffset val="100"/>
        <c:noMultiLvlLbl val="0"/>
      </c:catAx>
      <c:valAx>
        <c:axId val="36802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8</xdr:row>
      <xdr:rowOff>4762</xdr:rowOff>
    </xdr:from>
    <xdr:to>
      <xdr:col>16</xdr:col>
      <xdr:colOff>9524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55087-AEE8-4F3A-8BB0-1EF692CAC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176212</xdr:rowOff>
    </xdr:from>
    <xdr:to>
      <xdr:col>16</xdr:col>
      <xdr:colOff>609599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6013B-DA69-45F5-88A8-4007B7B83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4</xdr:row>
      <xdr:rowOff>23812</xdr:rowOff>
    </xdr:from>
    <xdr:to>
      <xdr:col>9</xdr:col>
      <xdr:colOff>19050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F9FD8-EF3A-458A-8BD4-7B03B3E90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ado, Jandro B" refreshedDate="44556.527975231482" createdVersion="7" refreshedVersion="7" minRefreshableVersion="3" recordCount="4114" xr:uid="{143525F5-958C-4A45-8A08-7949C5AE23E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ado, Jandro B" refreshedDate="44570.525606249998" createdVersion="7" refreshedVersion="7" minRefreshableVersion="3" recordCount="4114" xr:uid="{C280F324-43C1-47D4-B4B0-45A19685FAC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x v="0"/>
    <x v="0"/>
    <x v="0"/>
    <x v="0"/>
  </r>
  <r>
    <x v="1"/>
    <x v="1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x v="0"/>
    <x v="1"/>
    <x v="1"/>
    <x v="0"/>
  </r>
  <r>
    <x v="2"/>
    <x v="2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x v="0"/>
    <x v="2"/>
    <x v="2"/>
    <x v="0"/>
  </r>
  <r>
    <x v="3"/>
    <x v="3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x v="0"/>
    <x v="3"/>
    <x v="3"/>
    <x v="0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x v="0"/>
    <x v="4"/>
    <x v="4"/>
    <x v="0"/>
  </r>
  <r>
    <x v="5"/>
    <x v="5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x v="0"/>
    <x v="5"/>
    <x v="5"/>
    <x v="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x v="0"/>
    <x v="6"/>
    <x v="6"/>
    <x v="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x v="0"/>
    <x v="7"/>
    <x v="7"/>
    <x v="0"/>
  </r>
  <r>
    <x v="8"/>
    <x v="8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x v="0"/>
    <x v="8"/>
    <x v="8"/>
    <x v="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x v="0"/>
    <x v="9"/>
    <x v="9"/>
    <x v="0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x v="0"/>
    <x v="10"/>
    <x v="10"/>
    <x v="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x v="0"/>
    <x v="11"/>
    <x v="11"/>
    <x v="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x v="0"/>
    <x v="12"/>
    <x v="12"/>
    <x v="0"/>
  </r>
  <r>
    <x v="13"/>
    <x v="13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x v="0"/>
    <x v="13"/>
    <x v="13"/>
    <x v="0"/>
  </r>
  <r>
    <x v="14"/>
    <x v="14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x v="0"/>
    <x v="14"/>
    <x v="14"/>
    <x v="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x v="0"/>
    <x v="15"/>
    <x v="15"/>
    <x v="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x v="0"/>
    <x v="16"/>
    <x v="16"/>
    <x v="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x v="0"/>
    <x v="17"/>
    <x v="17"/>
    <x v="0"/>
  </r>
  <r>
    <x v="18"/>
    <x v="18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x v="0"/>
    <x v="18"/>
    <x v="18"/>
    <x v="0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x v="0"/>
    <x v="19"/>
    <x v="19"/>
    <x v="0"/>
  </r>
  <r>
    <x v="20"/>
    <x v="20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x v="0"/>
    <x v="20"/>
    <x v="20"/>
    <x v="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x v="0"/>
    <x v="21"/>
    <x v="21"/>
    <x v="0"/>
  </r>
  <r>
    <x v="22"/>
    <x v="22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x v="0"/>
    <x v="22"/>
    <x v="22"/>
    <x v="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x v="0"/>
    <x v="23"/>
    <x v="23"/>
    <x v="0"/>
  </r>
  <r>
    <x v="24"/>
    <x v="24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x v="0"/>
    <x v="24"/>
    <x v="24"/>
    <x v="0"/>
  </r>
  <r>
    <x v="25"/>
    <x v="25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x v="0"/>
    <x v="25"/>
    <x v="25"/>
    <x v="0"/>
  </r>
  <r>
    <x v="26"/>
    <x v="26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x v="0"/>
    <x v="26"/>
    <x v="26"/>
    <x v="0"/>
  </r>
  <r>
    <x v="27"/>
    <x v="27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x v="0"/>
    <x v="27"/>
    <x v="27"/>
    <x v="0"/>
  </r>
  <r>
    <x v="28"/>
    <x v="28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x v="0"/>
    <x v="28"/>
    <x v="28"/>
    <x v="0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x v="0"/>
    <x v="29"/>
    <x v="29"/>
    <x v="0"/>
  </r>
  <r>
    <x v="30"/>
    <x v="30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x v="0"/>
    <x v="30"/>
    <x v="30"/>
    <x v="0"/>
  </r>
  <r>
    <x v="31"/>
    <x v="31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x v="0"/>
    <x v="31"/>
    <x v="31"/>
    <x v="0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x v="0"/>
    <x v="32"/>
    <x v="32"/>
    <x v="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x v="0"/>
    <x v="33"/>
    <x v="33"/>
    <x v="0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x v="0"/>
    <x v="34"/>
    <x v="34"/>
    <x v="0"/>
  </r>
  <r>
    <x v="35"/>
    <x v="35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x v="0"/>
    <x v="35"/>
    <x v="35"/>
    <x v="0"/>
  </r>
  <r>
    <x v="36"/>
    <x v="36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x v="0"/>
    <x v="36"/>
    <x v="36"/>
    <x v="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x v="0"/>
    <x v="37"/>
    <x v="37"/>
    <x v="0"/>
  </r>
  <r>
    <x v="38"/>
    <x v="38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x v="0"/>
    <x v="38"/>
    <x v="38"/>
    <x v="0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x v="0"/>
    <x v="39"/>
    <x v="39"/>
    <x v="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x v="0"/>
    <x v="40"/>
    <x v="40"/>
    <x v="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x v="0"/>
    <x v="41"/>
    <x v="41"/>
    <x v="0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x v="0"/>
    <x v="42"/>
    <x v="42"/>
    <x v="0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x v="0"/>
    <x v="43"/>
    <x v="43"/>
    <x v="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x v="0"/>
    <x v="44"/>
    <x v="44"/>
    <x v="0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x v="0"/>
    <x v="45"/>
    <x v="45"/>
    <x v="0"/>
  </r>
  <r>
    <x v="46"/>
    <x v="46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x v="0"/>
    <x v="46"/>
    <x v="46"/>
    <x v="0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x v="0"/>
    <x v="47"/>
    <x v="47"/>
    <x v="0"/>
  </r>
  <r>
    <x v="48"/>
    <x v="48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x v="0"/>
    <x v="48"/>
    <x v="48"/>
    <x v="0"/>
  </r>
  <r>
    <x v="49"/>
    <x v="49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x v="0"/>
    <x v="49"/>
    <x v="49"/>
    <x v="0"/>
  </r>
  <r>
    <x v="50"/>
    <x v="50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x v="0"/>
    <x v="50"/>
    <x v="50"/>
    <x v="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x v="0"/>
    <x v="51"/>
    <x v="51"/>
    <x v="0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x v="0"/>
    <x v="52"/>
    <x v="52"/>
    <x v="0"/>
  </r>
  <r>
    <x v="53"/>
    <x v="53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x v="0"/>
    <x v="53"/>
    <x v="53"/>
    <x v="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x v="0"/>
    <x v="54"/>
    <x v="54"/>
    <x v="0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x v="0"/>
    <x v="55"/>
    <x v="55"/>
    <x v="0"/>
  </r>
  <r>
    <x v="56"/>
    <x v="56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x v="0"/>
    <x v="56"/>
    <x v="56"/>
    <x v="0"/>
  </r>
  <r>
    <x v="57"/>
    <x v="57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x v="0"/>
    <x v="57"/>
    <x v="57"/>
    <x v="0"/>
  </r>
  <r>
    <x v="58"/>
    <x v="58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x v="0"/>
    <x v="58"/>
    <x v="58"/>
    <x v="0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x v="0"/>
    <x v="59"/>
    <x v="59"/>
    <x v="0"/>
  </r>
  <r>
    <x v="60"/>
    <x v="60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x v="1"/>
    <x v="60"/>
    <x v="60"/>
    <x v="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x v="1"/>
    <x v="61"/>
    <x v="61"/>
    <x v="0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x v="1"/>
    <x v="62"/>
    <x v="62"/>
    <x v="0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x v="1"/>
    <x v="63"/>
    <x v="63"/>
    <x v="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x v="1"/>
    <x v="64"/>
    <x v="64"/>
    <x v="0"/>
  </r>
  <r>
    <x v="65"/>
    <x v="65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x v="1"/>
    <x v="65"/>
    <x v="65"/>
    <x v="0"/>
  </r>
  <r>
    <x v="66"/>
    <x v="66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x v="1"/>
    <x v="66"/>
    <x v="66"/>
    <x v="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x v="1"/>
    <x v="67"/>
    <x v="67"/>
    <x v="0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x v="1"/>
    <x v="68"/>
    <x v="68"/>
    <x v="0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x v="1"/>
    <x v="69"/>
    <x v="69"/>
    <x v="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x v="1"/>
    <x v="70"/>
    <x v="70"/>
    <x v="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x v="1"/>
    <x v="71"/>
    <x v="71"/>
    <x v="0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x v="1"/>
    <x v="72"/>
    <x v="72"/>
    <x v="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x v="1"/>
    <x v="73"/>
    <x v="73"/>
    <x v="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x v="1"/>
    <x v="74"/>
    <x v="74"/>
    <x v="0"/>
  </r>
  <r>
    <x v="75"/>
    <x v="75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x v="1"/>
    <x v="75"/>
    <x v="75"/>
    <x v="0"/>
  </r>
  <r>
    <x v="76"/>
    <x v="76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x v="1"/>
    <x v="76"/>
    <x v="76"/>
    <x v="0"/>
  </r>
  <r>
    <x v="77"/>
    <x v="77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x v="1"/>
    <x v="77"/>
    <x v="77"/>
    <x v="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x v="1"/>
    <x v="78"/>
    <x v="78"/>
    <x v="0"/>
  </r>
  <r>
    <x v="79"/>
    <x v="79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x v="1"/>
    <x v="79"/>
    <x v="79"/>
    <x v="0"/>
  </r>
  <r>
    <x v="80"/>
    <x v="80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x v="1"/>
    <x v="80"/>
    <x v="80"/>
    <x v="0"/>
  </r>
  <r>
    <x v="81"/>
    <x v="81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x v="1"/>
    <x v="81"/>
    <x v="81"/>
    <x v="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x v="1"/>
    <x v="82"/>
    <x v="82"/>
    <x v="0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x v="1"/>
    <x v="83"/>
    <x v="83"/>
    <x v="0"/>
  </r>
  <r>
    <x v="84"/>
    <x v="84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x v="1"/>
    <x v="84"/>
    <x v="84"/>
    <x v="0"/>
  </r>
  <r>
    <x v="85"/>
    <x v="85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x v="1"/>
    <x v="85"/>
    <x v="85"/>
    <x v="0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x v="1"/>
    <x v="86"/>
    <x v="86"/>
    <x v="0"/>
  </r>
  <r>
    <x v="87"/>
    <x v="87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x v="1"/>
    <x v="87"/>
    <x v="87"/>
    <x v="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x v="1"/>
    <x v="88"/>
    <x v="88"/>
    <x v="0"/>
  </r>
  <r>
    <x v="89"/>
    <x v="89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x v="1"/>
    <x v="89"/>
    <x v="89"/>
    <x v="0"/>
  </r>
  <r>
    <x v="90"/>
    <x v="90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x v="1"/>
    <x v="90"/>
    <x v="90"/>
    <x v="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x v="1"/>
    <x v="91"/>
    <x v="91"/>
    <x v="0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x v="1"/>
    <x v="92"/>
    <x v="92"/>
    <x v="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x v="1"/>
    <x v="93"/>
    <x v="93"/>
    <x v="0"/>
  </r>
  <r>
    <x v="94"/>
    <x v="94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x v="1"/>
    <x v="94"/>
    <x v="94"/>
    <x v="0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x v="1"/>
    <x v="95"/>
    <x v="95"/>
    <x v="0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x v="1"/>
    <x v="96"/>
    <x v="96"/>
    <x v="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x v="1"/>
    <x v="97"/>
    <x v="97"/>
    <x v="0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x v="1"/>
    <x v="98"/>
    <x v="98"/>
    <x v="0"/>
  </r>
  <r>
    <x v="99"/>
    <x v="99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x v="1"/>
    <x v="99"/>
    <x v="99"/>
    <x v="0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x v="1"/>
    <x v="100"/>
    <x v="100"/>
    <x v="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x v="1"/>
    <x v="101"/>
    <x v="101"/>
    <x v="0"/>
  </r>
  <r>
    <x v="102"/>
    <x v="102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x v="1"/>
    <x v="102"/>
    <x v="102"/>
    <x v="0"/>
  </r>
  <r>
    <x v="103"/>
    <x v="103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x v="1"/>
    <x v="103"/>
    <x v="103"/>
    <x v="0"/>
  </r>
  <r>
    <x v="104"/>
    <x v="104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x v="1"/>
    <x v="104"/>
    <x v="104"/>
    <x v="0"/>
  </r>
  <r>
    <x v="105"/>
    <x v="105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x v="1"/>
    <x v="105"/>
    <x v="105"/>
    <x v="0"/>
  </r>
  <r>
    <x v="106"/>
    <x v="106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x v="1"/>
    <x v="106"/>
    <x v="106"/>
    <x v="0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x v="1"/>
    <x v="107"/>
    <x v="107"/>
    <x v="0"/>
  </r>
  <r>
    <x v="108"/>
    <x v="108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x v="1"/>
    <x v="108"/>
    <x v="108"/>
    <x v="0"/>
  </r>
  <r>
    <x v="109"/>
    <x v="109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x v="1"/>
    <x v="109"/>
    <x v="109"/>
    <x v="0"/>
  </r>
  <r>
    <x v="110"/>
    <x v="110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x v="1"/>
    <x v="110"/>
    <x v="110"/>
    <x v="0"/>
  </r>
  <r>
    <x v="111"/>
    <x v="111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x v="1"/>
    <x v="111"/>
    <x v="111"/>
    <x v="0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x v="1"/>
    <x v="112"/>
    <x v="112"/>
    <x v="0"/>
  </r>
  <r>
    <x v="113"/>
    <x v="113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x v="1"/>
    <x v="113"/>
    <x v="113"/>
    <x v="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x v="1"/>
    <x v="114"/>
    <x v="114"/>
    <x v="0"/>
  </r>
  <r>
    <x v="115"/>
    <x v="115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x v="1"/>
    <x v="115"/>
    <x v="115"/>
    <x v="0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x v="1"/>
    <x v="116"/>
    <x v="116"/>
    <x v="0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x v="1"/>
    <x v="117"/>
    <x v="117"/>
    <x v="0"/>
  </r>
  <r>
    <x v="118"/>
    <x v="118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x v="1"/>
    <x v="118"/>
    <x v="118"/>
    <x v="0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x v="1"/>
    <x v="119"/>
    <x v="119"/>
    <x v="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x v="2"/>
    <x v="120"/>
    <x v="120"/>
    <x v="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x v="2"/>
    <x v="121"/>
    <x v="121"/>
    <x v="0"/>
  </r>
  <r>
    <x v="122"/>
    <x v="122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x v="2"/>
    <x v="122"/>
    <x v="122"/>
    <x v="0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x v="2"/>
    <x v="123"/>
    <x v="123"/>
    <x v="0"/>
  </r>
  <r>
    <x v="124"/>
    <x v="124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x v="2"/>
    <x v="124"/>
    <x v="124"/>
    <x v="0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x v="2"/>
    <x v="125"/>
    <x v="125"/>
    <x v="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x v="2"/>
    <x v="126"/>
    <x v="126"/>
    <x v="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x v="2"/>
    <x v="127"/>
    <x v="127"/>
    <x v="0"/>
  </r>
  <r>
    <x v="128"/>
    <x v="128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x v="2"/>
    <x v="128"/>
    <x v="128"/>
    <x v="0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x v="2"/>
    <x v="129"/>
    <x v="129"/>
    <x v="0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x v="2"/>
    <x v="130"/>
    <x v="130"/>
    <x v="0"/>
  </r>
  <r>
    <x v="131"/>
    <x v="131"/>
    <s v="I"/>
    <n v="1200"/>
    <n v="0"/>
    <x v="1"/>
    <s v="US"/>
    <s v="USD"/>
    <x v="131"/>
    <x v="131"/>
    <b v="0"/>
    <n v="0"/>
    <b v="0"/>
    <s v="film &amp; video/science fiction"/>
    <n v="0"/>
    <n v="0"/>
    <x v="0"/>
    <x v="2"/>
    <x v="131"/>
    <x v="131"/>
    <x v="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x v="2"/>
    <x v="132"/>
    <x v="132"/>
    <x v="0"/>
  </r>
  <r>
    <x v="133"/>
    <x v="133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x v="2"/>
    <x v="133"/>
    <x v="133"/>
    <x v="0"/>
  </r>
  <r>
    <x v="134"/>
    <x v="134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x v="2"/>
    <x v="134"/>
    <x v="134"/>
    <x v="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x v="2"/>
    <x v="135"/>
    <x v="135"/>
    <x v="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x v="2"/>
    <x v="136"/>
    <x v="136"/>
    <x v="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x v="2"/>
    <x v="137"/>
    <x v="137"/>
    <x v="0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x v="2"/>
    <x v="138"/>
    <x v="138"/>
    <x v="0"/>
  </r>
  <r>
    <x v="139"/>
    <x v="139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x v="2"/>
    <x v="139"/>
    <x v="139"/>
    <x v="0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x v="2"/>
    <x v="140"/>
    <x v="140"/>
    <x v="0"/>
  </r>
  <r>
    <x v="141"/>
    <x v="141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x v="2"/>
    <x v="141"/>
    <x v="141"/>
    <x v="0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x v="2"/>
    <x v="142"/>
    <x v="142"/>
    <x v="0"/>
  </r>
  <r>
    <x v="143"/>
    <x v="143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x v="2"/>
    <x v="143"/>
    <x v="143"/>
    <x v="0"/>
  </r>
  <r>
    <x v="144"/>
    <x v="144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x v="2"/>
    <x v="144"/>
    <x v="144"/>
    <x v="0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x v="2"/>
    <x v="145"/>
    <x v="145"/>
    <x v="0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x v="2"/>
    <x v="146"/>
    <x v="146"/>
    <x v="0"/>
  </r>
  <r>
    <x v="147"/>
    <x v="147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x v="2"/>
    <x v="147"/>
    <x v="147"/>
    <x v="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x v="2"/>
    <x v="148"/>
    <x v="148"/>
    <x v="0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x v="2"/>
    <x v="149"/>
    <x v="149"/>
    <x v="0"/>
  </r>
  <r>
    <x v="150"/>
    <x v="150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x v="2"/>
    <x v="150"/>
    <x v="150"/>
    <x v="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x v="2"/>
    <x v="151"/>
    <x v="151"/>
    <x v="0"/>
  </r>
  <r>
    <x v="152"/>
    <x v="152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x v="2"/>
    <x v="152"/>
    <x v="152"/>
    <x v="0"/>
  </r>
  <r>
    <x v="153"/>
    <x v="153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x v="2"/>
    <x v="153"/>
    <x v="153"/>
    <x v="0"/>
  </r>
  <r>
    <x v="154"/>
    <x v="154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x v="2"/>
    <x v="154"/>
    <x v="154"/>
    <x v="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x v="2"/>
    <x v="155"/>
    <x v="155"/>
    <x v="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x v="2"/>
    <x v="156"/>
    <x v="156"/>
    <x v="0"/>
  </r>
  <r>
    <x v="157"/>
    <x v="157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x v="2"/>
    <x v="157"/>
    <x v="157"/>
    <x v="0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x v="2"/>
    <x v="158"/>
    <x v="158"/>
    <x v="0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x v="2"/>
    <x v="159"/>
    <x v="159"/>
    <x v="0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x v="3"/>
    <x v="160"/>
    <x v="160"/>
    <x v="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x v="3"/>
    <x v="161"/>
    <x v="161"/>
    <x v="0"/>
  </r>
  <r>
    <x v="162"/>
    <x v="162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x v="3"/>
    <x v="162"/>
    <x v="162"/>
    <x v="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x v="3"/>
    <x v="163"/>
    <x v="163"/>
    <x v="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x v="3"/>
    <x v="164"/>
    <x v="164"/>
    <x v="0"/>
  </r>
  <r>
    <x v="165"/>
    <x v="165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x v="3"/>
    <x v="165"/>
    <x v="165"/>
    <x v="0"/>
  </r>
  <r>
    <x v="166"/>
    <x v="166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x v="3"/>
    <x v="166"/>
    <x v="166"/>
    <x v="0"/>
  </r>
  <r>
    <x v="167"/>
    <x v="167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x v="3"/>
    <x v="167"/>
    <x v="167"/>
    <x v="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x v="3"/>
    <x v="168"/>
    <x v="168"/>
    <x v="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x v="3"/>
    <x v="169"/>
    <x v="169"/>
    <x v="0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x v="3"/>
    <x v="170"/>
    <x v="170"/>
    <x v="0"/>
  </r>
  <r>
    <x v="171"/>
    <x v="171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x v="3"/>
    <x v="171"/>
    <x v="171"/>
    <x v="0"/>
  </r>
  <r>
    <x v="172"/>
    <x v="172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x v="3"/>
    <x v="172"/>
    <x v="172"/>
    <x v="0"/>
  </r>
  <r>
    <x v="173"/>
    <x v="173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x v="3"/>
    <x v="173"/>
    <x v="173"/>
    <x v="0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x v="3"/>
    <x v="174"/>
    <x v="174"/>
    <x v="0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x v="3"/>
    <x v="175"/>
    <x v="175"/>
    <x v="0"/>
  </r>
  <r>
    <x v="176"/>
    <x v="176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x v="3"/>
    <x v="176"/>
    <x v="176"/>
    <x v="0"/>
  </r>
  <r>
    <x v="177"/>
    <x v="177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x v="3"/>
    <x v="177"/>
    <x v="177"/>
    <x v="0"/>
  </r>
  <r>
    <x v="178"/>
    <x v="178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x v="3"/>
    <x v="178"/>
    <x v="178"/>
    <x v="0"/>
  </r>
  <r>
    <x v="179"/>
    <x v="179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x v="3"/>
    <x v="179"/>
    <x v="179"/>
    <x v="0"/>
  </r>
  <r>
    <x v="180"/>
    <x v="180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x v="3"/>
    <x v="180"/>
    <x v="180"/>
    <x v="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x v="3"/>
    <x v="181"/>
    <x v="181"/>
    <x v="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x v="3"/>
    <x v="182"/>
    <x v="182"/>
    <x v="0"/>
  </r>
  <r>
    <x v="183"/>
    <x v="183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x v="3"/>
    <x v="183"/>
    <x v="183"/>
    <x v="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x v="3"/>
    <x v="184"/>
    <x v="184"/>
    <x v="0"/>
  </r>
  <r>
    <x v="185"/>
    <x v="185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x v="3"/>
    <x v="185"/>
    <x v="185"/>
    <x v="0"/>
  </r>
  <r>
    <x v="186"/>
    <x v="186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x v="3"/>
    <x v="186"/>
    <x v="186"/>
    <x v="0"/>
  </r>
  <r>
    <x v="187"/>
    <x v="187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x v="3"/>
    <x v="187"/>
    <x v="187"/>
    <x v="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x v="3"/>
    <x v="188"/>
    <x v="188"/>
    <x v="0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x v="3"/>
    <x v="189"/>
    <x v="189"/>
    <x v="0"/>
  </r>
  <r>
    <x v="190"/>
    <x v="190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x v="3"/>
    <x v="190"/>
    <x v="190"/>
    <x v="0"/>
  </r>
  <r>
    <x v="191"/>
    <x v="191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x v="3"/>
    <x v="191"/>
    <x v="191"/>
    <x v="0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x v="3"/>
    <x v="192"/>
    <x v="192"/>
    <x v="0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x v="3"/>
    <x v="193"/>
    <x v="193"/>
    <x v="0"/>
  </r>
  <r>
    <x v="194"/>
    <x v="194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x v="3"/>
    <x v="194"/>
    <x v="194"/>
    <x v="0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x v="3"/>
    <x v="195"/>
    <x v="195"/>
    <x v="0"/>
  </r>
  <r>
    <x v="196"/>
    <x v="196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x v="3"/>
    <x v="196"/>
    <x v="196"/>
    <x v="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x v="3"/>
    <x v="197"/>
    <x v="197"/>
    <x v="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x v="3"/>
    <x v="198"/>
    <x v="198"/>
    <x v="0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x v="3"/>
    <x v="199"/>
    <x v="199"/>
    <x v="0"/>
  </r>
  <r>
    <x v="200"/>
    <x v="200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x v="3"/>
    <x v="200"/>
    <x v="200"/>
    <x v="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x v="3"/>
    <x v="201"/>
    <x v="201"/>
    <x v="0"/>
  </r>
  <r>
    <x v="202"/>
    <x v="202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x v="3"/>
    <x v="202"/>
    <x v="202"/>
    <x v="0"/>
  </r>
  <r>
    <x v="203"/>
    <x v="203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x v="3"/>
    <x v="203"/>
    <x v="203"/>
    <x v="0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x v="3"/>
    <x v="204"/>
    <x v="204"/>
    <x v="0"/>
  </r>
  <r>
    <x v="205"/>
    <x v="205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x v="3"/>
    <x v="205"/>
    <x v="205"/>
    <x v="0"/>
  </r>
  <r>
    <x v="206"/>
    <x v="206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x v="3"/>
    <x v="206"/>
    <x v="206"/>
    <x v="0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x v="3"/>
    <x v="207"/>
    <x v="207"/>
    <x v="0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x v="3"/>
    <x v="208"/>
    <x v="208"/>
    <x v="0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x v="3"/>
    <x v="209"/>
    <x v="209"/>
    <x v="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x v="3"/>
    <x v="210"/>
    <x v="210"/>
    <x v="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x v="3"/>
    <x v="211"/>
    <x v="211"/>
    <x v="0"/>
  </r>
  <r>
    <x v="212"/>
    <x v="212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x v="3"/>
    <x v="212"/>
    <x v="212"/>
    <x v="0"/>
  </r>
  <r>
    <x v="213"/>
    <x v="213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x v="3"/>
    <x v="213"/>
    <x v="213"/>
    <x v="0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x v="3"/>
    <x v="214"/>
    <x v="214"/>
    <x v="0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x v="3"/>
    <x v="215"/>
    <x v="215"/>
    <x v="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x v="3"/>
    <x v="216"/>
    <x v="216"/>
    <x v="0"/>
  </r>
  <r>
    <x v="217"/>
    <x v="217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x v="3"/>
    <x v="217"/>
    <x v="217"/>
    <x v="0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x v="3"/>
    <x v="218"/>
    <x v="218"/>
    <x v="0"/>
  </r>
  <r>
    <x v="219"/>
    <x v="219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x v="3"/>
    <x v="219"/>
    <x v="219"/>
    <x v="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x v="3"/>
    <x v="220"/>
    <x v="220"/>
    <x v="0"/>
  </r>
  <r>
    <x v="221"/>
    <x v="221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x v="3"/>
    <x v="221"/>
    <x v="221"/>
    <x v="0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x v="3"/>
    <x v="222"/>
    <x v="222"/>
    <x v="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x v="3"/>
    <x v="223"/>
    <x v="223"/>
    <x v="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x v="3"/>
    <x v="224"/>
    <x v="224"/>
    <x v="0"/>
  </r>
  <r>
    <x v="225"/>
    <x v="225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x v="3"/>
    <x v="225"/>
    <x v="225"/>
    <x v="0"/>
  </r>
  <r>
    <x v="226"/>
    <x v="226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x v="3"/>
    <x v="226"/>
    <x v="226"/>
    <x v="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x v="3"/>
    <x v="227"/>
    <x v="227"/>
    <x v="0"/>
  </r>
  <r>
    <x v="228"/>
    <x v="228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x v="3"/>
    <x v="228"/>
    <x v="228"/>
    <x v="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x v="3"/>
    <x v="229"/>
    <x v="229"/>
    <x v="0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x v="3"/>
    <x v="230"/>
    <x v="230"/>
    <x v="0"/>
  </r>
  <r>
    <x v="231"/>
    <x v="231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x v="3"/>
    <x v="231"/>
    <x v="231"/>
    <x v="0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x v="3"/>
    <x v="232"/>
    <x v="232"/>
    <x v="0"/>
  </r>
  <r>
    <x v="233"/>
    <x v="233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x v="3"/>
    <x v="233"/>
    <x v="233"/>
    <x v="0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x v="3"/>
    <x v="234"/>
    <x v="234"/>
    <x v="0"/>
  </r>
  <r>
    <x v="235"/>
    <x v="235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x v="3"/>
    <x v="235"/>
    <x v="235"/>
    <x v="0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x v="3"/>
    <x v="236"/>
    <x v="236"/>
    <x v="0"/>
  </r>
  <r>
    <x v="237"/>
    <x v="237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x v="3"/>
    <x v="237"/>
    <x v="237"/>
    <x v="0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x v="3"/>
    <x v="238"/>
    <x v="238"/>
    <x v="0"/>
  </r>
  <r>
    <x v="239"/>
    <x v="239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x v="3"/>
    <x v="239"/>
    <x v="239"/>
    <x v="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x v="4"/>
    <x v="240"/>
    <x v="240"/>
    <x v="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x v="4"/>
    <x v="241"/>
    <x v="241"/>
    <x v="0"/>
  </r>
  <r>
    <x v="242"/>
    <x v="242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x v="4"/>
    <x v="242"/>
    <x v="242"/>
    <x v="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x v="4"/>
    <x v="243"/>
    <x v="243"/>
    <x v="0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x v="4"/>
    <x v="244"/>
    <x v="244"/>
    <x v="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x v="4"/>
    <x v="245"/>
    <x v="245"/>
    <x v="0"/>
  </r>
  <r>
    <x v="246"/>
    <x v="246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x v="4"/>
    <x v="246"/>
    <x v="246"/>
    <x v="0"/>
  </r>
  <r>
    <x v="247"/>
    <x v="247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x v="4"/>
    <x v="247"/>
    <x v="247"/>
    <x v="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x v="4"/>
    <x v="248"/>
    <x v="248"/>
    <x v="0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x v="4"/>
    <x v="249"/>
    <x v="249"/>
    <x v="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x v="4"/>
    <x v="250"/>
    <x v="250"/>
    <x v="0"/>
  </r>
  <r>
    <x v="251"/>
    <x v="251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x v="4"/>
    <x v="251"/>
    <x v="251"/>
    <x v="0"/>
  </r>
  <r>
    <x v="252"/>
    <x v="252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x v="4"/>
    <x v="252"/>
    <x v="252"/>
    <x v="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x v="4"/>
    <x v="253"/>
    <x v="253"/>
    <x v="0"/>
  </r>
  <r>
    <x v="254"/>
    <x v="254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x v="4"/>
    <x v="254"/>
    <x v="254"/>
    <x v="0"/>
  </r>
  <r>
    <x v="255"/>
    <x v="255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x v="4"/>
    <x v="255"/>
    <x v="255"/>
    <x v="0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x v="4"/>
    <x v="256"/>
    <x v="256"/>
    <x v="0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x v="4"/>
    <x v="257"/>
    <x v="257"/>
    <x v="0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x v="4"/>
    <x v="258"/>
    <x v="258"/>
    <x v="0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x v="4"/>
    <x v="259"/>
    <x v="259"/>
    <x v="0"/>
  </r>
  <r>
    <x v="260"/>
    <x v="260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x v="4"/>
    <x v="260"/>
    <x v="260"/>
    <x v="0"/>
  </r>
  <r>
    <x v="261"/>
    <x v="261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x v="4"/>
    <x v="261"/>
    <x v="261"/>
    <x v="0"/>
  </r>
  <r>
    <x v="262"/>
    <x v="262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x v="4"/>
    <x v="262"/>
    <x v="262"/>
    <x v="0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x v="4"/>
    <x v="263"/>
    <x v="263"/>
    <x v="0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x v="4"/>
    <x v="264"/>
    <x v="264"/>
    <x v="0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x v="4"/>
    <x v="265"/>
    <x v="265"/>
    <x v="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x v="4"/>
    <x v="266"/>
    <x v="266"/>
    <x v="0"/>
  </r>
  <r>
    <x v="267"/>
    <x v="267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x v="4"/>
    <x v="267"/>
    <x v="267"/>
    <x v="0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x v="4"/>
    <x v="268"/>
    <x v="268"/>
    <x v="0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x v="4"/>
    <x v="269"/>
    <x v="269"/>
    <x v="0"/>
  </r>
  <r>
    <x v="270"/>
    <x v="270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x v="4"/>
    <x v="270"/>
    <x v="270"/>
    <x v="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x v="4"/>
    <x v="271"/>
    <x v="271"/>
    <x v="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x v="4"/>
    <x v="272"/>
    <x v="272"/>
    <x v="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x v="4"/>
    <x v="273"/>
    <x v="273"/>
    <x v="0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x v="4"/>
    <x v="274"/>
    <x v="274"/>
    <x v="0"/>
  </r>
  <r>
    <x v="275"/>
    <x v="275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x v="4"/>
    <x v="275"/>
    <x v="275"/>
    <x v="0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x v="4"/>
    <x v="276"/>
    <x v="276"/>
    <x v="0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x v="4"/>
    <x v="277"/>
    <x v="277"/>
    <x v="0"/>
  </r>
  <r>
    <x v="278"/>
    <x v="278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x v="4"/>
    <x v="278"/>
    <x v="278"/>
    <x v="0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x v="4"/>
    <x v="279"/>
    <x v="279"/>
    <x v="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x v="4"/>
    <x v="280"/>
    <x v="280"/>
    <x v="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x v="4"/>
    <x v="281"/>
    <x v="281"/>
    <x v="0"/>
  </r>
  <r>
    <x v="282"/>
    <x v="282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x v="4"/>
    <x v="282"/>
    <x v="282"/>
    <x v="0"/>
  </r>
  <r>
    <x v="283"/>
    <x v="283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x v="4"/>
    <x v="283"/>
    <x v="283"/>
    <x v="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x v="4"/>
    <x v="284"/>
    <x v="284"/>
    <x v="0"/>
  </r>
  <r>
    <x v="285"/>
    <x v="285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x v="4"/>
    <x v="285"/>
    <x v="285"/>
    <x v="0"/>
  </r>
  <r>
    <x v="286"/>
    <x v="286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x v="4"/>
    <x v="286"/>
    <x v="286"/>
    <x v="0"/>
  </r>
  <r>
    <x v="287"/>
    <x v="287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x v="4"/>
    <x v="287"/>
    <x v="287"/>
    <x v="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x v="4"/>
    <x v="288"/>
    <x v="288"/>
    <x v="0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x v="4"/>
    <x v="289"/>
    <x v="289"/>
    <x v="0"/>
  </r>
  <r>
    <x v="290"/>
    <x v="290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x v="4"/>
    <x v="290"/>
    <x v="290"/>
    <x v="0"/>
  </r>
  <r>
    <x v="291"/>
    <x v="291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x v="4"/>
    <x v="291"/>
    <x v="291"/>
    <x v="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x v="4"/>
    <x v="292"/>
    <x v="292"/>
    <x v="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x v="4"/>
    <x v="293"/>
    <x v="293"/>
    <x v="0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x v="4"/>
    <x v="294"/>
    <x v="294"/>
    <x v="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x v="4"/>
    <x v="295"/>
    <x v="295"/>
    <x v="0"/>
  </r>
  <r>
    <x v="296"/>
    <x v="296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x v="4"/>
    <x v="296"/>
    <x v="296"/>
    <x v="0"/>
  </r>
  <r>
    <x v="297"/>
    <x v="297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x v="4"/>
    <x v="297"/>
    <x v="297"/>
    <x v="0"/>
  </r>
  <r>
    <x v="298"/>
    <x v="298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x v="4"/>
    <x v="298"/>
    <x v="298"/>
    <x v="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x v="4"/>
    <x v="299"/>
    <x v="299"/>
    <x v="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x v="4"/>
    <x v="300"/>
    <x v="300"/>
    <x v="0"/>
  </r>
  <r>
    <x v="301"/>
    <x v="301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x v="4"/>
    <x v="301"/>
    <x v="301"/>
    <x v="0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x v="4"/>
    <x v="302"/>
    <x v="302"/>
    <x v="0"/>
  </r>
  <r>
    <x v="303"/>
    <x v="303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x v="4"/>
    <x v="303"/>
    <x v="303"/>
    <x v="0"/>
  </r>
  <r>
    <x v="304"/>
    <x v="304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x v="4"/>
    <x v="304"/>
    <x v="304"/>
    <x v="0"/>
  </r>
  <r>
    <x v="305"/>
    <x v="305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x v="4"/>
    <x v="305"/>
    <x v="305"/>
    <x v="0"/>
  </r>
  <r>
    <x v="306"/>
    <x v="306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x v="4"/>
    <x v="306"/>
    <x v="306"/>
    <x v="0"/>
  </r>
  <r>
    <x v="307"/>
    <x v="307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x v="4"/>
    <x v="307"/>
    <x v="307"/>
    <x v="0"/>
  </r>
  <r>
    <x v="308"/>
    <x v="308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x v="4"/>
    <x v="308"/>
    <x v="308"/>
    <x v="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x v="4"/>
    <x v="309"/>
    <x v="309"/>
    <x v="0"/>
  </r>
  <r>
    <x v="310"/>
    <x v="310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x v="4"/>
    <x v="310"/>
    <x v="310"/>
    <x v="0"/>
  </r>
  <r>
    <x v="311"/>
    <x v="311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x v="4"/>
    <x v="311"/>
    <x v="311"/>
    <x v="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x v="4"/>
    <x v="312"/>
    <x v="312"/>
    <x v="0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x v="4"/>
    <x v="313"/>
    <x v="313"/>
    <x v="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x v="4"/>
    <x v="314"/>
    <x v="314"/>
    <x v="0"/>
  </r>
  <r>
    <x v="315"/>
    <x v="315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x v="4"/>
    <x v="315"/>
    <x v="315"/>
    <x v="0"/>
  </r>
  <r>
    <x v="316"/>
    <x v="316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x v="4"/>
    <x v="316"/>
    <x v="316"/>
    <x v="0"/>
  </r>
  <r>
    <x v="317"/>
    <x v="317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x v="4"/>
    <x v="317"/>
    <x v="317"/>
    <x v="0"/>
  </r>
  <r>
    <x v="318"/>
    <x v="318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x v="4"/>
    <x v="318"/>
    <x v="318"/>
    <x v="0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x v="4"/>
    <x v="319"/>
    <x v="319"/>
    <x v="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x v="4"/>
    <x v="320"/>
    <x v="320"/>
    <x v="0"/>
  </r>
  <r>
    <x v="321"/>
    <x v="321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x v="4"/>
    <x v="321"/>
    <x v="321"/>
    <x v="0"/>
  </r>
  <r>
    <x v="322"/>
    <x v="322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x v="4"/>
    <x v="322"/>
    <x v="322"/>
    <x v="0"/>
  </r>
  <r>
    <x v="323"/>
    <x v="323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x v="4"/>
    <x v="323"/>
    <x v="323"/>
    <x v="0"/>
  </r>
  <r>
    <x v="324"/>
    <x v="324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x v="4"/>
    <x v="324"/>
    <x v="324"/>
    <x v="0"/>
  </r>
  <r>
    <x v="325"/>
    <x v="325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x v="4"/>
    <x v="325"/>
    <x v="325"/>
    <x v="0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x v="4"/>
    <x v="326"/>
    <x v="326"/>
    <x v="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x v="4"/>
    <x v="327"/>
    <x v="327"/>
    <x v="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x v="4"/>
    <x v="328"/>
    <x v="328"/>
    <x v="0"/>
  </r>
  <r>
    <x v="329"/>
    <x v="329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x v="4"/>
    <x v="329"/>
    <x v="329"/>
    <x v="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x v="4"/>
    <x v="330"/>
    <x v="330"/>
    <x v="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x v="4"/>
    <x v="331"/>
    <x v="331"/>
    <x v="0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x v="4"/>
    <x v="332"/>
    <x v="332"/>
    <x v="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x v="4"/>
    <x v="333"/>
    <x v="333"/>
    <x v="0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x v="4"/>
    <x v="334"/>
    <x v="334"/>
    <x v="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x v="4"/>
    <x v="335"/>
    <x v="335"/>
    <x v="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x v="4"/>
    <x v="336"/>
    <x v="336"/>
    <x v="0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x v="4"/>
    <x v="337"/>
    <x v="337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x v="4"/>
    <x v="338"/>
    <x v="338"/>
    <x v="0"/>
  </r>
  <r>
    <x v="339"/>
    <x v="339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x v="4"/>
    <x v="339"/>
    <x v="339"/>
    <x v="0"/>
  </r>
  <r>
    <x v="340"/>
    <x v="340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x v="4"/>
    <x v="340"/>
    <x v="340"/>
    <x v="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x v="4"/>
    <x v="341"/>
    <x v="341"/>
    <x v="0"/>
  </r>
  <r>
    <x v="342"/>
    <x v="342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x v="4"/>
    <x v="342"/>
    <x v="342"/>
    <x v="0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x v="4"/>
    <x v="343"/>
    <x v="343"/>
    <x v="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x v="4"/>
    <x v="344"/>
    <x v="344"/>
    <x v="0"/>
  </r>
  <r>
    <x v="345"/>
    <x v="345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x v="4"/>
    <x v="345"/>
    <x v="345"/>
    <x v="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x v="4"/>
    <x v="346"/>
    <x v="346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x v="4"/>
    <x v="347"/>
    <x v="347"/>
    <x v="0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x v="4"/>
    <x v="348"/>
    <x v="348"/>
    <x v="0"/>
  </r>
  <r>
    <x v="349"/>
    <x v="349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x v="4"/>
    <x v="349"/>
    <x v="349"/>
    <x v="0"/>
  </r>
  <r>
    <x v="350"/>
    <x v="350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x v="4"/>
    <x v="350"/>
    <x v="350"/>
    <x v="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x v="4"/>
    <x v="351"/>
    <x v="351"/>
    <x v="0"/>
  </r>
  <r>
    <x v="352"/>
    <x v="352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x v="4"/>
    <x v="352"/>
    <x v="352"/>
    <x v="0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x v="4"/>
    <x v="353"/>
    <x v="353"/>
    <x v="0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x v="4"/>
    <x v="354"/>
    <x v="354"/>
    <x v="0"/>
  </r>
  <r>
    <x v="355"/>
    <x v="355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x v="4"/>
    <x v="355"/>
    <x v="355"/>
    <x v="0"/>
  </r>
  <r>
    <x v="356"/>
    <x v="356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x v="4"/>
    <x v="356"/>
    <x v="356"/>
    <x v="0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x v="4"/>
    <x v="357"/>
    <x v="357"/>
    <x v="0"/>
  </r>
  <r>
    <x v="358"/>
    <x v="358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x v="4"/>
    <x v="358"/>
    <x v="358"/>
    <x v="0"/>
  </r>
  <r>
    <x v="359"/>
    <x v="359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x v="4"/>
    <x v="359"/>
    <x v="359"/>
    <x v="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x v="4"/>
    <x v="360"/>
    <x v="36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x v="4"/>
    <x v="361"/>
    <x v="361"/>
    <x v="0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x v="4"/>
    <x v="362"/>
    <x v="362"/>
    <x v="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x v="4"/>
    <x v="363"/>
    <x v="363"/>
    <x v="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x v="4"/>
    <x v="364"/>
    <x v="364"/>
    <x v="0"/>
  </r>
  <r>
    <x v="365"/>
    <x v="365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x v="4"/>
    <x v="365"/>
    <x v="365"/>
    <x v="0"/>
  </r>
  <r>
    <x v="366"/>
    <x v="366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x v="4"/>
    <x v="366"/>
    <x v="366"/>
    <x v="0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x v="4"/>
    <x v="367"/>
    <x v="367"/>
    <x v="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x v="4"/>
    <x v="368"/>
    <x v="368"/>
    <x v="0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x v="4"/>
    <x v="369"/>
    <x v="369"/>
    <x v="0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x v="4"/>
    <x v="370"/>
    <x v="370"/>
    <x v="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x v="4"/>
    <x v="371"/>
    <x v="371"/>
    <x v="0"/>
  </r>
  <r>
    <x v="372"/>
    <x v="372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x v="4"/>
    <x v="372"/>
    <x v="372"/>
    <x v="0"/>
  </r>
  <r>
    <x v="373"/>
    <x v="373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x v="4"/>
    <x v="373"/>
    <x v="373"/>
    <x v="0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x v="4"/>
    <x v="374"/>
    <x v="374"/>
    <x v="0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x v="4"/>
    <x v="375"/>
    <x v="375"/>
    <x v="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x v="4"/>
    <x v="376"/>
    <x v="376"/>
    <x v="0"/>
  </r>
  <r>
    <x v="377"/>
    <x v="377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x v="4"/>
    <x v="377"/>
    <x v="377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x v="4"/>
    <x v="378"/>
    <x v="378"/>
    <x v="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x v="4"/>
    <x v="379"/>
    <x v="379"/>
    <x v="0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x v="4"/>
    <x v="380"/>
    <x v="380"/>
    <x v="0"/>
  </r>
  <r>
    <x v="381"/>
    <x v="381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x v="4"/>
    <x v="381"/>
    <x v="381"/>
    <x v="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x v="4"/>
    <x v="382"/>
    <x v="382"/>
    <x v="0"/>
  </r>
  <r>
    <x v="383"/>
    <x v="383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x v="4"/>
    <x v="383"/>
    <x v="383"/>
    <x v="0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x v="4"/>
    <x v="384"/>
    <x v="384"/>
    <x v="0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x v="4"/>
    <x v="385"/>
    <x v="385"/>
    <x v="0"/>
  </r>
  <r>
    <x v="386"/>
    <x v="386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x v="4"/>
    <x v="386"/>
    <x v="386"/>
    <x v="0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x v="4"/>
    <x v="387"/>
    <x v="387"/>
    <x v="0"/>
  </r>
  <r>
    <x v="388"/>
    <x v="388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x v="4"/>
    <x v="388"/>
    <x v="388"/>
    <x v="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x v="4"/>
    <x v="389"/>
    <x v="389"/>
    <x v="0"/>
  </r>
  <r>
    <x v="390"/>
    <x v="390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x v="4"/>
    <x v="390"/>
    <x v="390"/>
    <x v="0"/>
  </r>
  <r>
    <x v="391"/>
    <x v="391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x v="4"/>
    <x v="391"/>
    <x v="391"/>
    <x v="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x v="4"/>
    <x v="392"/>
    <x v="392"/>
    <x v="0"/>
  </r>
  <r>
    <x v="393"/>
    <x v="393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x v="4"/>
    <x v="393"/>
    <x v="393"/>
    <x v="0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x v="4"/>
    <x v="394"/>
    <x v="394"/>
    <x v="0"/>
  </r>
  <r>
    <x v="395"/>
    <x v="395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x v="4"/>
    <x v="395"/>
    <x v="395"/>
    <x v="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x v="4"/>
    <x v="396"/>
    <x v="396"/>
    <x v="0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x v="4"/>
    <x v="397"/>
    <x v="397"/>
    <x v="0"/>
  </r>
  <r>
    <x v="398"/>
    <x v="398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x v="4"/>
    <x v="398"/>
    <x v="398"/>
    <x v="0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x v="4"/>
    <x v="399"/>
    <x v="399"/>
    <x v="0"/>
  </r>
  <r>
    <x v="400"/>
    <x v="400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x v="4"/>
    <x v="400"/>
    <x v="400"/>
    <x v="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x v="4"/>
    <x v="401"/>
    <x v="401"/>
    <x v="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x v="4"/>
    <x v="402"/>
    <x v="402"/>
    <x v="0"/>
  </r>
  <r>
    <x v="403"/>
    <x v="403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x v="4"/>
    <x v="403"/>
    <x v="403"/>
    <x v="0"/>
  </r>
  <r>
    <x v="404"/>
    <x v="404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x v="4"/>
    <x v="404"/>
    <x v="404"/>
    <x v="0"/>
  </r>
  <r>
    <x v="405"/>
    <x v="405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x v="4"/>
    <x v="405"/>
    <x v="405"/>
    <x v="0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x v="4"/>
    <x v="406"/>
    <x v="406"/>
    <x v="0"/>
  </r>
  <r>
    <x v="407"/>
    <x v="407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x v="4"/>
    <x v="407"/>
    <x v="407"/>
    <x v="0"/>
  </r>
  <r>
    <x v="408"/>
    <x v="408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x v="4"/>
    <x v="408"/>
    <x v="408"/>
    <x v="0"/>
  </r>
  <r>
    <x v="409"/>
    <x v="409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x v="4"/>
    <x v="409"/>
    <x v="409"/>
    <x v="0"/>
  </r>
  <r>
    <x v="410"/>
    <x v="410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x v="4"/>
    <x v="410"/>
    <x v="410"/>
    <x v="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x v="4"/>
    <x v="411"/>
    <x v="411"/>
    <x v="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x v="4"/>
    <x v="412"/>
    <x v="412"/>
    <x v="0"/>
  </r>
  <r>
    <x v="413"/>
    <x v="413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x v="4"/>
    <x v="413"/>
    <x v="413"/>
    <x v="0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x v="4"/>
    <x v="414"/>
    <x v="414"/>
    <x v="0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x v="4"/>
    <x v="415"/>
    <x v="415"/>
    <x v="0"/>
  </r>
  <r>
    <x v="416"/>
    <x v="416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x v="4"/>
    <x v="416"/>
    <x v="416"/>
    <x v="0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x v="4"/>
    <x v="417"/>
    <x v="417"/>
    <x v="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x v="4"/>
    <x v="418"/>
    <x v="418"/>
    <x v="0"/>
  </r>
  <r>
    <x v="419"/>
    <x v="419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x v="4"/>
    <x v="419"/>
    <x v="419"/>
    <x v="0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x v="5"/>
    <x v="420"/>
    <x v="420"/>
    <x v="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x v="5"/>
    <x v="421"/>
    <x v="421"/>
    <x v="0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x v="5"/>
    <x v="422"/>
    <x v="422"/>
    <x v="0"/>
  </r>
  <r>
    <x v="423"/>
    <x v="423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x v="5"/>
    <x v="423"/>
    <x v="423"/>
    <x v="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x v="5"/>
    <x v="424"/>
    <x v="424"/>
    <x v="0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x v="5"/>
    <x v="425"/>
    <x v="425"/>
    <x v="0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x v="5"/>
    <x v="426"/>
    <x v="426"/>
    <x v="0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x v="5"/>
    <x v="427"/>
    <x v="427"/>
    <x v="0"/>
  </r>
  <r>
    <x v="428"/>
    <x v="428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x v="5"/>
    <x v="428"/>
    <x v="428"/>
    <x v="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x v="5"/>
    <x v="429"/>
    <x v="429"/>
    <x v="0"/>
  </r>
  <r>
    <x v="430"/>
    <x v="430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x v="5"/>
    <x v="430"/>
    <x v="430"/>
    <x v="0"/>
  </r>
  <r>
    <x v="431"/>
    <x v="431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x v="5"/>
    <x v="431"/>
    <x v="431"/>
    <x v="0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x v="5"/>
    <x v="432"/>
    <x v="432"/>
    <x v="0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x v="5"/>
    <x v="433"/>
    <x v="433"/>
    <x v="0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x v="5"/>
    <x v="434"/>
    <x v="434"/>
    <x v="0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x v="5"/>
    <x v="435"/>
    <x v="435"/>
    <x v="0"/>
  </r>
  <r>
    <x v="436"/>
    <x v="436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x v="5"/>
    <x v="436"/>
    <x v="436"/>
    <x v="0"/>
  </r>
  <r>
    <x v="437"/>
    <x v="437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x v="5"/>
    <x v="437"/>
    <x v="437"/>
    <x v="0"/>
  </r>
  <r>
    <x v="438"/>
    <x v="438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x v="5"/>
    <x v="438"/>
    <x v="438"/>
    <x v="0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x v="5"/>
    <x v="439"/>
    <x v="439"/>
    <x v="0"/>
  </r>
  <r>
    <x v="440"/>
    <x v="440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x v="5"/>
    <x v="440"/>
    <x v="440"/>
    <x v="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x v="5"/>
    <x v="441"/>
    <x v="441"/>
    <x v="0"/>
  </r>
  <r>
    <x v="442"/>
    <x v="442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x v="5"/>
    <x v="442"/>
    <x v="442"/>
    <x v="0"/>
  </r>
  <r>
    <x v="443"/>
    <x v="443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x v="5"/>
    <x v="443"/>
    <x v="443"/>
    <x v="0"/>
  </r>
  <r>
    <x v="444"/>
    <x v="444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x v="5"/>
    <x v="444"/>
    <x v="444"/>
    <x v="0"/>
  </r>
  <r>
    <x v="445"/>
    <x v="445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x v="5"/>
    <x v="445"/>
    <x v="445"/>
    <x v="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x v="5"/>
    <x v="446"/>
    <x v="446"/>
    <x v="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x v="5"/>
    <x v="447"/>
    <x v="447"/>
    <x v="0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x v="5"/>
    <x v="448"/>
    <x v="448"/>
    <x v="0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x v="5"/>
    <x v="449"/>
    <x v="449"/>
    <x v="0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x v="5"/>
    <x v="450"/>
    <x v="450"/>
    <x v="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x v="5"/>
    <x v="451"/>
    <x v="451"/>
    <x v="0"/>
  </r>
  <r>
    <x v="452"/>
    <x v="452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x v="5"/>
    <x v="452"/>
    <x v="452"/>
    <x v="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x v="5"/>
    <x v="453"/>
    <x v="453"/>
    <x v="0"/>
  </r>
  <r>
    <x v="454"/>
    <x v="454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x v="5"/>
    <x v="454"/>
    <x v="454"/>
    <x v="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x v="5"/>
    <x v="455"/>
    <x v="455"/>
    <x v="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x v="5"/>
    <x v="456"/>
    <x v="456"/>
    <x v="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x v="5"/>
    <x v="457"/>
    <x v="457"/>
    <x v="0"/>
  </r>
  <r>
    <x v="458"/>
    <x v="458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x v="5"/>
    <x v="458"/>
    <x v="458"/>
    <x v="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x v="5"/>
    <x v="459"/>
    <x v="459"/>
    <x v="0"/>
  </r>
  <r>
    <x v="460"/>
    <x v="460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x v="5"/>
    <x v="460"/>
    <x v="460"/>
    <x v="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x v="5"/>
    <x v="461"/>
    <x v="461"/>
    <x v="0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x v="5"/>
    <x v="462"/>
    <x v="462"/>
    <x v="0"/>
  </r>
  <r>
    <x v="463"/>
    <x v="463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x v="5"/>
    <x v="463"/>
    <x v="463"/>
    <x v="0"/>
  </r>
  <r>
    <x v="464"/>
    <x v="464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x v="5"/>
    <x v="464"/>
    <x v="464"/>
    <x v="0"/>
  </r>
  <r>
    <x v="465"/>
    <x v="465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x v="5"/>
    <x v="465"/>
    <x v="465"/>
    <x v="0"/>
  </r>
  <r>
    <x v="466"/>
    <x v="466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x v="5"/>
    <x v="466"/>
    <x v="466"/>
    <x v="0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x v="5"/>
    <x v="467"/>
    <x v="467"/>
    <x v="0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x v="5"/>
    <x v="468"/>
    <x v="468"/>
    <x v="0"/>
  </r>
  <r>
    <x v="469"/>
    <x v="469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x v="5"/>
    <x v="469"/>
    <x v="469"/>
    <x v="0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x v="5"/>
    <x v="470"/>
    <x v="470"/>
    <x v="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x v="5"/>
    <x v="471"/>
    <x v="471"/>
    <x v="0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x v="5"/>
    <x v="472"/>
    <x v="472"/>
    <x v="0"/>
  </r>
  <r>
    <x v="473"/>
    <x v="473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x v="5"/>
    <x v="473"/>
    <x v="473"/>
    <x v="0"/>
  </r>
  <r>
    <x v="474"/>
    <x v="474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x v="5"/>
    <x v="474"/>
    <x v="474"/>
    <x v="0"/>
  </r>
  <r>
    <x v="475"/>
    <x v="475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x v="5"/>
    <x v="475"/>
    <x v="475"/>
    <x v="0"/>
  </r>
  <r>
    <x v="476"/>
    <x v="476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x v="5"/>
    <x v="476"/>
    <x v="476"/>
    <x v="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x v="5"/>
    <x v="477"/>
    <x v="477"/>
    <x v="0"/>
  </r>
  <r>
    <x v="478"/>
    <x v="478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x v="5"/>
    <x v="478"/>
    <x v="478"/>
    <x v="0"/>
  </r>
  <r>
    <x v="479"/>
    <x v="479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x v="5"/>
    <x v="479"/>
    <x v="479"/>
    <x v="0"/>
  </r>
  <r>
    <x v="480"/>
    <x v="480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x v="5"/>
    <x v="480"/>
    <x v="480"/>
    <x v="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x v="5"/>
    <x v="481"/>
    <x v="481"/>
    <x v="0"/>
  </r>
  <r>
    <x v="482"/>
    <x v="482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x v="5"/>
    <x v="482"/>
    <x v="482"/>
    <x v="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x v="5"/>
    <x v="483"/>
    <x v="483"/>
    <x v="0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x v="5"/>
    <x v="484"/>
    <x v="484"/>
    <x v="0"/>
  </r>
  <r>
    <x v="485"/>
    <x v="485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x v="5"/>
    <x v="485"/>
    <x v="485"/>
    <x v="0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x v="5"/>
    <x v="486"/>
    <x v="486"/>
    <x v="0"/>
  </r>
  <r>
    <x v="487"/>
    <x v="487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x v="5"/>
    <x v="487"/>
    <x v="487"/>
    <x v="0"/>
  </r>
  <r>
    <x v="488"/>
    <x v="488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x v="5"/>
    <x v="488"/>
    <x v="488"/>
    <x v="0"/>
  </r>
  <r>
    <x v="489"/>
    <x v="489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x v="5"/>
    <x v="489"/>
    <x v="489"/>
    <x v="0"/>
  </r>
  <r>
    <x v="490"/>
    <x v="490"/>
    <s v="Cancelled"/>
    <n v="1000"/>
    <n v="0"/>
    <x v="2"/>
    <s v="US"/>
    <s v="USD"/>
    <x v="490"/>
    <x v="490"/>
    <b v="0"/>
    <n v="0"/>
    <b v="0"/>
    <s v="film &amp; video/animation"/>
    <n v="0"/>
    <n v="0"/>
    <x v="0"/>
    <x v="5"/>
    <x v="490"/>
    <x v="490"/>
    <x v="0"/>
  </r>
  <r>
    <x v="491"/>
    <x v="491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x v="5"/>
    <x v="491"/>
    <x v="491"/>
    <x v="0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x v="5"/>
    <x v="492"/>
    <x v="492"/>
    <x v="0"/>
  </r>
  <r>
    <x v="493"/>
    <x v="493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x v="5"/>
    <x v="493"/>
    <x v="493"/>
    <x v="0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x v="5"/>
    <x v="494"/>
    <x v="494"/>
    <x v="0"/>
  </r>
  <r>
    <x v="495"/>
    <x v="495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x v="5"/>
    <x v="495"/>
    <x v="495"/>
    <x v="0"/>
  </r>
  <r>
    <x v="496"/>
    <x v="496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x v="5"/>
    <x v="496"/>
    <x v="496"/>
    <x v="0"/>
  </r>
  <r>
    <x v="497"/>
    <x v="497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x v="5"/>
    <x v="497"/>
    <x v="497"/>
    <x v="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x v="5"/>
    <x v="498"/>
    <x v="498"/>
    <x v="0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x v="5"/>
    <x v="499"/>
    <x v="499"/>
    <x v="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x v="5"/>
    <x v="500"/>
    <x v="500"/>
    <x v="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x v="5"/>
    <x v="501"/>
    <x v="501"/>
    <x v="0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x v="5"/>
    <x v="502"/>
    <x v="502"/>
    <x v="0"/>
  </r>
  <r>
    <x v="503"/>
    <x v="503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x v="5"/>
    <x v="503"/>
    <x v="503"/>
    <x v="0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x v="5"/>
    <x v="504"/>
    <x v="504"/>
    <x v="0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x v="5"/>
    <x v="505"/>
    <x v="505"/>
    <x v="0"/>
  </r>
  <r>
    <x v="506"/>
    <x v="506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x v="5"/>
    <x v="506"/>
    <x v="506"/>
    <x v="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x v="5"/>
    <x v="507"/>
    <x v="507"/>
    <x v="0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x v="5"/>
    <x v="508"/>
    <x v="508"/>
    <x v="0"/>
  </r>
  <r>
    <x v="509"/>
    <x v="509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x v="5"/>
    <x v="509"/>
    <x v="509"/>
    <x v="0"/>
  </r>
  <r>
    <x v="510"/>
    <x v="510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x v="5"/>
    <x v="510"/>
    <x v="510"/>
    <x v="0"/>
  </r>
  <r>
    <x v="511"/>
    <x v="511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x v="5"/>
    <x v="511"/>
    <x v="511"/>
    <x v="0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x v="5"/>
    <x v="512"/>
    <x v="512"/>
    <x v="0"/>
  </r>
  <r>
    <x v="513"/>
    <x v="513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x v="5"/>
    <x v="513"/>
    <x v="513"/>
    <x v="0"/>
  </r>
  <r>
    <x v="514"/>
    <x v="514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x v="5"/>
    <x v="514"/>
    <x v="514"/>
    <x v="0"/>
  </r>
  <r>
    <x v="515"/>
    <x v="515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x v="5"/>
    <x v="515"/>
    <x v="515"/>
    <x v="0"/>
  </r>
  <r>
    <x v="516"/>
    <x v="516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x v="5"/>
    <x v="516"/>
    <x v="516"/>
    <x v="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x v="5"/>
    <x v="517"/>
    <x v="517"/>
    <x v="0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x v="5"/>
    <x v="518"/>
    <x v="518"/>
    <x v="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x v="5"/>
    <x v="519"/>
    <x v="519"/>
    <x v="0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x v="6"/>
    <x v="520"/>
    <x v="520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x v="6"/>
    <x v="521"/>
    <x v="521"/>
    <x v="0"/>
  </r>
  <r>
    <x v="522"/>
    <x v="522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x v="6"/>
    <x v="522"/>
    <x v="522"/>
    <x v="0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x v="6"/>
    <x v="523"/>
    <x v="523"/>
    <x v="0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x v="6"/>
    <x v="524"/>
    <x v="524"/>
    <x v="0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x v="6"/>
    <x v="525"/>
    <x v="525"/>
    <x v="0"/>
  </r>
  <r>
    <x v="526"/>
    <x v="526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x v="6"/>
    <x v="526"/>
    <x v="526"/>
    <x v="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x v="6"/>
    <x v="527"/>
    <x v="527"/>
    <x v="0"/>
  </r>
  <r>
    <x v="528"/>
    <x v="528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x v="6"/>
    <x v="528"/>
    <x v="528"/>
    <x v="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x v="6"/>
    <x v="529"/>
    <x v="529"/>
    <x v="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x v="6"/>
    <x v="530"/>
    <x v="530"/>
    <x v="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x v="6"/>
    <x v="531"/>
    <x v="531"/>
    <x v="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x v="6"/>
    <x v="532"/>
    <x v="532"/>
    <x v="0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x v="6"/>
    <x v="533"/>
    <x v="533"/>
    <x v="0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x v="6"/>
    <x v="534"/>
    <x v="534"/>
    <x v="0"/>
  </r>
  <r>
    <x v="535"/>
    <x v="535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x v="6"/>
    <x v="535"/>
    <x v="535"/>
    <x v="0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x v="6"/>
    <x v="536"/>
    <x v="536"/>
    <x v="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x v="6"/>
    <x v="537"/>
    <x v="537"/>
    <x v="0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x v="6"/>
    <x v="538"/>
    <x v="538"/>
    <x v="0"/>
  </r>
  <r>
    <x v="539"/>
    <x v="539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x v="6"/>
    <x v="539"/>
    <x v="539"/>
    <x v="0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x v="7"/>
    <x v="540"/>
    <x v="540"/>
    <x v="0"/>
  </r>
  <r>
    <x v="541"/>
    <x v="541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x v="7"/>
    <x v="541"/>
    <x v="541"/>
    <x v="0"/>
  </r>
  <r>
    <x v="542"/>
    <x v="542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x v="7"/>
    <x v="542"/>
    <x v="542"/>
    <x v="0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x v="7"/>
    <x v="543"/>
    <x v="543"/>
    <x v="0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x v="7"/>
    <x v="544"/>
    <x v="544"/>
    <x v="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x v="7"/>
    <x v="545"/>
    <x v="545"/>
    <x v="0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x v="7"/>
    <x v="546"/>
    <x v="546"/>
    <x v="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x v="7"/>
    <x v="547"/>
    <x v="547"/>
    <x v="0"/>
  </r>
  <r>
    <x v="548"/>
    <x v="548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x v="7"/>
    <x v="548"/>
    <x v="548"/>
    <x v="0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x v="7"/>
    <x v="549"/>
    <x v="549"/>
    <x v="0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x v="7"/>
    <x v="550"/>
    <x v="550"/>
    <x v="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x v="7"/>
    <x v="551"/>
    <x v="551"/>
    <x v="0"/>
  </r>
  <r>
    <x v="552"/>
    <x v="552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x v="7"/>
    <x v="552"/>
    <x v="552"/>
    <x v="0"/>
  </r>
  <r>
    <x v="553"/>
    <x v="553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x v="7"/>
    <x v="553"/>
    <x v="553"/>
    <x v="0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x v="7"/>
    <x v="554"/>
    <x v="554"/>
    <x v="0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x v="7"/>
    <x v="555"/>
    <x v="555"/>
    <x v="0"/>
  </r>
  <r>
    <x v="556"/>
    <x v="556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x v="7"/>
    <x v="556"/>
    <x v="556"/>
    <x v="0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x v="7"/>
    <x v="557"/>
    <x v="557"/>
    <x v="0"/>
  </r>
  <r>
    <x v="558"/>
    <x v="558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x v="7"/>
    <x v="558"/>
    <x v="558"/>
    <x v="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x v="7"/>
    <x v="559"/>
    <x v="559"/>
    <x v="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x v="7"/>
    <x v="560"/>
    <x v="560"/>
    <x v="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x v="7"/>
    <x v="561"/>
    <x v="561"/>
    <x v="0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x v="7"/>
    <x v="562"/>
    <x v="562"/>
    <x v="0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x v="7"/>
    <x v="563"/>
    <x v="563"/>
    <x v="0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x v="7"/>
    <x v="564"/>
    <x v="564"/>
    <x v="0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x v="7"/>
    <x v="565"/>
    <x v="565"/>
    <x v="0"/>
  </r>
  <r>
    <x v="566"/>
    <x v="566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x v="7"/>
    <x v="566"/>
    <x v="566"/>
    <x v="0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x v="7"/>
    <x v="567"/>
    <x v="567"/>
    <x v="0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x v="7"/>
    <x v="568"/>
    <x v="568"/>
    <x v="0"/>
  </r>
  <r>
    <x v="569"/>
    <x v="569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x v="7"/>
    <x v="569"/>
    <x v="569"/>
    <x v="0"/>
  </r>
  <r>
    <x v="570"/>
    <x v="570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x v="7"/>
    <x v="570"/>
    <x v="570"/>
    <x v="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x v="7"/>
    <x v="571"/>
    <x v="571"/>
    <x v="0"/>
  </r>
  <r>
    <x v="572"/>
    <x v="572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x v="7"/>
    <x v="572"/>
    <x v="572"/>
    <x v="0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x v="7"/>
    <x v="573"/>
    <x v="573"/>
    <x v="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x v="7"/>
    <x v="574"/>
    <x v="574"/>
    <x v="0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x v="7"/>
    <x v="575"/>
    <x v="575"/>
    <x v="0"/>
  </r>
  <r>
    <x v="576"/>
    <x v="576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x v="7"/>
    <x v="576"/>
    <x v="576"/>
    <x v="0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x v="7"/>
    <x v="577"/>
    <x v="577"/>
    <x v="0"/>
  </r>
  <r>
    <x v="578"/>
    <x v="578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x v="7"/>
    <x v="578"/>
    <x v="578"/>
    <x v="0"/>
  </r>
  <r>
    <x v="579"/>
    <x v="579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x v="7"/>
    <x v="579"/>
    <x v="579"/>
    <x v="0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x v="7"/>
    <x v="580"/>
    <x v="580"/>
    <x v="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x v="7"/>
    <x v="581"/>
    <x v="581"/>
    <x v="0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x v="7"/>
    <x v="582"/>
    <x v="582"/>
    <x v="0"/>
  </r>
  <r>
    <x v="583"/>
    <x v="583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x v="7"/>
    <x v="583"/>
    <x v="583"/>
    <x v="0"/>
  </r>
  <r>
    <x v="584"/>
    <x v="584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x v="7"/>
    <x v="584"/>
    <x v="584"/>
    <x v="0"/>
  </r>
  <r>
    <x v="585"/>
    <x v="585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x v="7"/>
    <x v="585"/>
    <x v="585"/>
    <x v="0"/>
  </r>
  <r>
    <x v="586"/>
    <x v="586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x v="7"/>
    <x v="586"/>
    <x v="586"/>
    <x v="0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x v="7"/>
    <x v="587"/>
    <x v="587"/>
    <x v="0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x v="7"/>
    <x v="588"/>
    <x v="588"/>
    <x v="0"/>
  </r>
  <r>
    <x v="589"/>
    <x v="589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x v="7"/>
    <x v="589"/>
    <x v="589"/>
    <x v="0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x v="7"/>
    <x v="590"/>
    <x v="590"/>
    <x v="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x v="7"/>
    <x v="591"/>
    <x v="591"/>
    <x v="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x v="7"/>
    <x v="592"/>
    <x v="592"/>
    <x v="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x v="7"/>
    <x v="593"/>
    <x v="593"/>
    <x v="0"/>
  </r>
  <r>
    <x v="594"/>
    <x v="594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x v="7"/>
    <x v="594"/>
    <x v="594"/>
    <x v="0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x v="7"/>
    <x v="595"/>
    <x v="595"/>
    <x v="0"/>
  </r>
  <r>
    <x v="596"/>
    <x v="596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x v="7"/>
    <x v="596"/>
    <x v="596"/>
    <x v="0"/>
  </r>
  <r>
    <x v="597"/>
    <x v="597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x v="7"/>
    <x v="597"/>
    <x v="597"/>
    <x v="0"/>
  </r>
  <r>
    <x v="598"/>
    <x v="598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x v="7"/>
    <x v="598"/>
    <x v="598"/>
    <x v="0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x v="7"/>
    <x v="599"/>
    <x v="599"/>
    <x v="0"/>
  </r>
  <r>
    <x v="600"/>
    <x v="600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x v="7"/>
    <x v="600"/>
    <x v="600"/>
    <x v="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x v="7"/>
    <x v="601"/>
    <x v="601"/>
    <x v="0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x v="7"/>
    <x v="602"/>
    <x v="602"/>
    <x v="0"/>
  </r>
  <r>
    <x v="603"/>
    <x v="603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x v="7"/>
    <x v="603"/>
    <x v="603"/>
    <x v="0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x v="7"/>
    <x v="604"/>
    <x v="604"/>
    <x v="0"/>
  </r>
  <r>
    <x v="605"/>
    <x v="605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x v="7"/>
    <x v="605"/>
    <x v="605"/>
    <x v="0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x v="7"/>
    <x v="606"/>
    <x v="606"/>
    <x v="0"/>
  </r>
  <r>
    <x v="607"/>
    <x v="607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x v="7"/>
    <x v="607"/>
    <x v="607"/>
    <x v="0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x v="7"/>
    <x v="608"/>
    <x v="608"/>
    <x v="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x v="7"/>
    <x v="609"/>
    <x v="609"/>
    <x v="0"/>
  </r>
  <r>
    <x v="610"/>
    <x v="610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x v="7"/>
    <x v="610"/>
    <x v="610"/>
    <x v="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x v="7"/>
    <x v="611"/>
    <x v="611"/>
    <x v="0"/>
  </r>
  <r>
    <x v="612"/>
    <x v="612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x v="7"/>
    <x v="612"/>
    <x v="612"/>
    <x v="0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x v="7"/>
    <x v="613"/>
    <x v="613"/>
    <x v="0"/>
  </r>
  <r>
    <x v="614"/>
    <x v="614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x v="7"/>
    <x v="614"/>
    <x v="614"/>
    <x v="0"/>
  </r>
  <r>
    <x v="615"/>
    <x v="615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x v="7"/>
    <x v="615"/>
    <x v="615"/>
    <x v="0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x v="7"/>
    <x v="616"/>
    <x v="616"/>
    <x v="0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x v="7"/>
    <x v="617"/>
    <x v="617"/>
    <x v="0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x v="7"/>
    <x v="618"/>
    <x v="618"/>
    <x v="0"/>
  </r>
  <r>
    <x v="619"/>
    <x v="619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x v="7"/>
    <x v="619"/>
    <x v="619"/>
    <x v="0"/>
  </r>
  <r>
    <x v="620"/>
    <x v="620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x v="7"/>
    <x v="620"/>
    <x v="620"/>
    <x v="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x v="7"/>
    <x v="621"/>
    <x v="621"/>
    <x v="0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x v="7"/>
    <x v="622"/>
    <x v="622"/>
    <x v="0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x v="7"/>
    <x v="623"/>
    <x v="623"/>
    <x v="0"/>
  </r>
  <r>
    <x v="624"/>
    <x v="624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x v="7"/>
    <x v="624"/>
    <x v="624"/>
    <x v="0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x v="7"/>
    <x v="625"/>
    <x v="625"/>
    <x v="0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x v="7"/>
    <x v="626"/>
    <x v="626"/>
    <x v="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x v="7"/>
    <x v="627"/>
    <x v="627"/>
    <x v="0"/>
  </r>
  <r>
    <x v="628"/>
    <x v="628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x v="7"/>
    <x v="628"/>
    <x v="628"/>
    <x v="0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x v="7"/>
    <x v="629"/>
    <x v="629"/>
    <x v="0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x v="7"/>
    <x v="630"/>
    <x v="630"/>
    <x v="0"/>
  </r>
  <r>
    <x v="631"/>
    <x v="631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x v="7"/>
    <x v="631"/>
    <x v="631"/>
    <x v="0"/>
  </r>
  <r>
    <x v="632"/>
    <x v="632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x v="7"/>
    <x v="632"/>
    <x v="632"/>
    <x v="0"/>
  </r>
  <r>
    <x v="633"/>
    <x v="633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x v="7"/>
    <x v="633"/>
    <x v="633"/>
    <x v="0"/>
  </r>
  <r>
    <x v="634"/>
    <x v="634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x v="7"/>
    <x v="634"/>
    <x v="634"/>
    <x v="0"/>
  </r>
  <r>
    <x v="635"/>
    <x v="635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x v="7"/>
    <x v="635"/>
    <x v="635"/>
    <x v="0"/>
  </r>
  <r>
    <x v="636"/>
    <x v="636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x v="7"/>
    <x v="636"/>
    <x v="636"/>
    <x v="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x v="7"/>
    <x v="637"/>
    <x v="637"/>
    <x v="0"/>
  </r>
  <r>
    <x v="638"/>
    <x v="638"/>
    <s v="O0"/>
    <n v="200000"/>
    <n v="18"/>
    <x v="1"/>
    <s v="DE"/>
    <s v="EUR"/>
    <x v="638"/>
    <x v="638"/>
    <b v="0"/>
    <n v="6"/>
    <b v="0"/>
    <s v="technology/web"/>
    <n v="0"/>
    <n v="3"/>
    <x v="2"/>
    <x v="7"/>
    <x v="638"/>
    <x v="638"/>
    <x v="0"/>
  </r>
  <r>
    <x v="639"/>
    <x v="639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x v="7"/>
    <x v="639"/>
    <x v="639"/>
    <x v="0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x v="8"/>
    <x v="640"/>
    <x v="640"/>
    <x v="0"/>
  </r>
  <r>
    <x v="641"/>
    <x v="641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x v="8"/>
    <x v="641"/>
    <x v="641"/>
    <x v="0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x v="8"/>
    <x v="642"/>
    <x v="642"/>
    <x v="0"/>
  </r>
  <r>
    <x v="643"/>
    <x v="643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x v="8"/>
    <x v="643"/>
    <x v="643"/>
    <x v="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x v="8"/>
    <x v="644"/>
    <x v="644"/>
    <x v="0"/>
  </r>
  <r>
    <x v="645"/>
    <x v="645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x v="8"/>
    <x v="645"/>
    <x v="645"/>
    <x v="0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x v="8"/>
    <x v="646"/>
    <x v="646"/>
    <x v="0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x v="8"/>
    <x v="647"/>
    <x v="647"/>
    <x v="0"/>
  </r>
  <r>
    <x v="648"/>
    <x v="648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x v="8"/>
    <x v="648"/>
    <x v="648"/>
    <x v="0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x v="8"/>
    <x v="649"/>
    <x v="649"/>
    <x v="0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x v="8"/>
    <x v="650"/>
    <x v="650"/>
    <x v="0"/>
  </r>
  <r>
    <x v="651"/>
    <x v="651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x v="8"/>
    <x v="651"/>
    <x v="651"/>
    <x v="0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x v="8"/>
    <x v="652"/>
    <x v="652"/>
    <x v="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x v="8"/>
    <x v="653"/>
    <x v="653"/>
    <x v="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x v="8"/>
    <x v="654"/>
    <x v="654"/>
    <x v="0"/>
  </r>
  <r>
    <x v="655"/>
    <x v="655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x v="8"/>
    <x v="655"/>
    <x v="655"/>
    <x v="0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x v="8"/>
    <x v="656"/>
    <x v="656"/>
    <x v="0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x v="8"/>
    <x v="657"/>
    <x v="657"/>
    <x v="0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x v="8"/>
    <x v="658"/>
    <x v="658"/>
    <x v="0"/>
  </r>
  <r>
    <x v="659"/>
    <x v="659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x v="8"/>
    <x v="659"/>
    <x v="659"/>
    <x v="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x v="8"/>
    <x v="660"/>
    <x v="660"/>
    <x v="0"/>
  </r>
  <r>
    <x v="661"/>
    <x v="661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x v="8"/>
    <x v="661"/>
    <x v="661"/>
    <x v="0"/>
  </r>
  <r>
    <x v="662"/>
    <x v="662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x v="8"/>
    <x v="662"/>
    <x v="662"/>
    <x v="0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x v="8"/>
    <x v="663"/>
    <x v="663"/>
    <x v="0"/>
  </r>
  <r>
    <x v="664"/>
    <x v="664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x v="8"/>
    <x v="664"/>
    <x v="664"/>
    <x v="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x v="8"/>
    <x v="665"/>
    <x v="665"/>
    <x v="0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x v="8"/>
    <x v="666"/>
    <x v="666"/>
    <x v="0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x v="8"/>
    <x v="667"/>
    <x v="667"/>
    <x v="0"/>
  </r>
  <r>
    <x v="668"/>
    <x v="668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x v="8"/>
    <x v="668"/>
    <x v="668"/>
    <x v="0"/>
  </r>
  <r>
    <x v="669"/>
    <x v="669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x v="8"/>
    <x v="669"/>
    <x v="669"/>
    <x v="0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x v="8"/>
    <x v="670"/>
    <x v="670"/>
    <x v="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x v="8"/>
    <x v="671"/>
    <x v="671"/>
    <x v="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x v="8"/>
    <x v="672"/>
    <x v="672"/>
    <x v="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x v="8"/>
    <x v="673"/>
    <x v="673"/>
    <x v="0"/>
  </r>
  <r>
    <x v="674"/>
    <x v="674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x v="8"/>
    <x v="674"/>
    <x v="674"/>
    <x v="0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x v="8"/>
    <x v="675"/>
    <x v="675"/>
    <x v="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x v="8"/>
    <x v="676"/>
    <x v="676"/>
    <x v="0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x v="8"/>
    <x v="677"/>
    <x v="677"/>
    <x v="0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x v="8"/>
    <x v="678"/>
    <x v="678"/>
    <x v="0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x v="8"/>
    <x v="679"/>
    <x v="679"/>
    <x v="0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x v="8"/>
    <x v="680"/>
    <x v="680"/>
    <x v="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x v="8"/>
    <x v="681"/>
    <x v="681"/>
    <x v="0"/>
  </r>
  <r>
    <x v="682"/>
    <x v="682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x v="8"/>
    <x v="682"/>
    <x v="682"/>
    <x v="0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x v="8"/>
    <x v="683"/>
    <x v="683"/>
    <x v="0"/>
  </r>
  <r>
    <x v="684"/>
    <x v="684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x v="8"/>
    <x v="684"/>
    <x v="684"/>
    <x v="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x v="8"/>
    <x v="685"/>
    <x v="685"/>
    <x v="0"/>
  </r>
  <r>
    <x v="686"/>
    <x v="686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x v="8"/>
    <x v="686"/>
    <x v="686"/>
    <x v="0"/>
  </r>
  <r>
    <x v="687"/>
    <x v="687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x v="8"/>
    <x v="687"/>
    <x v="687"/>
    <x v="0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x v="8"/>
    <x v="688"/>
    <x v="688"/>
    <x v="0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x v="8"/>
    <x v="689"/>
    <x v="689"/>
    <x v="0"/>
  </r>
  <r>
    <x v="690"/>
    <x v="690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x v="8"/>
    <x v="690"/>
    <x v="690"/>
    <x v="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x v="8"/>
    <x v="691"/>
    <x v="691"/>
    <x v="0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x v="8"/>
    <x v="692"/>
    <x v="692"/>
    <x v="0"/>
  </r>
  <r>
    <x v="693"/>
    <x v="693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x v="8"/>
    <x v="693"/>
    <x v="693"/>
    <x v="0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x v="8"/>
    <x v="694"/>
    <x v="694"/>
    <x v="0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x v="8"/>
    <x v="695"/>
    <x v="695"/>
    <x v="0"/>
  </r>
  <r>
    <x v="696"/>
    <x v="696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x v="8"/>
    <x v="696"/>
    <x v="696"/>
    <x v="0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x v="8"/>
    <x v="697"/>
    <x v="697"/>
    <x v="0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x v="8"/>
    <x v="698"/>
    <x v="698"/>
    <x v="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x v="8"/>
    <x v="699"/>
    <x v="699"/>
    <x v="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x v="8"/>
    <x v="700"/>
    <x v="700"/>
    <x v="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x v="8"/>
    <x v="701"/>
    <x v="701"/>
    <x v="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x v="8"/>
    <x v="702"/>
    <x v="702"/>
    <x v="0"/>
  </r>
  <r>
    <x v="703"/>
    <x v="703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x v="8"/>
    <x v="703"/>
    <x v="703"/>
    <x v="0"/>
  </r>
  <r>
    <x v="704"/>
    <x v="704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x v="8"/>
    <x v="704"/>
    <x v="704"/>
    <x v="0"/>
  </r>
  <r>
    <x v="705"/>
    <x v="705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x v="8"/>
    <x v="705"/>
    <x v="705"/>
    <x v="0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x v="8"/>
    <x v="706"/>
    <x v="706"/>
    <x v="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x v="8"/>
    <x v="707"/>
    <x v="707"/>
    <x v="0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x v="8"/>
    <x v="708"/>
    <x v="708"/>
    <x v="0"/>
  </r>
  <r>
    <x v="709"/>
    <x v="709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x v="8"/>
    <x v="709"/>
    <x v="709"/>
    <x v="0"/>
  </r>
  <r>
    <x v="710"/>
    <x v="71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x v="8"/>
    <x v="710"/>
    <x v="710"/>
    <x v="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x v="8"/>
    <x v="711"/>
    <x v="711"/>
    <x v="0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x v="8"/>
    <x v="712"/>
    <x v="712"/>
    <x v="0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x v="8"/>
    <x v="713"/>
    <x v="713"/>
    <x v="0"/>
  </r>
  <r>
    <x v="714"/>
    <x v="714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x v="8"/>
    <x v="714"/>
    <x v="714"/>
    <x v="0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x v="8"/>
    <x v="715"/>
    <x v="715"/>
    <x v="0"/>
  </r>
  <r>
    <x v="716"/>
    <x v="716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x v="8"/>
    <x v="716"/>
    <x v="716"/>
    <x v="0"/>
  </r>
  <r>
    <x v="717"/>
    <x v="717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x v="8"/>
    <x v="717"/>
    <x v="717"/>
    <x v="0"/>
  </r>
  <r>
    <x v="718"/>
    <x v="718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x v="8"/>
    <x v="718"/>
    <x v="718"/>
    <x v="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x v="8"/>
    <x v="719"/>
    <x v="719"/>
    <x v="0"/>
  </r>
  <r>
    <x v="720"/>
    <x v="720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x v="9"/>
    <x v="720"/>
    <x v="720"/>
    <x v="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x v="9"/>
    <x v="721"/>
    <x v="721"/>
    <x v="0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x v="9"/>
    <x v="722"/>
    <x v="722"/>
    <x v="0"/>
  </r>
  <r>
    <x v="723"/>
    <x v="723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x v="9"/>
    <x v="723"/>
    <x v="723"/>
    <x v="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x v="9"/>
    <x v="724"/>
    <x v="724"/>
    <x v="0"/>
  </r>
  <r>
    <x v="725"/>
    <x v="725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x v="9"/>
    <x v="725"/>
    <x v="725"/>
    <x v="0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x v="9"/>
    <x v="726"/>
    <x v="726"/>
    <x v="0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x v="9"/>
    <x v="727"/>
    <x v="727"/>
    <x v="0"/>
  </r>
  <r>
    <x v="728"/>
    <x v="728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x v="9"/>
    <x v="728"/>
    <x v="728"/>
    <x v="0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x v="9"/>
    <x v="729"/>
    <x v="729"/>
    <x v="0"/>
  </r>
  <r>
    <x v="730"/>
    <x v="730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x v="9"/>
    <x v="730"/>
    <x v="730"/>
    <x v="0"/>
  </r>
  <r>
    <x v="731"/>
    <x v="731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x v="9"/>
    <x v="731"/>
    <x v="731"/>
    <x v="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x v="9"/>
    <x v="732"/>
    <x v="732"/>
    <x v="0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x v="9"/>
    <x v="733"/>
    <x v="733"/>
    <x v="0"/>
  </r>
  <r>
    <x v="734"/>
    <x v="734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x v="9"/>
    <x v="734"/>
    <x v="734"/>
    <x v="0"/>
  </r>
  <r>
    <x v="735"/>
    <x v="735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x v="9"/>
    <x v="735"/>
    <x v="735"/>
    <x v="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x v="9"/>
    <x v="736"/>
    <x v="736"/>
    <x v="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x v="9"/>
    <x v="737"/>
    <x v="737"/>
    <x v="0"/>
  </r>
  <r>
    <x v="738"/>
    <x v="738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x v="9"/>
    <x v="738"/>
    <x v="738"/>
    <x v="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x v="9"/>
    <x v="739"/>
    <x v="739"/>
    <x v="0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x v="9"/>
    <x v="740"/>
    <x v="740"/>
    <x v="0"/>
  </r>
  <r>
    <x v="741"/>
    <x v="741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x v="9"/>
    <x v="741"/>
    <x v="741"/>
    <x v="0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x v="9"/>
    <x v="742"/>
    <x v="742"/>
    <x v="0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x v="9"/>
    <x v="743"/>
    <x v="743"/>
    <x v="0"/>
  </r>
  <r>
    <x v="744"/>
    <x v="744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x v="9"/>
    <x v="744"/>
    <x v="744"/>
    <x v="0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x v="9"/>
    <x v="745"/>
    <x v="745"/>
    <x v="0"/>
  </r>
  <r>
    <x v="746"/>
    <x v="746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x v="9"/>
    <x v="746"/>
    <x v="746"/>
    <x v="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x v="9"/>
    <x v="747"/>
    <x v="747"/>
    <x v="0"/>
  </r>
  <r>
    <x v="748"/>
    <x v="748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x v="9"/>
    <x v="748"/>
    <x v="748"/>
    <x v="0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x v="9"/>
    <x v="749"/>
    <x v="749"/>
    <x v="0"/>
  </r>
  <r>
    <x v="750"/>
    <x v="750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x v="9"/>
    <x v="750"/>
    <x v="750"/>
    <x v="0"/>
  </r>
  <r>
    <x v="751"/>
    <x v="751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x v="9"/>
    <x v="751"/>
    <x v="751"/>
    <x v="0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x v="9"/>
    <x v="752"/>
    <x v="752"/>
    <x v="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x v="9"/>
    <x v="753"/>
    <x v="753"/>
    <x v="0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x v="9"/>
    <x v="754"/>
    <x v="754"/>
    <x v="0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x v="9"/>
    <x v="755"/>
    <x v="755"/>
    <x v="0"/>
  </r>
  <r>
    <x v="756"/>
    <x v="756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x v="9"/>
    <x v="756"/>
    <x v="756"/>
    <x v="0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x v="9"/>
    <x v="757"/>
    <x v="757"/>
    <x v="0"/>
  </r>
  <r>
    <x v="758"/>
    <x v="758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x v="9"/>
    <x v="758"/>
    <x v="758"/>
    <x v="0"/>
  </r>
  <r>
    <x v="759"/>
    <x v="759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x v="9"/>
    <x v="759"/>
    <x v="759"/>
    <x v="0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x v="10"/>
    <x v="760"/>
    <x v="760"/>
    <x v="0"/>
  </r>
  <r>
    <x v="761"/>
    <x v="761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x v="10"/>
    <x v="761"/>
    <x v="761"/>
    <x v="0"/>
  </r>
  <r>
    <x v="762"/>
    <x v="762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x v="10"/>
    <x v="762"/>
    <x v="762"/>
    <x v="0"/>
  </r>
  <r>
    <x v="763"/>
    <x v="763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x v="10"/>
    <x v="763"/>
    <x v="763"/>
    <x v="0"/>
  </r>
  <r>
    <x v="764"/>
    <x v="764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x v="10"/>
    <x v="764"/>
    <x v="764"/>
    <x v="0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x v="10"/>
    <x v="765"/>
    <x v="765"/>
    <x v="0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x v="10"/>
    <x v="766"/>
    <x v="766"/>
    <x v="0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x v="10"/>
    <x v="767"/>
    <x v="767"/>
    <x v="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x v="10"/>
    <x v="768"/>
    <x v="768"/>
    <x v="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x v="10"/>
    <x v="769"/>
    <x v="769"/>
    <x v="0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x v="10"/>
    <x v="770"/>
    <x v="770"/>
    <x v="0"/>
  </r>
  <r>
    <x v="771"/>
    <x v="771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x v="10"/>
    <x v="771"/>
    <x v="771"/>
    <x v="0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x v="10"/>
    <x v="772"/>
    <x v="772"/>
    <x v="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x v="10"/>
    <x v="773"/>
    <x v="773"/>
    <x v="0"/>
  </r>
  <r>
    <x v="774"/>
    <x v="774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x v="10"/>
    <x v="774"/>
    <x v="774"/>
    <x v="0"/>
  </r>
  <r>
    <x v="775"/>
    <x v="775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x v="10"/>
    <x v="775"/>
    <x v="775"/>
    <x v="0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x v="10"/>
    <x v="776"/>
    <x v="776"/>
    <x v="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x v="10"/>
    <x v="777"/>
    <x v="777"/>
    <x v="0"/>
  </r>
  <r>
    <x v="778"/>
    <x v="778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x v="10"/>
    <x v="778"/>
    <x v="778"/>
    <x v="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x v="10"/>
    <x v="779"/>
    <x v="779"/>
    <x v="0"/>
  </r>
  <r>
    <x v="780"/>
    <x v="780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x v="11"/>
    <x v="780"/>
    <x v="780"/>
    <x v="0"/>
  </r>
  <r>
    <x v="781"/>
    <x v="781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x v="11"/>
    <x v="781"/>
    <x v="781"/>
    <x v="0"/>
  </r>
  <r>
    <x v="782"/>
    <x v="782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x v="11"/>
    <x v="782"/>
    <x v="782"/>
    <x v="0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x v="11"/>
    <x v="783"/>
    <x v="783"/>
    <x v="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x v="11"/>
    <x v="784"/>
    <x v="784"/>
    <x v="0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x v="11"/>
    <x v="785"/>
    <x v="785"/>
    <x v="0"/>
  </r>
  <r>
    <x v="786"/>
    <x v="786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x v="11"/>
    <x v="786"/>
    <x v="786"/>
    <x v="0"/>
  </r>
  <r>
    <x v="787"/>
    <x v="787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x v="11"/>
    <x v="787"/>
    <x v="787"/>
    <x v="0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x v="11"/>
    <x v="788"/>
    <x v="788"/>
    <x v="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x v="11"/>
    <x v="789"/>
    <x v="789"/>
    <x v="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x v="11"/>
    <x v="790"/>
    <x v="790"/>
    <x v="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x v="11"/>
    <x v="791"/>
    <x v="791"/>
    <x v="0"/>
  </r>
  <r>
    <x v="792"/>
    <x v="792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x v="11"/>
    <x v="792"/>
    <x v="792"/>
    <x v="0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x v="11"/>
    <x v="793"/>
    <x v="793"/>
    <x v="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x v="11"/>
    <x v="794"/>
    <x v="794"/>
    <x v="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x v="11"/>
    <x v="795"/>
    <x v="795"/>
    <x v="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x v="11"/>
    <x v="796"/>
    <x v="796"/>
    <x v="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x v="11"/>
    <x v="797"/>
    <x v="797"/>
    <x v="0"/>
  </r>
  <r>
    <x v="798"/>
    <x v="798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x v="11"/>
    <x v="798"/>
    <x v="798"/>
    <x v="0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x v="11"/>
    <x v="799"/>
    <x v="799"/>
    <x v="0"/>
  </r>
  <r>
    <x v="800"/>
    <x v="800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x v="11"/>
    <x v="800"/>
    <x v="800"/>
    <x v="0"/>
  </r>
  <r>
    <x v="801"/>
    <x v="801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x v="11"/>
    <x v="801"/>
    <x v="801"/>
    <x v="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x v="11"/>
    <x v="802"/>
    <x v="802"/>
    <x v="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x v="11"/>
    <x v="803"/>
    <x v="803"/>
    <x v="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x v="11"/>
    <x v="804"/>
    <x v="804"/>
    <x v="0"/>
  </r>
  <r>
    <x v="805"/>
    <x v="805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x v="11"/>
    <x v="805"/>
    <x v="805"/>
    <x v="0"/>
  </r>
  <r>
    <x v="806"/>
    <x v="806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x v="11"/>
    <x v="806"/>
    <x v="806"/>
    <x v="0"/>
  </r>
  <r>
    <x v="807"/>
    <x v="80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x v="11"/>
    <x v="807"/>
    <x v="807"/>
    <x v="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x v="11"/>
    <x v="808"/>
    <x v="808"/>
    <x v="0"/>
  </r>
  <r>
    <x v="809"/>
    <x v="809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x v="11"/>
    <x v="809"/>
    <x v="809"/>
    <x v="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x v="11"/>
    <x v="810"/>
    <x v="810"/>
    <x v="0"/>
  </r>
  <r>
    <x v="811"/>
    <x v="811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x v="11"/>
    <x v="811"/>
    <x v="811"/>
    <x v="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x v="11"/>
    <x v="812"/>
    <x v="812"/>
    <x v="0"/>
  </r>
  <r>
    <x v="813"/>
    <x v="813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x v="11"/>
    <x v="813"/>
    <x v="813"/>
    <x v="0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x v="11"/>
    <x v="814"/>
    <x v="814"/>
    <x v="0"/>
  </r>
  <r>
    <x v="815"/>
    <x v="815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x v="11"/>
    <x v="815"/>
    <x v="815"/>
    <x v="0"/>
  </r>
  <r>
    <x v="816"/>
    <x v="816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x v="11"/>
    <x v="816"/>
    <x v="816"/>
    <x v="0"/>
  </r>
  <r>
    <x v="817"/>
    <x v="817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x v="11"/>
    <x v="817"/>
    <x v="817"/>
    <x v="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x v="11"/>
    <x v="818"/>
    <x v="818"/>
    <x v="0"/>
  </r>
  <r>
    <x v="819"/>
    <x v="819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x v="11"/>
    <x v="819"/>
    <x v="819"/>
    <x v="0"/>
  </r>
  <r>
    <x v="820"/>
    <x v="820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x v="11"/>
    <x v="820"/>
    <x v="820"/>
    <x v="0"/>
  </r>
  <r>
    <x v="821"/>
    <x v="821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x v="11"/>
    <x v="821"/>
    <x v="821"/>
    <x v="0"/>
  </r>
  <r>
    <x v="822"/>
    <x v="822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x v="11"/>
    <x v="822"/>
    <x v="822"/>
    <x v="0"/>
  </r>
  <r>
    <x v="823"/>
    <x v="823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x v="11"/>
    <x v="823"/>
    <x v="823"/>
    <x v="0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x v="11"/>
    <x v="824"/>
    <x v="824"/>
    <x v="0"/>
  </r>
  <r>
    <x v="825"/>
    <x v="825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x v="11"/>
    <x v="825"/>
    <x v="825"/>
    <x v="0"/>
  </r>
  <r>
    <x v="826"/>
    <x v="826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x v="11"/>
    <x v="826"/>
    <x v="826"/>
    <x v="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x v="11"/>
    <x v="827"/>
    <x v="827"/>
    <x v="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x v="11"/>
    <x v="828"/>
    <x v="828"/>
    <x v="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x v="11"/>
    <x v="829"/>
    <x v="829"/>
    <x v="0"/>
  </r>
  <r>
    <x v="830"/>
    <x v="830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x v="11"/>
    <x v="830"/>
    <x v="830"/>
    <x v="0"/>
  </r>
  <r>
    <x v="831"/>
    <x v="831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x v="11"/>
    <x v="831"/>
    <x v="831"/>
    <x v="0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x v="11"/>
    <x v="832"/>
    <x v="832"/>
    <x v="0"/>
  </r>
  <r>
    <x v="833"/>
    <x v="833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x v="11"/>
    <x v="833"/>
    <x v="833"/>
    <x v="0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x v="11"/>
    <x v="834"/>
    <x v="834"/>
    <x v="0"/>
  </r>
  <r>
    <x v="835"/>
    <x v="835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x v="11"/>
    <x v="835"/>
    <x v="835"/>
    <x v="0"/>
  </r>
  <r>
    <x v="836"/>
    <x v="836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x v="11"/>
    <x v="836"/>
    <x v="836"/>
    <x v="0"/>
  </r>
  <r>
    <x v="837"/>
    <x v="837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x v="11"/>
    <x v="837"/>
    <x v="837"/>
    <x v="0"/>
  </r>
  <r>
    <x v="838"/>
    <x v="838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x v="11"/>
    <x v="838"/>
    <x v="838"/>
    <x v="0"/>
  </r>
  <r>
    <x v="839"/>
    <x v="839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x v="11"/>
    <x v="839"/>
    <x v="839"/>
    <x v="0"/>
  </r>
  <r>
    <x v="840"/>
    <x v="840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x v="12"/>
    <x v="840"/>
    <x v="840"/>
    <x v="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x v="12"/>
    <x v="841"/>
    <x v="841"/>
    <x v="0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x v="12"/>
    <x v="842"/>
    <x v="842"/>
    <x v="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x v="12"/>
    <x v="843"/>
    <x v="843"/>
    <x v="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x v="12"/>
    <x v="844"/>
    <x v="844"/>
    <x v="0"/>
  </r>
  <r>
    <x v="845"/>
    <x v="845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x v="12"/>
    <x v="845"/>
    <x v="845"/>
    <x v="0"/>
  </r>
  <r>
    <x v="846"/>
    <x v="846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x v="12"/>
    <x v="846"/>
    <x v="846"/>
    <x v="0"/>
  </r>
  <r>
    <x v="847"/>
    <x v="847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x v="12"/>
    <x v="847"/>
    <x v="847"/>
    <x v="0"/>
  </r>
  <r>
    <x v="848"/>
    <x v="848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x v="12"/>
    <x v="848"/>
    <x v="848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x v="12"/>
    <x v="849"/>
    <x v="849"/>
    <x v="0"/>
  </r>
  <r>
    <x v="850"/>
    <x v="850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x v="12"/>
    <x v="850"/>
    <x v="850"/>
    <x v="0"/>
  </r>
  <r>
    <x v="851"/>
    <x v="851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x v="12"/>
    <x v="851"/>
    <x v="851"/>
    <x v="0"/>
  </r>
  <r>
    <x v="852"/>
    <x v="852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x v="12"/>
    <x v="852"/>
    <x v="852"/>
    <x v="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x v="12"/>
    <x v="853"/>
    <x v="853"/>
    <x v="0"/>
  </r>
  <r>
    <x v="854"/>
    <x v="854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x v="12"/>
    <x v="854"/>
    <x v="854"/>
    <x v="0"/>
  </r>
  <r>
    <x v="855"/>
    <x v="855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x v="12"/>
    <x v="855"/>
    <x v="855"/>
    <x v="0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x v="12"/>
    <x v="856"/>
    <x v="856"/>
    <x v="0"/>
  </r>
  <r>
    <x v="857"/>
    <x v="857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x v="12"/>
    <x v="857"/>
    <x v="857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x v="12"/>
    <x v="858"/>
    <x v="858"/>
    <x v="0"/>
  </r>
  <r>
    <x v="859"/>
    <x v="859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x v="12"/>
    <x v="859"/>
    <x v="859"/>
    <x v="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x v="13"/>
    <x v="860"/>
    <x v="860"/>
    <x v="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x v="13"/>
    <x v="861"/>
    <x v="861"/>
    <x v="0"/>
  </r>
  <r>
    <x v="862"/>
    <x v="862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x v="13"/>
    <x v="862"/>
    <x v="862"/>
    <x v="0"/>
  </r>
  <r>
    <x v="863"/>
    <x v="863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x v="13"/>
    <x v="863"/>
    <x v="863"/>
    <x v="0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x v="13"/>
    <x v="864"/>
    <x v="864"/>
    <x v="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x v="13"/>
    <x v="865"/>
    <x v="865"/>
    <x v="0"/>
  </r>
  <r>
    <x v="866"/>
    <x v="866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x v="13"/>
    <x v="866"/>
    <x v="866"/>
    <x v="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x v="13"/>
    <x v="867"/>
    <x v="867"/>
    <x v="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x v="13"/>
    <x v="868"/>
    <x v="868"/>
    <x v="0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x v="13"/>
    <x v="869"/>
    <x v="869"/>
    <x v="0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x v="13"/>
    <x v="870"/>
    <x v="870"/>
    <x v="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x v="13"/>
    <x v="871"/>
    <x v="871"/>
    <x v="0"/>
  </r>
  <r>
    <x v="872"/>
    <x v="872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x v="13"/>
    <x v="872"/>
    <x v="872"/>
    <x v="0"/>
  </r>
  <r>
    <x v="873"/>
    <x v="873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x v="13"/>
    <x v="873"/>
    <x v="873"/>
    <x v="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x v="13"/>
    <x v="874"/>
    <x v="874"/>
    <x v="0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x v="13"/>
    <x v="875"/>
    <x v="875"/>
    <x v="0"/>
  </r>
  <r>
    <x v="876"/>
    <x v="876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x v="13"/>
    <x v="876"/>
    <x v="876"/>
    <x v="0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x v="13"/>
    <x v="877"/>
    <x v="877"/>
    <x v="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x v="13"/>
    <x v="878"/>
    <x v="878"/>
    <x v="0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x v="13"/>
    <x v="879"/>
    <x v="879"/>
    <x v="0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x v="14"/>
    <x v="880"/>
    <x v="880"/>
    <x v="0"/>
  </r>
  <r>
    <x v="881"/>
    <x v="881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x v="14"/>
    <x v="881"/>
    <x v="881"/>
    <x v="0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x v="14"/>
    <x v="882"/>
    <x v="882"/>
    <x v="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x v="14"/>
    <x v="883"/>
    <x v="883"/>
    <x v="0"/>
  </r>
  <r>
    <x v="884"/>
    <x v="884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x v="14"/>
    <x v="884"/>
    <x v="884"/>
    <x v="0"/>
  </r>
  <r>
    <x v="885"/>
    <x v="885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x v="14"/>
    <x v="885"/>
    <x v="885"/>
    <x v="0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x v="14"/>
    <x v="886"/>
    <x v="886"/>
    <x v="0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x v="14"/>
    <x v="887"/>
    <x v="887"/>
    <x v="0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x v="14"/>
    <x v="888"/>
    <x v="888"/>
    <x v="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x v="14"/>
    <x v="889"/>
    <x v="889"/>
    <x v="0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x v="14"/>
    <x v="890"/>
    <x v="890"/>
    <x v="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x v="14"/>
    <x v="891"/>
    <x v="891"/>
    <x v="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x v="14"/>
    <x v="892"/>
    <x v="892"/>
    <x v="0"/>
  </r>
  <r>
    <x v="893"/>
    <x v="893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x v="14"/>
    <x v="893"/>
    <x v="893"/>
    <x v="0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x v="14"/>
    <x v="894"/>
    <x v="894"/>
    <x v="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x v="14"/>
    <x v="895"/>
    <x v="895"/>
    <x v="0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x v="14"/>
    <x v="896"/>
    <x v="896"/>
    <x v="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x v="14"/>
    <x v="897"/>
    <x v="897"/>
    <x v="0"/>
  </r>
  <r>
    <x v="898"/>
    <x v="898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x v="14"/>
    <x v="898"/>
    <x v="898"/>
    <x v="0"/>
  </r>
  <r>
    <x v="899"/>
    <x v="899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x v="14"/>
    <x v="899"/>
    <x v="899"/>
    <x v="0"/>
  </r>
  <r>
    <x v="900"/>
    <x v="900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x v="13"/>
    <x v="900"/>
    <x v="900"/>
    <x v="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x v="13"/>
    <x v="901"/>
    <x v="901"/>
    <x v="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x v="13"/>
    <x v="902"/>
    <x v="902"/>
    <x v="0"/>
  </r>
  <r>
    <x v="903"/>
    <x v="903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x v="13"/>
    <x v="903"/>
    <x v="903"/>
    <x v="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x v="13"/>
    <x v="904"/>
    <x v="904"/>
    <x v="0"/>
  </r>
  <r>
    <x v="905"/>
    <x v="905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x v="13"/>
    <x v="905"/>
    <x v="905"/>
    <x v="0"/>
  </r>
  <r>
    <x v="906"/>
    <x v="906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x v="13"/>
    <x v="906"/>
    <x v="906"/>
    <x v="0"/>
  </r>
  <r>
    <x v="907"/>
    <x v="907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x v="13"/>
    <x v="907"/>
    <x v="907"/>
    <x v="0"/>
  </r>
  <r>
    <x v="908"/>
    <x v="908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x v="13"/>
    <x v="908"/>
    <x v="908"/>
    <x v="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x v="13"/>
    <x v="909"/>
    <x v="909"/>
    <x v="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x v="13"/>
    <x v="910"/>
    <x v="910"/>
    <x v="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x v="13"/>
    <x v="911"/>
    <x v="911"/>
    <x v="0"/>
  </r>
  <r>
    <x v="912"/>
    <x v="912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x v="13"/>
    <x v="912"/>
    <x v="912"/>
    <x v="0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x v="13"/>
    <x v="913"/>
    <x v="913"/>
    <x v="0"/>
  </r>
  <r>
    <x v="914"/>
    <x v="914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x v="13"/>
    <x v="914"/>
    <x v="914"/>
    <x v="0"/>
  </r>
  <r>
    <x v="915"/>
    <x v="915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x v="13"/>
    <x v="915"/>
    <x v="915"/>
    <x v="0"/>
  </r>
  <r>
    <x v="916"/>
    <x v="916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x v="13"/>
    <x v="916"/>
    <x v="916"/>
    <x v="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x v="13"/>
    <x v="917"/>
    <x v="917"/>
    <x v="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x v="13"/>
    <x v="918"/>
    <x v="918"/>
    <x v="0"/>
  </r>
  <r>
    <x v="919"/>
    <x v="919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x v="13"/>
    <x v="919"/>
    <x v="919"/>
    <x v="0"/>
  </r>
  <r>
    <x v="920"/>
    <x v="920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x v="13"/>
    <x v="920"/>
    <x v="920"/>
    <x v="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x v="13"/>
    <x v="921"/>
    <x v="921"/>
    <x v="0"/>
  </r>
  <r>
    <x v="922"/>
    <x v="922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x v="13"/>
    <x v="922"/>
    <x v="922"/>
    <x v="0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x v="13"/>
    <x v="923"/>
    <x v="923"/>
    <x v="0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x v="13"/>
    <x v="924"/>
    <x v="924"/>
    <x v="0"/>
  </r>
  <r>
    <x v="925"/>
    <x v="925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x v="13"/>
    <x v="925"/>
    <x v="925"/>
    <x v="0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x v="13"/>
    <x v="926"/>
    <x v="926"/>
    <x v="0"/>
  </r>
  <r>
    <x v="927"/>
    <x v="927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x v="13"/>
    <x v="927"/>
    <x v="927"/>
    <x v="0"/>
  </r>
  <r>
    <x v="928"/>
    <x v="928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x v="13"/>
    <x v="928"/>
    <x v="928"/>
    <x v="0"/>
  </r>
  <r>
    <x v="929"/>
    <x v="929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x v="13"/>
    <x v="929"/>
    <x v="929"/>
    <x v="0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x v="13"/>
    <x v="930"/>
    <x v="930"/>
    <x v="0"/>
  </r>
  <r>
    <x v="931"/>
    <x v="931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x v="13"/>
    <x v="931"/>
    <x v="931"/>
    <x v="0"/>
  </r>
  <r>
    <x v="932"/>
    <x v="932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x v="13"/>
    <x v="932"/>
    <x v="932"/>
    <x v="0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x v="13"/>
    <x v="933"/>
    <x v="933"/>
    <x v="0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x v="13"/>
    <x v="934"/>
    <x v="934"/>
    <x v="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x v="13"/>
    <x v="935"/>
    <x v="935"/>
    <x v="0"/>
  </r>
  <r>
    <x v="936"/>
    <x v="936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x v="13"/>
    <x v="936"/>
    <x v="936"/>
    <x v="0"/>
  </r>
  <r>
    <x v="937"/>
    <x v="937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x v="13"/>
    <x v="937"/>
    <x v="937"/>
    <x v="0"/>
  </r>
  <r>
    <x v="938"/>
    <x v="938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x v="13"/>
    <x v="938"/>
    <x v="938"/>
    <x v="0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x v="13"/>
    <x v="939"/>
    <x v="939"/>
    <x v="0"/>
  </r>
  <r>
    <x v="940"/>
    <x v="940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x v="8"/>
    <x v="940"/>
    <x v="940"/>
    <x v="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x v="8"/>
    <x v="941"/>
    <x v="941"/>
    <x v="0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x v="8"/>
    <x v="942"/>
    <x v="942"/>
    <x v="0"/>
  </r>
  <r>
    <x v="943"/>
    <x v="943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x v="8"/>
    <x v="943"/>
    <x v="943"/>
    <x v="0"/>
  </r>
  <r>
    <x v="944"/>
    <x v="944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x v="8"/>
    <x v="944"/>
    <x v="944"/>
    <x v="0"/>
  </r>
  <r>
    <x v="945"/>
    <x v="945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x v="8"/>
    <x v="945"/>
    <x v="945"/>
    <x v="0"/>
  </r>
  <r>
    <x v="946"/>
    <x v="946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x v="8"/>
    <x v="946"/>
    <x v="946"/>
    <x v="0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x v="8"/>
    <x v="947"/>
    <x v="947"/>
    <x v="0"/>
  </r>
  <r>
    <x v="948"/>
    <x v="948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x v="8"/>
    <x v="948"/>
    <x v="948"/>
    <x v="0"/>
  </r>
  <r>
    <x v="949"/>
    <x v="949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x v="8"/>
    <x v="949"/>
    <x v="949"/>
    <x v="0"/>
  </r>
  <r>
    <x v="950"/>
    <x v="950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x v="8"/>
    <x v="950"/>
    <x v="950"/>
    <x v="0"/>
  </r>
  <r>
    <x v="951"/>
    <x v="951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x v="8"/>
    <x v="951"/>
    <x v="951"/>
    <x v="0"/>
  </r>
  <r>
    <x v="952"/>
    <x v="952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x v="8"/>
    <x v="952"/>
    <x v="952"/>
    <x v="0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x v="8"/>
    <x v="953"/>
    <x v="953"/>
    <x v="0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x v="8"/>
    <x v="954"/>
    <x v="954"/>
    <x v="0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x v="8"/>
    <x v="955"/>
    <x v="955"/>
    <x v="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x v="8"/>
    <x v="956"/>
    <x v="956"/>
    <x v="0"/>
  </r>
  <r>
    <x v="957"/>
    <x v="957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x v="8"/>
    <x v="957"/>
    <x v="957"/>
    <x v="0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x v="8"/>
    <x v="958"/>
    <x v="958"/>
    <x v="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x v="8"/>
    <x v="959"/>
    <x v="959"/>
    <x v="0"/>
  </r>
  <r>
    <x v="960"/>
    <x v="960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x v="8"/>
    <x v="960"/>
    <x v="960"/>
    <x v="0"/>
  </r>
  <r>
    <x v="961"/>
    <x v="961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x v="8"/>
    <x v="961"/>
    <x v="961"/>
    <x v="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x v="8"/>
    <x v="962"/>
    <x v="962"/>
    <x v="0"/>
  </r>
  <r>
    <x v="963"/>
    <x v="963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x v="8"/>
    <x v="963"/>
    <x v="963"/>
    <x v="0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x v="8"/>
    <x v="964"/>
    <x v="964"/>
    <x v="0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x v="8"/>
    <x v="965"/>
    <x v="965"/>
    <x v="0"/>
  </r>
  <r>
    <x v="966"/>
    <x v="966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x v="8"/>
    <x v="966"/>
    <x v="966"/>
    <x v="0"/>
  </r>
  <r>
    <x v="967"/>
    <x v="967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x v="8"/>
    <x v="967"/>
    <x v="967"/>
    <x v="0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x v="8"/>
    <x v="968"/>
    <x v="968"/>
    <x v="0"/>
  </r>
  <r>
    <x v="969"/>
    <x v="969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x v="8"/>
    <x v="969"/>
    <x v="969"/>
    <x v="0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x v="8"/>
    <x v="970"/>
    <x v="970"/>
    <x v="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x v="8"/>
    <x v="971"/>
    <x v="971"/>
    <x v="0"/>
  </r>
  <r>
    <x v="972"/>
    <x v="972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x v="8"/>
    <x v="972"/>
    <x v="972"/>
    <x v="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x v="8"/>
    <x v="973"/>
    <x v="973"/>
    <x v="0"/>
  </r>
  <r>
    <x v="974"/>
    <x v="974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x v="8"/>
    <x v="974"/>
    <x v="974"/>
    <x v="0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x v="8"/>
    <x v="975"/>
    <x v="975"/>
    <x v="0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x v="8"/>
    <x v="976"/>
    <x v="976"/>
    <x v="0"/>
  </r>
  <r>
    <x v="977"/>
    <x v="977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x v="8"/>
    <x v="977"/>
    <x v="977"/>
    <x v="0"/>
  </r>
  <r>
    <x v="978"/>
    <x v="978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x v="8"/>
    <x v="978"/>
    <x v="978"/>
    <x v="0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x v="8"/>
    <x v="979"/>
    <x v="979"/>
    <x v="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x v="8"/>
    <x v="980"/>
    <x v="980"/>
    <x v="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x v="8"/>
    <x v="981"/>
    <x v="981"/>
    <x v="0"/>
  </r>
  <r>
    <x v="982"/>
    <x v="982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x v="8"/>
    <x v="982"/>
    <x v="982"/>
    <x v="0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x v="8"/>
    <x v="983"/>
    <x v="983"/>
    <x v="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x v="8"/>
    <x v="984"/>
    <x v="984"/>
    <x v="0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x v="8"/>
    <x v="985"/>
    <x v="985"/>
    <x v="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x v="8"/>
    <x v="986"/>
    <x v="986"/>
    <x v="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x v="8"/>
    <x v="987"/>
    <x v="987"/>
    <x v="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x v="8"/>
    <x v="988"/>
    <x v="988"/>
    <x v="0"/>
  </r>
  <r>
    <x v="989"/>
    <x v="989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x v="8"/>
    <x v="989"/>
    <x v="989"/>
    <x v="0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x v="8"/>
    <x v="990"/>
    <x v="990"/>
    <x v="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x v="8"/>
    <x v="991"/>
    <x v="991"/>
    <x v="0"/>
  </r>
  <r>
    <x v="992"/>
    <x v="992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x v="8"/>
    <x v="992"/>
    <x v="992"/>
    <x v="0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x v="8"/>
    <x v="993"/>
    <x v="993"/>
    <x v="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x v="8"/>
    <x v="994"/>
    <x v="994"/>
    <x v="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x v="8"/>
    <x v="995"/>
    <x v="995"/>
    <x v="0"/>
  </r>
  <r>
    <x v="996"/>
    <x v="996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x v="8"/>
    <x v="996"/>
    <x v="996"/>
    <x v="0"/>
  </r>
  <r>
    <x v="997"/>
    <x v="997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x v="8"/>
    <x v="997"/>
    <x v="997"/>
    <x v="0"/>
  </r>
  <r>
    <x v="998"/>
    <x v="998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x v="8"/>
    <x v="998"/>
    <x v="998"/>
    <x v="0"/>
  </r>
  <r>
    <x v="999"/>
    <x v="999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x v="8"/>
    <x v="999"/>
    <x v="999"/>
    <x v="0"/>
  </r>
  <r>
    <x v="1000"/>
    <x v="1000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x v="8"/>
    <x v="1000"/>
    <x v="1000"/>
    <x v="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x v="8"/>
    <x v="1001"/>
    <x v="1001"/>
    <x v="0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x v="8"/>
    <x v="1002"/>
    <x v="1002"/>
    <x v="0"/>
  </r>
  <r>
    <x v="1003"/>
    <x v="1003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x v="8"/>
    <x v="1003"/>
    <x v="1003"/>
    <x v="0"/>
  </r>
  <r>
    <x v="1004"/>
    <x v="1004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x v="8"/>
    <x v="1004"/>
    <x v="1004"/>
    <x v="0"/>
  </r>
  <r>
    <x v="1005"/>
    <x v="1005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x v="8"/>
    <x v="1005"/>
    <x v="1005"/>
    <x v="0"/>
  </r>
  <r>
    <x v="1006"/>
    <x v="1006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x v="8"/>
    <x v="1006"/>
    <x v="1006"/>
    <x v="0"/>
  </r>
  <r>
    <x v="1007"/>
    <x v="1007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x v="8"/>
    <x v="1007"/>
    <x v="1007"/>
    <x v="0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x v="8"/>
    <x v="1008"/>
    <x v="1008"/>
    <x v="0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x v="8"/>
    <x v="1009"/>
    <x v="1009"/>
    <x v="0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x v="8"/>
    <x v="1010"/>
    <x v="1010"/>
    <x v="0"/>
  </r>
  <r>
    <x v="1011"/>
    <x v="1011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x v="8"/>
    <x v="1011"/>
    <x v="1011"/>
    <x v="0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x v="8"/>
    <x v="1012"/>
    <x v="1012"/>
    <x v="0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x v="8"/>
    <x v="1013"/>
    <x v="1013"/>
    <x v="0"/>
  </r>
  <r>
    <x v="1014"/>
    <x v="1014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x v="8"/>
    <x v="1014"/>
    <x v="1014"/>
    <x v="0"/>
  </r>
  <r>
    <x v="1015"/>
    <x v="1015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x v="8"/>
    <x v="1015"/>
    <x v="1015"/>
    <x v="0"/>
  </r>
  <r>
    <x v="1016"/>
    <x v="1016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x v="8"/>
    <x v="1016"/>
    <x v="1016"/>
    <x v="0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x v="8"/>
    <x v="1017"/>
    <x v="1017"/>
    <x v="0"/>
  </r>
  <r>
    <x v="1018"/>
    <x v="1018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x v="8"/>
    <x v="1018"/>
    <x v="1018"/>
    <x v="0"/>
  </r>
  <r>
    <x v="1019"/>
    <x v="1019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x v="8"/>
    <x v="1019"/>
    <x v="1019"/>
    <x v="0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x v="15"/>
    <x v="1020"/>
    <x v="1020"/>
    <x v="0"/>
  </r>
  <r>
    <x v="1021"/>
    <x v="1021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x v="15"/>
    <x v="1021"/>
    <x v="1021"/>
    <x v="0"/>
  </r>
  <r>
    <x v="1022"/>
    <x v="1022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x v="15"/>
    <x v="1022"/>
    <x v="1022"/>
    <x v="0"/>
  </r>
  <r>
    <x v="1023"/>
    <x v="1023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x v="15"/>
    <x v="1023"/>
    <x v="1023"/>
    <x v="0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x v="15"/>
    <x v="1024"/>
    <x v="1024"/>
    <x v="0"/>
  </r>
  <r>
    <x v="1025"/>
    <x v="1025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x v="15"/>
    <x v="1025"/>
    <x v="1025"/>
    <x v="0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x v="15"/>
    <x v="1026"/>
    <x v="1026"/>
    <x v="0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x v="15"/>
    <x v="1027"/>
    <x v="1027"/>
    <x v="0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x v="15"/>
    <x v="1028"/>
    <x v="1028"/>
    <x v="0"/>
  </r>
  <r>
    <x v="1029"/>
    <x v="1029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x v="15"/>
    <x v="1029"/>
    <x v="1029"/>
    <x v="0"/>
  </r>
  <r>
    <x v="1030"/>
    <x v="1030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x v="15"/>
    <x v="1030"/>
    <x v="1030"/>
    <x v="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x v="15"/>
    <x v="1031"/>
    <x v="1031"/>
    <x v="0"/>
  </r>
  <r>
    <x v="1032"/>
    <x v="1032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x v="15"/>
    <x v="1032"/>
    <x v="1032"/>
    <x v="0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x v="15"/>
    <x v="1033"/>
    <x v="1033"/>
    <x v="0"/>
  </r>
  <r>
    <x v="1034"/>
    <x v="1034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x v="15"/>
    <x v="1034"/>
    <x v="1034"/>
    <x v="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x v="15"/>
    <x v="1035"/>
    <x v="1035"/>
    <x v="0"/>
  </r>
  <r>
    <x v="1036"/>
    <x v="1036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x v="15"/>
    <x v="1036"/>
    <x v="1036"/>
    <x v="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x v="15"/>
    <x v="1037"/>
    <x v="1037"/>
    <x v="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x v="15"/>
    <x v="1038"/>
    <x v="1038"/>
    <x v="0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x v="15"/>
    <x v="1039"/>
    <x v="1039"/>
    <x v="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x v="16"/>
    <x v="1040"/>
    <x v="1040"/>
    <x v="0"/>
  </r>
  <r>
    <x v="1041"/>
    <x v="1041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x v="16"/>
    <x v="1041"/>
    <x v="1041"/>
    <x v="0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x v="16"/>
    <x v="1042"/>
    <x v="1042"/>
    <x v="0"/>
  </r>
  <r>
    <x v="1043"/>
    <x v="1043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x v="16"/>
    <x v="1043"/>
    <x v="1043"/>
    <x v="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x v="16"/>
    <x v="1044"/>
    <x v="1044"/>
    <x v="0"/>
  </r>
  <r>
    <x v="1045"/>
    <x v="1045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x v="16"/>
    <x v="1045"/>
    <x v="1045"/>
    <x v="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x v="16"/>
    <x v="1046"/>
    <x v="1046"/>
    <x v="0"/>
  </r>
  <r>
    <x v="1047"/>
    <x v="1047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x v="16"/>
    <x v="1047"/>
    <x v="1047"/>
    <x v="0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x v="16"/>
    <x v="1048"/>
    <x v="1048"/>
    <x v="0"/>
  </r>
  <r>
    <x v="1049"/>
    <x v="1049"/>
    <s v="------"/>
    <n v="12000"/>
    <n v="0"/>
    <x v="1"/>
    <s v="US"/>
    <s v="USD"/>
    <x v="1049"/>
    <x v="1049"/>
    <b v="0"/>
    <n v="0"/>
    <b v="0"/>
    <s v="journalism/audio"/>
    <n v="0"/>
    <n v="0"/>
    <x v="5"/>
    <x v="16"/>
    <x v="1049"/>
    <x v="1049"/>
    <x v="0"/>
  </r>
  <r>
    <x v="1050"/>
    <x v="1050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x v="16"/>
    <x v="1050"/>
    <x v="1050"/>
    <x v="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x v="16"/>
    <x v="1051"/>
    <x v="1051"/>
    <x v="0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x v="16"/>
    <x v="1052"/>
    <x v="1052"/>
    <x v="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x v="16"/>
    <x v="1053"/>
    <x v="1053"/>
    <x v="0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x v="16"/>
    <x v="1054"/>
    <x v="1054"/>
    <x v="0"/>
  </r>
  <r>
    <x v="1055"/>
    <x v="1055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x v="16"/>
    <x v="1055"/>
    <x v="1055"/>
    <x v="0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x v="16"/>
    <x v="1056"/>
    <x v="1056"/>
    <x v="0"/>
  </r>
  <r>
    <x v="1057"/>
    <x v="1057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x v="16"/>
    <x v="1057"/>
    <x v="1057"/>
    <x v="0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x v="16"/>
    <x v="1058"/>
    <x v="1058"/>
    <x v="0"/>
  </r>
  <r>
    <x v="1059"/>
    <x v="1059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x v="16"/>
    <x v="1059"/>
    <x v="1059"/>
    <x v="0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x v="16"/>
    <x v="1060"/>
    <x v="1060"/>
    <x v="0"/>
  </r>
  <r>
    <x v="1061"/>
    <x v="1061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x v="16"/>
    <x v="1061"/>
    <x v="1061"/>
    <x v="0"/>
  </r>
  <r>
    <x v="1062"/>
    <x v="1062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x v="16"/>
    <x v="1062"/>
    <x v="1062"/>
    <x v="0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x v="16"/>
    <x v="1063"/>
    <x v="1063"/>
    <x v="0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x v="17"/>
    <x v="1064"/>
    <x v="1064"/>
    <x v="0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x v="17"/>
    <x v="1065"/>
    <x v="1065"/>
    <x v="0"/>
  </r>
  <r>
    <x v="1066"/>
    <x v="1066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x v="17"/>
    <x v="1066"/>
    <x v="1066"/>
    <x v="0"/>
  </r>
  <r>
    <x v="1067"/>
    <x v="1067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x v="17"/>
    <x v="1067"/>
    <x v="1067"/>
    <x v="0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x v="17"/>
    <x v="1068"/>
    <x v="1068"/>
    <x v="0"/>
  </r>
  <r>
    <x v="1069"/>
    <x v="1069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x v="17"/>
    <x v="1069"/>
    <x v="1069"/>
    <x v="0"/>
  </r>
  <r>
    <x v="1070"/>
    <x v="1070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x v="17"/>
    <x v="1070"/>
    <x v="1070"/>
    <x v="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x v="17"/>
    <x v="1071"/>
    <x v="1071"/>
    <x v="0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x v="17"/>
    <x v="1072"/>
    <x v="1072"/>
    <x v="0"/>
  </r>
  <r>
    <x v="1073"/>
    <x v="1073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x v="17"/>
    <x v="1073"/>
    <x v="1073"/>
    <x v="0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x v="17"/>
    <x v="1074"/>
    <x v="1074"/>
    <x v="0"/>
  </r>
  <r>
    <x v="1075"/>
    <x v="1075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x v="17"/>
    <x v="1075"/>
    <x v="1075"/>
    <x v="0"/>
  </r>
  <r>
    <x v="1076"/>
    <x v="1076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x v="17"/>
    <x v="1076"/>
    <x v="1076"/>
    <x v="0"/>
  </r>
  <r>
    <x v="1077"/>
    <x v="1077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x v="17"/>
    <x v="1077"/>
    <x v="1077"/>
    <x v="0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x v="17"/>
    <x v="1078"/>
    <x v="1078"/>
    <x v="0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x v="17"/>
    <x v="1079"/>
    <x v="1079"/>
    <x v="0"/>
  </r>
  <r>
    <x v="1080"/>
    <x v="1080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x v="17"/>
    <x v="1080"/>
    <x v="1080"/>
    <x v="0"/>
  </r>
  <r>
    <x v="1081"/>
    <x v="1081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x v="17"/>
    <x v="1081"/>
    <x v="1081"/>
    <x v="0"/>
  </r>
  <r>
    <x v="1082"/>
    <x v="1082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x v="17"/>
    <x v="1082"/>
    <x v="1082"/>
    <x v="0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x v="17"/>
    <x v="1083"/>
    <x v="1083"/>
    <x v="0"/>
  </r>
  <r>
    <x v="1084"/>
    <x v="1084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x v="17"/>
    <x v="1084"/>
    <x v="1084"/>
    <x v="0"/>
  </r>
  <r>
    <x v="1085"/>
    <x v="1085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x v="17"/>
    <x v="1085"/>
    <x v="1085"/>
    <x v="0"/>
  </r>
  <r>
    <x v="1086"/>
    <x v="1086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x v="17"/>
    <x v="1086"/>
    <x v="1086"/>
    <x v="0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x v="17"/>
    <x v="1087"/>
    <x v="1087"/>
    <x v="0"/>
  </r>
  <r>
    <x v="1088"/>
    <x v="1088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x v="17"/>
    <x v="1088"/>
    <x v="1088"/>
    <x v="0"/>
  </r>
  <r>
    <x v="1089"/>
    <x v="1089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x v="17"/>
    <x v="1089"/>
    <x v="1089"/>
    <x v="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x v="17"/>
    <x v="1090"/>
    <x v="1090"/>
    <x v="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x v="17"/>
    <x v="1091"/>
    <x v="1091"/>
    <x v="0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x v="17"/>
    <x v="1092"/>
    <x v="1092"/>
    <x v="0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x v="17"/>
    <x v="1093"/>
    <x v="1093"/>
    <x v="0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x v="17"/>
    <x v="1094"/>
    <x v="1094"/>
    <x v="0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x v="17"/>
    <x v="1095"/>
    <x v="1095"/>
    <x v="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x v="17"/>
    <x v="1096"/>
    <x v="1096"/>
    <x v="0"/>
  </r>
  <r>
    <x v="1097"/>
    <x v="1097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x v="17"/>
    <x v="1097"/>
    <x v="1097"/>
    <x v="0"/>
  </r>
  <r>
    <x v="1098"/>
    <x v="1098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x v="17"/>
    <x v="1098"/>
    <x v="1098"/>
    <x v="0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x v="17"/>
    <x v="1099"/>
    <x v="1099"/>
    <x v="0"/>
  </r>
  <r>
    <x v="1100"/>
    <x v="1100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x v="17"/>
    <x v="1100"/>
    <x v="1100"/>
    <x v="0"/>
  </r>
  <r>
    <x v="1101"/>
    <x v="1101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x v="17"/>
    <x v="1101"/>
    <x v="1101"/>
    <x v="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x v="17"/>
    <x v="1102"/>
    <x v="1102"/>
    <x v="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x v="17"/>
    <x v="1103"/>
    <x v="1103"/>
    <x v="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x v="17"/>
    <x v="1104"/>
    <x v="1104"/>
    <x v="0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x v="17"/>
    <x v="1105"/>
    <x v="1105"/>
    <x v="0"/>
  </r>
  <r>
    <x v="1106"/>
    <x v="1106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x v="17"/>
    <x v="1106"/>
    <x v="1106"/>
    <x v="0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x v="17"/>
    <x v="1107"/>
    <x v="1107"/>
    <x v="0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x v="17"/>
    <x v="1108"/>
    <x v="1108"/>
    <x v="0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x v="17"/>
    <x v="1109"/>
    <x v="1109"/>
    <x v="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x v="17"/>
    <x v="1110"/>
    <x v="1110"/>
    <x v="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x v="17"/>
    <x v="1111"/>
    <x v="1111"/>
    <x v="0"/>
  </r>
  <r>
    <x v="1112"/>
    <x v="1112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x v="17"/>
    <x v="1112"/>
    <x v="1112"/>
    <x v="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x v="17"/>
    <x v="1113"/>
    <x v="1113"/>
    <x v="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x v="17"/>
    <x v="1114"/>
    <x v="1114"/>
    <x v="0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x v="17"/>
    <x v="1115"/>
    <x v="1115"/>
    <x v="0"/>
  </r>
  <r>
    <x v="1116"/>
    <x v="1116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x v="17"/>
    <x v="1116"/>
    <x v="1116"/>
    <x v="0"/>
  </r>
  <r>
    <x v="1117"/>
    <x v="1117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x v="17"/>
    <x v="1117"/>
    <x v="1117"/>
    <x v="0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x v="17"/>
    <x v="1118"/>
    <x v="1118"/>
    <x v="0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x v="17"/>
    <x v="1119"/>
    <x v="1119"/>
    <x v="0"/>
  </r>
  <r>
    <x v="1120"/>
    <x v="1120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x v="17"/>
    <x v="1120"/>
    <x v="1120"/>
    <x v="0"/>
  </r>
  <r>
    <x v="1121"/>
    <x v="1121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x v="17"/>
    <x v="1121"/>
    <x v="1121"/>
    <x v="0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x v="17"/>
    <x v="1122"/>
    <x v="1122"/>
    <x v="0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x v="17"/>
    <x v="1123"/>
    <x v="1123"/>
    <x v="0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x v="18"/>
    <x v="1124"/>
    <x v="1124"/>
    <x v="0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x v="18"/>
    <x v="1125"/>
    <x v="1125"/>
    <x v="0"/>
  </r>
  <r>
    <x v="1126"/>
    <x v="1126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x v="18"/>
    <x v="1126"/>
    <x v="1126"/>
    <x v="0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x v="18"/>
    <x v="1127"/>
    <x v="1127"/>
    <x v="0"/>
  </r>
  <r>
    <x v="1128"/>
    <x v="1128"/>
    <s v="#havingfunFTW"/>
    <n v="1000"/>
    <n v="1"/>
    <x v="2"/>
    <s v="GB"/>
    <s v="GBP"/>
    <x v="1128"/>
    <x v="1128"/>
    <b v="0"/>
    <n v="1"/>
    <b v="0"/>
    <s v="games/mobile games"/>
    <n v="0"/>
    <n v="1"/>
    <x v="6"/>
    <x v="18"/>
    <x v="1128"/>
    <x v="1128"/>
    <x v="0"/>
  </r>
  <r>
    <x v="1129"/>
    <x v="1129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x v="18"/>
    <x v="1129"/>
    <x v="1129"/>
    <x v="0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x v="18"/>
    <x v="1130"/>
    <x v="1130"/>
    <x v="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x v="18"/>
    <x v="1131"/>
    <x v="1131"/>
    <x v="0"/>
  </r>
  <r>
    <x v="1132"/>
    <x v="1132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x v="18"/>
    <x v="1132"/>
    <x v="1132"/>
    <x v="0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x v="18"/>
    <x v="1133"/>
    <x v="1133"/>
    <x v="0"/>
  </r>
  <r>
    <x v="1134"/>
    <x v="1134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x v="18"/>
    <x v="1134"/>
    <x v="1134"/>
    <x v="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x v="18"/>
    <x v="1135"/>
    <x v="1135"/>
    <x v="0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x v="18"/>
    <x v="1136"/>
    <x v="1136"/>
    <x v="0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x v="18"/>
    <x v="1137"/>
    <x v="1137"/>
    <x v="0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x v="18"/>
    <x v="1138"/>
    <x v="1138"/>
    <x v="0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x v="18"/>
    <x v="1139"/>
    <x v="1139"/>
    <x v="0"/>
  </r>
  <r>
    <x v="1140"/>
    <x v="1140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x v="18"/>
    <x v="1140"/>
    <x v="1140"/>
    <x v="0"/>
  </r>
  <r>
    <x v="1141"/>
    <x v="1141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x v="18"/>
    <x v="1141"/>
    <x v="1141"/>
    <x v="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x v="18"/>
    <x v="1142"/>
    <x v="1142"/>
    <x v="0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x v="18"/>
    <x v="1143"/>
    <x v="1143"/>
    <x v="0"/>
  </r>
  <r>
    <x v="1144"/>
    <x v="1144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x v="19"/>
    <x v="1144"/>
    <x v="1144"/>
    <x v="0"/>
  </r>
  <r>
    <x v="1145"/>
    <x v="1145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x v="19"/>
    <x v="1145"/>
    <x v="1145"/>
    <x v="0"/>
  </r>
  <r>
    <x v="1146"/>
    <x v="1146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x v="19"/>
    <x v="1146"/>
    <x v="1146"/>
    <x v="0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x v="19"/>
    <x v="1147"/>
    <x v="1147"/>
    <x v="0"/>
  </r>
  <r>
    <x v="1148"/>
    <x v="1148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x v="19"/>
    <x v="1148"/>
    <x v="1148"/>
    <x v="0"/>
  </r>
  <r>
    <x v="1149"/>
    <x v="1149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x v="19"/>
    <x v="1149"/>
    <x v="1149"/>
    <x v="0"/>
  </r>
  <r>
    <x v="1150"/>
    <x v="1150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x v="19"/>
    <x v="1150"/>
    <x v="1150"/>
    <x v="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x v="19"/>
    <x v="1151"/>
    <x v="1151"/>
    <x v="0"/>
  </r>
  <r>
    <x v="1152"/>
    <x v="1152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x v="19"/>
    <x v="1152"/>
    <x v="1152"/>
    <x v="0"/>
  </r>
  <r>
    <x v="1153"/>
    <x v="1153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x v="19"/>
    <x v="1153"/>
    <x v="1153"/>
    <x v="0"/>
  </r>
  <r>
    <x v="1154"/>
    <x v="1154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x v="19"/>
    <x v="1154"/>
    <x v="1154"/>
    <x v="0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x v="19"/>
    <x v="1155"/>
    <x v="1155"/>
    <x v="0"/>
  </r>
  <r>
    <x v="1156"/>
    <x v="1156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x v="19"/>
    <x v="1156"/>
    <x v="1156"/>
    <x v="0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x v="19"/>
    <x v="1157"/>
    <x v="1157"/>
    <x v="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x v="19"/>
    <x v="1158"/>
    <x v="1158"/>
    <x v="0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x v="19"/>
    <x v="1159"/>
    <x v="1159"/>
    <x v="0"/>
  </r>
  <r>
    <x v="1160"/>
    <x v="1160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x v="19"/>
    <x v="1160"/>
    <x v="1160"/>
    <x v="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x v="19"/>
    <x v="1161"/>
    <x v="1161"/>
    <x v="0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x v="19"/>
    <x v="1162"/>
    <x v="1162"/>
    <x v="0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x v="19"/>
    <x v="1163"/>
    <x v="1163"/>
    <x v="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x v="19"/>
    <x v="1164"/>
    <x v="1164"/>
    <x v="0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x v="19"/>
    <x v="1165"/>
    <x v="1165"/>
    <x v="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x v="19"/>
    <x v="1166"/>
    <x v="1166"/>
    <x v="0"/>
  </r>
  <r>
    <x v="1167"/>
    <x v="1167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x v="19"/>
    <x v="1167"/>
    <x v="1167"/>
    <x v="0"/>
  </r>
  <r>
    <x v="1168"/>
    <x v="1168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x v="19"/>
    <x v="1168"/>
    <x v="1168"/>
    <x v="0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x v="19"/>
    <x v="1169"/>
    <x v="1169"/>
    <x v="0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x v="19"/>
    <x v="1170"/>
    <x v="1170"/>
    <x v="0"/>
  </r>
  <r>
    <x v="1171"/>
    <x v="1171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x v="19"/>
    <x v="1171"/>
    <x v="1171"/>
    <x v="0"/>
  </r>
  <r>
    <x v="1172"/>
    <x v="1172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x v="19"/>
    <x v="1172"/>
    <x v="1172"/>
    <x v="0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x v="19"/>
    <x v="1173"/>
    <x v="1173"/>
    <x v="0"/>
  </r>
  <r>
    <x v="1174"/>
    <x v="1174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x v="19"/>
    <x v="1174"/>
    <x v="1174"/>
    <x v="0"/>
  </r>
  <r>
    <x v="1175"/>
    <x v="1175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x v="19"/>
    <x v="1175"/>
    <x v="1175"/>
    <x v="0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x v="19"/>
    <x v="1176"/>
    <x v="1176"/>
    <x v="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x v="19"/>
    <x v="1177"/>
    <x v="1177"/>
    <x v="0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x v="19"/>
    <x v="1178"/>
    <x v="1178"/>
    <x v="0"/>
  </r>
  <r>
    <x v="1179"/>
    <x v="1179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x v="19"/>
    <x v="1179"/>
    <x v="1179"/>
    <x v="0"/>
  </r>
  <r>
    <x v="1180"/>
    <x v="1180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x v="19"/>
    <x v="1180"/>
    <x v="1180"/>
    <x v="0"/>
  </r>
  <r>
    <x v="1181"/>
    <x v="1181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x v="19"/>
    <x v="1181"/>
    <x v="1181"/>
    <x v="0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x v="19"/>
    <x v="1182"/>
    <x v="1182"/>
    <x v="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x v="19"/>
    <x v="1183"/>
    <x v="1183"/>
    <x v="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x v="20"/>
    <x v="1184"/>
    <x v="1184"/>
    <x v="0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x v="20"/>
    <x v="1185"/>
    <x v="1185"/>
    <x v="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x v="20"/>
    <x v="1186"/>
    <x v="1186"/>
    <x v="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x v="20"/>
    <x v="1187"/>
    <x v="1187"/>
    <x v="0"/>
  </r>
  <r>
    <x v="1188"/>
    <x v="1188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x v="20"/>
    <x v="1188"/>
    <x v="1188"/>
    <x v="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x v="20"/>
    <x v="1189"/>
    <x v="1189"/>
    <x v="0"/>
  </r>
  <r>
    <x v="1190"/>
    <x v="1190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x v="20"/>
    <x v="1190"/>
    <x v="1190"/>
    <x v="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x v="20"/>
    <x v="1191"/>
    <x v="1191"/>
    <x v="0"/>
  </r>
  <r>
    <x v="1192"/>
    <x v="1192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x v="20"/>
    <x v="1192"/>
    <x v="1192"/>
    <x v="0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x v="20"/>
    <x v="1193"/>
    <x v="1193"/>
    <x v="0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x v="20"/>
    <x v="1194"/>
    <x v="1194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x v="20"/>
    <x v="1195"/>
    <x v="1195"/>
    <x v="0"/>
  </r>
  <r>
    <x v="1196"/>
    <x v="1196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x v="20"/>
    <x v="1196"/>
    <x v="1196"/>
    <x v="0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x v="20"/>
    <x v="1197"/>
    <x v="1197"/>
    <x v="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x v="20"/>
    <x v="1198"/>
    <x v="1198"/>
    <x v="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x v="20"/>
    <x v="1199"/>
    <x v="1199"/>
    <x v="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x v="20"/>
    <x v="1200"/>
    <x v="1200"/>
    <x v="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x v="20"/>
    <x v="1201"/>
    <x v="1201"/>
    <x v="0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x v="20"/>
    <x v="1202"/>
    <x v="1202"/>
    <x v="0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x v="20"/>
    <x v="1203"/>
    <x v="1203"/>
    <x v="0"/>
  </r>
  <r>
    <x v="1204"/>
    <x v="1204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x v="20"/>
    <x v="1204"/>
    <x v="1204"/>
    <x v="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x v="20"/>
    <x v="1205"/>
    <x v="1205"/>
    <x v="0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x v="20"/>
    <x v="1206"/>
    <x v="1206"/>
    <x v="0"/>
  </r>
  <r>
    <x v="1207"/>
    <x v="1207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x v="20"/>
    <x v="1207"/>
    <x v="1207"/>
    <x v="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x v="20"/>
    <x v="1208"/>
    <x v="1208"/>
    <x v="0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x v="20"/>
    <x v="1209"/>
    <x v="1209"/>
    <x v="0"/>
  </r>
  <r>
    <x v="1210"/>
    <x v="1210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x v="20"/>
    <x v="1210"/>
    <x v="1210"/>
    <x v="0"/>
  </r>
  <r>
    <x v="1211"/>
    <x v="1211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x v="20"/>
    <x v="1211"/>
    <x v="1211"/>
    <x v="0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x v="20"/>
    <x v="1212"/>
    <x v="1212"/>
    <x v="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x v="20"/>
    <x v="1213"/>
    <x v="1213"/>
    <x v="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x v="20"/>
    <x v="1214"/>
    <x v="1214"/>
    <x v="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x v="20"/>
    <x v="1215"/>
    <x v="1215"/>
    <x v="0"/>
  </r>
  <r>
    <x v="1216"/>
    <x v="1216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x v="20"/>
    <x v="1216"/>
    <x v="1216"/>
    <x v="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x v="20"/>
    <x v="1217"/>
    <x v="1217"/>
    <x v="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x v="20"/>
    <x v="1218"/>
    <x v="1218"/>
    <x v="0"/>
  </r>
  <r>
    <x v="1219"/>
    <x v="1219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x v="20"/>
    <x v="1219"/>
    <x v="1219"/>
    <x v="0"/>
  </r>
  <r>
    <x v="1220"/>
    <x v="1220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x v="20"/>
    <x v="1220"/>
    <x v="1220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x v="20"/>
    <x v="1221"/>
    <x v="1221"/>
    <x v="0"/>
  </r>
  <r>
    <x v="1222"/>
    <x v="1222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x v="20"/>
    <x v="1222"/>
    <x v="1222"/>
    <x v="0"/>
  </r>
  <r>
    <x v="1223"/>
    <x v="1223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x v="20"/>
    <x v="1223"/>
    <x v="1223"/>
    <x v="0"/>
  </r>
  <r>
    <x v="1224"/>
    <x v="1224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x v="21"/>
    <x v="1224"/>
    <x v="1224"/>
    <x v="0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x v="21"/>
    <x v="1225"/>
    <x v="1225"/>
    <x v="0"/>
  </r>
  <r>
    <x v="1226"/>
    <x v="1226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x v="21"/>
    <x v="1226"/>
    <x v="1226"/>
    <x v="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x v="21"/>
    <x v="1227"/>
    <x v="1227"/>
    <x v="0"/>
  </r>
  <r>
    <x v="1228"/>
    <x v="1228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x v="21"/>
    <x v="1228"/>
    <x v="1228"/>
    <x v="0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x v="21"/>
    <x v="1229"/>
    <x v="1229"/>
    <x v="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x v="21"/>
    <x v="1230"/>
    <x v="1230"/>
    <x v="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x v="21"/>
    <x v="1231"/>
    <x v="1231"/>
    <x v="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x v="21"/>
    <x v="1232"/>
    <x v="1232"/>
    <x v="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x v="21"/>
    <x v="1233"/>
    <x v="1233"/>
    <x v="0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x v="21"/>
    <x v="1234"/>
    <x v="1234"/>
    <x v="0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x v="21"/>
    <x v="1235"/>
    <x v="1235"/>
    <x v="0"/>
  </r>
  <r>
    <x v="1236"/>
    <x v="1236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x v="21"/>
    <x v="1236"/>
    <x v="1236"/>
    <x v="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x v="21"/>
    <x v="1237"/>
    <x v="1237"/>
    <x v="0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x v="21"/>
    <x v="1238"/>
    <x v="1238"/>
    <x v="0"/>
  </r>
  <r>
    <x v="1239"/>
    <x v="1239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x v="21"/>
    <x v="1239"/>
    <x v="1239"/>
    <x v="0"/>
  </r>
  <r>
    <x v="1240"/>
    <x v="1240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x v="21"/>
    <x v="1240"/>
    <x v="1240"/>
    <x v="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x v="21"/>
    <x v="1241"/>
    <x v="1241"/>
    <x v="0"/>
  </r>
  <r>
    <x v="1242"/>
    <x v="1242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x v="21"/>
    <x v="1242"/>
    <x v="1242"/>
    <x v="0"/>
  </r>
  <r>
    <x v="1243"/>
    <x v="1243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x v="21"/>
    <x v="1243"/>
    <x v="1243"/>
    <x v="0"/>
  </r>
  <r>
    <x v="1244"/>
    <x v="1244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x v="11"/>
    <x v="1244"/>
    <x v="1244"/>
    <x v="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x v="11"/>
    <x v="1245"/>
    <x v="1245"/>
    <x v="0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x v="11"/>
    <x v="1246"/>
    <x v="1246"/>
    <x v="0"/>
  </r>
  <r>
    <x v="1247"/>
    <x v="1247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x v="11"/>
    <x v="1247"/>
    <x v="1247"/>
    <x v="0"/>
  </r>
  <r>
    <x v="1248"/>
    <x v="1248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x v="11"/>
    <x v="1248"/>
    <x v="1248"/>
    <x v="0"/>
  </r>
  <r>
    <x v="1249"/>
    <x v="1249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x v="11"/>
    <x v="1249"/>
    <x v="1249"/>
    <x v="0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x v="11"/>
    <x v="1250"/>
    <x v="1250"/>
    <x v="0"/>
  </r>
  <r>
    <x v="1251"/>
    <x v="1251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x v="11"/>
    <x v="1251"/>
    <x v="1251"/>
    <x v="0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x v="11"/>
    <x v="1252"/>
    <x v="1252"/>
    <x v="0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x v="11"/>
    <x v="1253"/>
    <x v="1253"/>
    <x v="0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x v="11"/>
    <x v="1254"/>
    <x v="1254"/>
    <x v="0"/>
  </r>
  <r>
    <x v="1255"/>
    <x v="1255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x v="11"/>
    <x v="1255"/>
    <x v="1255"/>
    <x v="0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x v="11"/>
    <x v="1256"/>
    <x v="1256"/>
    <x v="0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x v="11"/>
    <x v="1257"/>
    <x v="1257"/>
    <x v="0"/>
  </r>
  <r>
    <x v="1258"/>
    <x v="1258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x v="11"/>
    <x v="1258"/>
    <x v="1258"/>
    <x v="0"/>
  </r>
  <r>
    <x v="1259"/>
    <x v="1259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x v="11"/>
    <x v="1259"/>
    <x v="1259"/>
    <x v="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x v="11"/>
    <x v="1260"/>
    <x v="1260"/>
    <x v="0"/>
  </r>
  <r>
    <x v="1261"/>
    <x v="1261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x v="11"/>
    <x v="1261"/>
    <x v="1261"/>
    <x v="0"/>
  </r>
  <r>
    <x v="1262"/>
    <x v="1262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x v="11"/>
    <x v="1262"/>
    <x v="1262"/>
    <x v="0"/>
  </r>
  <r>
    <x v="1263"/>
    <x v="1263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x v="11"/>
    <x v="1263"/>
    <x v="1263"/>
    <x v="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x v="11"/>
    <x v="1264"/>
    <x v="1264"/>
    <x v="0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x v="11"/>
    <x v="1265"/>
    <x v="1265"/>
    <x v="0"/>
  </r>
  <r>
    <x v="1266"/>
    <x v="1266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x v="11"/>
    <x v="1266"/>
    <x v="1266"/>
    <x v="0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x v="11"/>
    <x v="1267"/>
    <x v="1267"/>
    <x v="0"/>
  </r>
  <r>
    <x v="1268"/>
    <x v="1268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x v="11"/>
    <x v="1268"/>
    <x v="1268"/>
    <x v="0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x v="11"/>
    <x v="1269"/>
    <x v="1269"/>
    <x v="0"/>
  </r>
  <r>
    <x v="1270"/>
    <x v="1270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x v="11"/>
    <x v="1270"/>
    <x v="1270"/>
    <x v="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x v="11"/>
    <x v="1271"/>
    <x v="1271"/>
    <x v="0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x v="11"/>
    <x v="1272"/>
    <x v="1272"/>
    <x v="0"/>
  </r>
  <r>
    <x v="1273"/>
    <x v="1273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x v="11"/>
    <x v="1273"/>
    <x v="1273"/>
    <x v="0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x v="11"/>
    <x v="1274"/>
    <x v="1274"/>
    <x v="0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x v="11"/>
    <x v="1275"/>
    <x v="1275"/>
    <x v="0"/>
  </r>
  <r>
    <x v="1276"/>
    <x v="1276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x v="11"/>
    <x v="1276"/>
    <x v="1276"/>
    <x v="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x v="11"/>
    <x v="1277"/>
    <x v="1277"/>
    <x v="0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x v="11"/>
    <x v="1278"/>
    <x v="1278"/>
    <x v="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x v="11"/>
    <x v="1279"/>
    <x v="1279"/>
    <x v="0"/>
  </r>
  <r>
    <x v="1280"/>
    <x v="1280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x v="11"/>
    <x v="1280"/>
    <x v="1280"/>
    <x v="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x v="11"/>
    <x v="1281"/>
    <x v="1281"/>
    <x v="0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x v="11"/>
    <x v="1282"/>
    <x v="1282"/>
    <x v="0"/>
  </r>
  <r>
    <x v="1283"/>
    <x v="1283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x v="11"/>
    <x v="1283"/>
    <x v="1283"/>
    <x v="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x v="6"/>
    <x v="1284"/>
    <x v="1284"/>
    <x v="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x v="6"/>
    <x v="1285"/>
    <x v="1285"/>
    <x v="0"/>
  </r>
  <r>
    <x v="1286"/>
    <x v="1286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x v="6"/>
    <x v="1286"/>
    <x v="1286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x v="6"/>
    <x v="1287"/>
    <x v="1287"/>
    <x v="0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x v="6"/>
    <x v="1288"/>
    <x v="1288"/>
    <x v="0"/>
  </r>
  <r>
    <x v="1289"/>
    <x v="1289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x v="6"/>
    <x v="1289"/>
    <x v="1289"/>
    <x v="0"/>
  </r>
  <r>
    <x v="1290"/>
    <x v="1290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x v="6"/>
    <x v="1290"/>
    <x v="129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x v="6"/>
    <x v="1291"/>
    <x v="1291"/>
    <x v="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x v="6"/>
    <x v="1292"/>
    <x v="1292"/>
    <x v="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x v="6"/>
    <x v="1293"/>
    <x v="1293"/>
    <x v="0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x v="6"/>
    <x v="1294"/>
    <x v="1294"/>
    <x v="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x v="6"/>
    <x v="1295"/>
    <x v="1295"/>
    <x v="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x v="6"/>
    <x v="1296"/>
    <x v="1296"/>
    <x v="0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x v="6"/>
    <x v="1297"/>
    <x v="1297"/>
    <x v="0"/>
  </r>
  <r>
    <x v="1298"/>
    <x v="1298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x v="6"/>
    <x v="1298"/>
    <x v="1298"/>
    <x v="0"/>
  </r>
  <r>
    <x v="1299"/>
    <x v="1299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x v="6"/>
    <x v="1299"/>
    <x v="1299"/>
    <x v="0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x v="6"/>
    <x v="1300"/>
    <x v="1300"/>
    <x v="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x v="6"/>
    <x v="1301"/>
    <x v="1301"/>
    <x v="0"/>
  </r>
  <r>
    <x v="1302"/>
    <x v="1302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x v="6"/>
    <x v="1302"/>
    <x v="1302"/>
    <x v="0"/>
  </r>
  <r>
    <x v="1303"/>
    <x v="1303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x v="6"/>
    <x v="1303"/>
    <x v="1303"/>
    <x v="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x v="8"/>
    <x v="1304"/>
    <x v="1304"/>
    <x v="0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x v="8"/>
    <x v="1305"/>
    <x v="1305"/>
    <x v="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x v="8"/>
    <x v="1306"/>
    <x v="1306"/>
    <x v="0"/>
  </r>
  <r>
    <x v="1307"/>
    <x v="1307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x v="8"/>
    <x v="1307"/>
    <x v="1307"/>
    <x v="0"/>
  </r>
  <r>
    <x v="1308"/>
    <x v="1308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x v="8"/>
    <x v="1308"/>
    <x v="1308"/>
    <x v="0"/>
  </r>
  <r>
    <x v="1309"/>
    <x v="1309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x v="8"/>
    <x v="1309"/>
    <x v="1309"/>
    <x v="0"/>
  </r>
  <r>
    <x v="1310"/>
    <x v="1310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x v="8"/>
    <x v="1310"/>
    <x v="1310"/>
    <x v="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x v="8"/>
    <x v="1311"/>
    <x v="1311"/>
    <x v="0"/>
  </r>
  <r>
    <x v="1312"/>
    <x v="1312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x v="8"/>
    <x v="1312"/>
    <x v="1312"/>
    <x v="0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x v="8"/>
    <x v="1313"/>
    <x v="1313"/>
    <x v="0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x v="8"/>
    <x v="1314"/>
    <x v="1314"/>
    <x v="0"/>
  </r>
  <r>
    <x v="1315"/>
    <x v="1315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x v="8"/>
    <x v="1315"/>
    <x v="1315"/>
    <x v="0"/>
  </r>
  <r>
    <x v="1316"/>
    <x v="1316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x v="8"/>
    <x v="1316"/>
    <x v="1316"/>
    <x v="0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x v="8"/>
    <x v="1317"/>
    <x v="1317"/>
    <x v="0"/>
  </r>
  <r>
    <x v="1318"/>
    <x v="1318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x v="8"/>
    <x v="1318"/>
    <x v="1318"/>
    <x v="0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x v="8"/>
    <x v="1319"/>
    <x v="1319"/>
    <x v="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x v="8"/>
    <x v="1320"/>
    <x v="1320"/>
    <x v="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x v="8"/>
    <x v="1321"/>
    <x v="1321"/>
    <x v="0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x v="8"/>
    <x v="1322"/>
    <x v="1322"/>
    <x v="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x v="8"/>
    <x v="1323"/>
    <x v="1323"/>
    <x v="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x v="8"/>
    <x v="1324"/>
    <x v="1324"/>
    <x v="0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x v="8"/>
    <x v="1325"/>
    <x v="1325"/>
    <x v="0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x v="8"/>
    <x v="1326"/>
    <x v="1326"/>
    <x v="0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x v="8"/>
    <x v="1327"/>
    <x v="1327"/>
    <x v="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x v="8"/>
    <x v="1328"/>
    <x v="1328"/>
    <x v="0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x v="8"/>
    <x v="1329"/>
    <x v="1329"/>
    <x v="0"/>
  </r>
  <r>
    <x v="1330"/>
    <x v="1330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x v="8"/>
    <x v="1330"/>
    <x v="1330"/>
    <x v="0"/>
  </r>
  <r>
    <x v="1331"/>
    <x v="1331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x v="8"/>
    <x v="1331"/>
    <x v="1331"/>
    <x v="0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x v="8"/>
    <x v="1332"/>
    <x v="1332"/>
    <x v="0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x v="8"/>
    <x v="1333"/>
    <x v="1333"/>
    <x v="0"/>
  </r>
  <r>
    <x v="1334"/>
    <x v="1334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x v="8"/>
    <x v="1334"/>
    <x v="1334"/>
    <x v="0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x v="8"/>
    <x v="1335"/>
    <x v="1335"/>
    <x v="0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x v="8"/>
    <x v="1336"/>
    <x v="1336"/>
    <x v="0"/>
  </r>
  <r>
    <x v="1337"/>
    <x v="1337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x v="8"/>
    <x v="1337"/>
    <x v="1337"/>
    <x v="0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x v="8"/>
    <x v="1338"/>
    <x v="1338"/>
    <x v="0"/>
  </r>
  <r>
    <x v="1339"/>
    <x v="1339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x v="8"/>
    <x v="1339"/>
    <x v="1339"/>
    <x v="0"/>
  </r>
  <r>
    <x v="1340"/>
    <x v="1340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x v="8"/>
    <x v="1340"/>
    <x v="1340"/>
    <x v="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x v="8"/>
    <x v="1341"/>
    <x v="1341"/>
    <x v="0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x v="8"/>
    <x v="1342"/>
    <x v="1342"/>
    <x v="0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x v="8"/>
    <x v="1343"/>
    <x v="1343"/>
    <x v="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x v="9"/>
    <x v="1344"/>
    <x v="1344"/>
    <x v="0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x v="9"/>
    <x v="1345"/>
    <x v="1345"/>
    <x v="0"/>
  </r>
  <r>
    <x v="1346"/>
    <x v="1346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x v="9"/>
    <x v="1346"/>
    <x v="1346"/>
    <x v="0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x v="9"/>
    <x v="1347"/>
    <x v="1347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x v="9"/>
    <x v="1348"/>
    <x v="1348"/>
    <x v="0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x v="9"/>
    <x v="1349"/>
    <x v="1349"/>
    <x v="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x v="9"/>
    <x v="1350"/>
    <x v="1350"/>
    <x v="0"/>
  </r>
  <r>
    <x v="1351"/>
    <x v="1351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x v="9"/>
    <x v="1351"/>
    <x v="1351"/>
    <x v="0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x v="9"/>
    <x v="1352"/>
    <x v="1352"/>
    <x v="0"/>
  </r>
  <r>
    <x v="1353"/>
    <x v="1353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x v="9"/>
    <x v="1353"/>
    <x v="1353"/>
    <x v="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x v="9"/>
    <x v="1354"/>
    <x v="1354"/>
    <x v="0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x v="9"/>
    <x v="1355"/>
    <x v="1355"/>
    <x v="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x v="9"/>
    <x v="1356"/>
    <x v="1356"/>
    <x v="0"/>
  </r>
  <r>
    <x v="1357"/>
    <x v="1357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x v="9"/>
    <x v="1357"/>
    <x v="1357"/>
    <x v="0"/>
  </r>
  <r>
    <x v="1358"/>
    <x v="1358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x v="9"/>
    <x v="1358"/>
    <x v="1358"/>
    <x v="0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x v="9"/>
    <x v="1359"/>
    <x v="1359"/>
    <x v="0"/>
  </r>
  <r>
    <x v="1360"/>
    <x v="1360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x v="9"/>
    <x v="1360"/>
    <x v="1360"/>
    <x v="0"/>
  </r>
  <r>
    <x v="1361"/>
    <x v="1361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x v="9"/>
    <x v="1361"/>
    <x v="1361"/>
    <x v="0"/>
  </r>
  <r>
    <x v="1362"/>
    <x v="1362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x v="9"/>
    <x v="1362"/>
    <x v="1362"/>
    <x v="0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x v="9"/>
    <x v="1363"/>
    <x v="1363"/>
    <x v="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x v="11"/>
    <x v="1364"/>
    <x v="1364"/>
    <x v="0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x v="11"/>
    <x v="1365"/>
    <x v="1365"/>
    <x v="0"/>
  </r>
  <r>
    <x v="1366"/>
    <x v="1366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x v="11"/>
    <x v="1366"/>
    <x v="1366"/>
    <x v="0"/>
  </r>
  <r>
    <x v="1367"/>
    <x v="1367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x v="11"/>
    <x v="1367"/>
    <x v="1367"/>
    <x v="0"/>
  </r>
  <r>
    <x v="1368"/>
    <x v="1368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x v="11"/>
    <x v="1368"/>
    <x v="1368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x v="11"/>
    <x v="1369"/>
    <x v="1369"/>
    <x v="0"/>
  </r>
  <r>
    <x v="1370"/>
    <x v="1370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x v="11"/>
    <x v="1370"/>
    <x v="1370"/>
    <x v="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x v="11"/>
    <x v="1371"/>
    <x v="1371"/>
    <x v="0"/>
  </r>
  <r>
    <x v="1372"/>
    <x v="1372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x v="11"/>
    <x v="1372"/>
    <x v="1372"/>
    <x v="0"/>
  </r>
  <r>
    <x v="1373"/>
    <x v="1373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x v="11"/>
    <x v="1373"/>
    <x v="1373"/>
    <x v="0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x v="11"/>
    <x v="1374"/>
    <x v="1374"/>
    <x v="0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x v="11"/>
    <x v="1375"/>
    <x v="1375"/>
    <x v="0"/>
  </r>
  <r>
    <x v="1376"/>
    <x v="1376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x v="11"/>
    <x v="1376"/>
    <x v="1376"/>
    <x v="0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x v="11"/>
    <x v="1377"/>
    <x v="1377"/>
    <x v="0"/>
  </r>
  <r>
    <x v="1378"/>
    <x v="1378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x v="11"/>
    <x v="1378"/>
    <x v="1378"/>
    <x v="0"/>
  </r>
  <r>
    <x v="1379"/>
    <x v="1379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x v="11"/>
    <x v="1379"/>
    <x v="1379"/>
    <x v="0"/>
  </r>
  <r>
    <x v="1380"/>
    <x v="1380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x v="11"/>
    <x v="1380"/>
    <x v="138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x v="11"/>
    <x v="1381"/>
    <x v="1381"/>
    <x v="0"/>
  </r>
  <r>
    <x v="1382"/>
    <x v="1382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x v="11"/>
    <x v="1382"/>
    <x v="1382"/>
    <x v="0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x v="11"/>
    <x v="1383"/>
    <x v="1383"/>
    <x v="0"/>
  </r>
  <r>
    <x v="1384"/>
    <x v="1384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x v="11"/>
    <x v="1384"/>
    <x v="1384"/>
    <x v="0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x v="11"/>
    <x v="1385"/>
    <x v="1385"/>
    <x v="0"/>
  </r>
  <r>
    <x v="1386"/>
    <x v="1386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x v="11"/>
    <x v="1386"/>
    <x v="1386"/>
    <x v="0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x v="11"/>
    <x v="1387"/>
    <x v="1387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x v="11"/>
    <x v="1388"/>
    <x v="1388"/>
    <x v="0"/>
  </r>
  <r>
    <x v="1389"/>
    <x v="1389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x v="11"/>
    <x v="1389"/>
    <x v="1389"/>
    <x v="0"/>
  </r>
  <r>
    <x v="1390"/>
    <x v="1390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x v="11"/>
    <x v="1390"/>
    <x v="1390"/>
    <x v="0"/>
  </r>
  <r>
    <x v="1391"/>
    <x v="1391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x v="11"/>
    <x v="1391"/>
    <x v="1391"/>
    <x v="0"/>
  </r>
  <r>
    <x v="1392"/>
    <x v="1392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x v="11"/>
    <x v="1392"/>
    <x v="1392"/>
    <x v="0"/>
  </r>
  <r>
    <x v="1393"/>
    <x v="1393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x v="11"/>
    <x v="1393"/>
    <x v="1393"/>
    <x v="0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x v="11"/>
    <x v="1394"/>
    <x v="1394"/>
    <x v="0"/>
  </r>
  <r>
    <x v="1395"/>
    <x v="1395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x v="11"/>
    <x v="1395"/>
    <x v="1395"/>
    <x v="0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x v="11"/>
    <x v="1396"/>
    <x v="1396"/>
    <x v="0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x v="11"/>
    <x v="1397"/>
    <x v="1397"/>
    <x v="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x v="11"/>
    <x v="1398"/>
    <x v="1398"/>
    <x v="0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x v="11"/>
    <x v="1399"/>
    <x v="1399"/>
    <x v="0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x v="11"/>
    <x v="1400"/>
    <x v="1400"/>
    <x v="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x v="11"/>
    <x v="1401"/>
    <x v="1401"/>
    <x v="0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x v="11"/>
    <x v="1402"/>
    <x v="1402"/>
    <x v="0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x v="11"/>
    <x v="1403"/>
    <x v="1403"/>
    <x v="0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x v="22"/>
    <x v="1404"/>
    <x v="1404"/>
    <x v="0"/>
  </r>
  <r>
    <x v="1405"/>
    <x v="1405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x v="22"/>
    <x v="1405"/>
    <x v="1405"/>
    <x v="0"/>
  </r>
  <r>
    <x v="1406"/>
    <x v="1406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x v="22"/>
    <x v="1406"/>
    <x v="1406"/>
    <x v="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x v="22"/>
    <x v="1407"/>
    <x v="1407"/>
    <x v="0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x v="22"/>
    <x v="1408"/>
    <x v="1408"/>
    <x v="0"/>
  </r>
  <r>
    <x v="1409"/>
    <x v="1409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x v="22"/>
    <x v="1409"/>
    <x v="1409"/>
    <x v="0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x v="22"/>
    <x v="1410"/>
    <x v="1410"/>
    <x v="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x v="22"/>
    <x v="1411"/>
    <x v="1411"/>
    <x v="0"/>
  </r>
  <r>
    <x v="1412"/>
    <x v="1412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x v="22"/>
    <x v="1412"/>
    <x v="1412"/>
    <x v="0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x v="22"/>
    <x v="1413"/>
    <x v="1413"/>
    <x v="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x v="22"/>
    <x v="1414"/>
    <x v="1414"/>
    <x v="0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x v="22"/>
    <x v="1415"/>
    <x v="1415"/>
    <x v="0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x v="22"/>
    <x v="1416"/>
    <x v="1416"/>
    <x v="0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x v="22"/>
    <x v="1417"/>
    <x v="1417"/>
    <x v="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x v="22"/>
    <x v="1418"/>
    <x v="1418"/>
    <x v="0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x v="22"/>
    <x v="1419"/>
    <x v="1419"/>
    <x v="0"/>
  </r>
  <r>
    <x v="1420"/>
    <x v="1420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x v="22"/>
    <x v="1420"/>
    <x v="1420"/>
    <x v="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x v="22"/>
    <x v="1421"/>
    <x v="1421"/>
    <x v="0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x v="22"/>
    <x v="1422"/>
    <x v="1422"/>
    <x v="0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x v="22"/>
    <x v="1423"/>
    <x v="1423"/>
    <x v="0"/>
  </r>
  <r>
    <x v="1424"/>
    <x v="1424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x v="22"/>
    <x v="1424"/>
    <x v="1424"/>
    <x v="0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x v="22"/>
    <x v="1425"/>
    <x v="1425"/>
    <x v="0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x v="22"/>
    <x v="1426"/>
    <x v="1426"/>
    <x v="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x v="22"/>
    <x v="1427"/>
    <x v="1427"/>
    <x v="0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x v="22"/>
    <x v="1428"/>
    <x v="1428"/>
    <x v="0"/>
  </r>
  <r>
    <x v="1429"/>
    <x v="1429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x v="22"/>
    <x v="1429"/>
    <x v="1429"/>
    <x v="0"/>
  </r>
  <r>
    <x v="1430"/>
    <x v="1430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x v="22"/>
    <x v="1430"/>
    <x v="1430"/>
    <x v="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x v="22"/>
    <x v="1431"/>
    <x v="1431"/>
    <x v="0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x v="22"/>
    <x v="1432"/>
    <x v="1432"/>
    <x v="0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x v="22"/>
    <x v="1433"/>
    <x v="1433"/>
    <x v="0"/>
  </r>
  <r>
    <x v="1434"/>
    <x v="1434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x v="22"/>
    <x v="1434"/>
    <x v="1434"/>
    <x v="0"/>
  </r>
  <r>
    <x v="1435"/>
    <x v="1435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x v="22"/>
    <x v="1435"/>
    <x v="1435"/>
    <x v="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x v="22"/>
    <x v="1436"/>
    <x v="1436"/>
    <x v="0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x v="22"/>
    <x v="1437"/>
    <x v="1437"/>
    <x v="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x v="22"/>
    <x v="1438"/>
    <x v="1438"/>
    <x v="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x v="22"/>
    <x v="1439"/>
    <x v="1439"/>
    <x v="0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x v="22"/>
    <x v="1440"/>
    <x v="1440"/>
    <x v="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x v="22"/>
    <x v="1441"/>
    <x v="1441"/>
    <x v="0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x v="22"/>
    <x v="1442"/>
    <x v="1442"/>
    <x v="0"/>
  </r>
  <r>
    <x v="1443"/>
    <x v="1443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x v="22"/>
    <x v="1443"/>
    <x v="1443"/>
    <x v="0"/>
  </r>
  <r>
    <x v="1444"/>
    <x v="1444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x v="22"/>
    <x v="1444"/>
    <x v="1444"/>
    <x v="0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x v="22"/>
    <x v="1445"/>
    <x v="1445"/>
    <x v="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x v="22"/>
    <x v="1446"/>
    <x v="1446"/>
    <x v="0"/>
  </r>
  <r>
    <x v="1447"/>
    <x v="1447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x v="22"/>
    <x v="1447"/>
    <x v="1447"/>
    <x v="0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x v="22"/>
    <x v="1448"/>
    <x v="1448"/>
    <x v="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x v="22"/>
    <x v="1449"/>
    <x v="1449"/>
    <x v="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x v="22"/>
    <x v="1450"/>
    <x v="1450"/>
    <x v="0"/>
  </r>
  <r>
    <x v="1451"/>
    <x v="1451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x v="22"/>
    <x v="1451"/>
    <x v="1451"/>
    <x v="0"/>
  </r>
  <r>
    <x v="1452"/>
    <x v="1452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x v="22"/>
    <x v="1452"/>
    <x v="1452"/>
    <x v="0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x v="22"/>
    <x v="1453"/>
    <x v="1453"/>
    <x v="0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x v="22"/>
    <x v="1454"/>
    <x v="1454"/>
    <x v="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x v="22"/>
    <x v="1455"/>
    <x v="1455"/>
    <x v="0"/>
  </r>
  <r>
    <x v="1456"/>
    <x v="1456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x v="22"/>
    <x v="1456"/>
    <x v="1456"/>
    <x v="0"/>
  </r>
  <r>
    <x v="1457"/>
    <x v="1457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x v="22"/>
    <x v="1457"/>
    <x v="1457"/>
    <x v="0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x v="22"/>
    <x v="1458"/>
    <x v="1458"/>
    <x v="0"/>
  </r>
  <r>
    <x v="1459"/>
    <x v="1459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x v="22"/>
    <x v="1459"/>
    <x v="1459"/>
    <x v="0"/>
  </r>
  <r>
    <x v="1460"/>
    <x v="1460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x v="22"/>
    <x v="1460"/>
    <x v="1460"/>
    <x v="0"/>
  </r>
  <r>
    <x v="1461"/>
    <x v="1461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x v="23"/>
    <x v="1461"/>
    <x v="1461"/>
    <x v="0"/>
  </r>
  <r>
    <x v="1462"/>
    <x v="1462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x v="23"/>
    <x v="1462"/>
    <x v="1462"/>
    <x v="0"/>
  </r>
  <r>
    <x v="1463"/>
    <x v="1463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x v="23"/>
    <x v="1463"/>
    <x v="1463"/>
    <x v="0"/>
  </r>
  <r>
    <x v="1464"/>
    <x v="1464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x v="23"/>
    <x v="1464"/>
    <x v="1464"/>
    <x v="0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x v="23"/>
    <x v="1465"/>
    <x v="1465"/>
    <x v="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x v="23"/>
    <x v="1466"/>
    <x v="1466"/>
    <x v="0"/>
  </r>
  <r>
    <x v="1467"/>
    <x v="1467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x v="23"/>
    <x v="1467"/>
    <x v="1467"/>
    <x v="0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x v="23"/>
    <x v="1468"/>
    <x v="1468"/>
    <x v="0"/>
  </r>
  <r>
    <x v="1469"/>
    <x v="1469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x v="23"/>
    <x v="1469"/>
    <x v="1469"/>
    <x v="0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x v="23"/>
    <x v="1470"/>
    <x v="1470"/>
    <x v="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x v="23"/>
    <x v="1471"/>
    <x v="1471"/>
    <x v="0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x v="23"/>
    <x v="1472"/>
    <x v="1472"/>
    <x v="0"/>
  </r>
  <r>
    <x v="1473"/>
    <x v="1473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x v="23"/>
    <x v="1473"/>
    <x v="1473"/>
    <x v="0"/>
  </r>
  <r>
    <x v="1474"/>
    <x v="1474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x v="23"/>
    <x v="1474"/>
    <x v="1474"/>
    <x v="0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x v="23"/>
    <x v="1475"/>
    <x v="1475"/>
    <x v="0"/>
  </r>
  <r>
    <x v="1476"/>
    <x v="1476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x v="23"/>
    <x v="1476"/>
    <x v="1476"/>
    <x v="0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x v="23"/>
    <x v="1477"/>
    <x v="1477"/>
    <x v="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x v="23"/>
    <x v="1478"/>
    <x v="1478"/>
    <x v="0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x v="23"/>
    <x v="1479"/>
    <x v="1479"/>
    <x v="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x v="23"/>
    <x v="1480"/>
    <x v="1480"/>
    <x v="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x v="10"/>
    <x v="1481"/>
    <x v="1481"/>
    <x v="0"/>
  </r>
  <r>
    <x v="1482"/>
    <x v="1482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x v="10"/>
    <x v="1482"/>
    <x v="1482"/>
    <x v="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x v="10"/>
    <x v="1483"/>
    <x v="1483"/>
    <x v="0"/>
  </r>
  <r>
    <x v="1484"/>
    <x v="1484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x v="10"/>
    <x v="1484"/>
    <x v="1484"/>
    <x v="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x v="10"/>
    <x v="1485"/>
    <x v="1485"/>
    <x v="0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x v="10"/>
    <x v="1486"/>
    <x v="1486"/>
    <x v="0"/>
  </r>
  <r>
    <x v="1487"/>
    <x v="1487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x v="10"/>
    <x v="1487"/>
    <x v="1487"/>
    <x v="0"/>
  </r>
  <r>
    <x v="1488"/>
    <x v="1488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x v="10"/>
    <x v="1488"/>
    <x v="1488"/>
    <x v="0"/>
  </r>
  <r>
    <x v="1489"/>
    <x v="1489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x v="10"/>
    <x v="1489"/>
    <x v="1489"/>
    <x v="0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x v="10"/>
    <x v="1490"/>
    <x v="1490"/>
    <x v="0"/>
  </r>
  <r>
    <x v="1491"/>
    <x v="1491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x v="10"/>
    <x v="1491"/>
    <x v="1491"/>
    <x v="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x v="10"/>
    <x v="1492"/>
    <x v="1492"/>
    <x v="0"/>
  </r>
  <r>
    <x v="1493"/>
    <x v="1493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x v="10"/>
    <x v="1493"/>
    <x v="1493"/>
    <x v="0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x v="10"/>
    <x v="1494"/>
    <x v="1494"/>
    <x v="0"/>
  </r>
  <r>
    <x v="1495"/>
    <x v="1495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x v="10"/>
    <x v="1495"/>
    <x v="1495"/>
    <x v="0"/>
  </r>
  <r>
    <x v="1496"/>
    <x v="1496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x v="10"/>
    <x v="1496"/>
    <x v="1496"/>
    <x v="0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x v="10"/>
    <x v="1497"/>
    <x v="1497"/>
    <x v="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x v="10"/>
    <x v="1498"/>
    <x v="1498"/>
    <x v="0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x v="10"/>
    <x v="1499"/>
    <x v="1499"/>
    <x v="0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x v="10"/>
    <x v="1500"/>
    <x v="1500"/>
    <x v="0"/>
  </r>
  <r>
    <x v="1501"/>
    <x v="1501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x v="20"/>
    <x v="1501"/>
    <x v="1501"/>
    <x v="0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x v="20"/>
    <x v="1502"/>
    <x v="1502"/>
    <x v="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x v="20"/>
    <x v="1503"/>
    <x v="1503"/>
    <x v="0"/>
  </r>
  <r>
    <x v="1504"/>
    <x v="1504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x v="20"/>
    <x v="1504"/>
    <x v="1504"/>
    <x v="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x v="20"/>
    <x v="1505"/>
    <x v="1505"/>
    <x v="0"/>
  </r>
  <r>
    <x v="1506"/>
    <x v="1506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x v="20"/>
    <x v="1506"/>
    <x v="1506"/>
    <x v="0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x v="20"/>
    <x v="1507"/>
    <x v="1507"/>
    <x v="0"/>
  </r>
  <r>
    <x v="1508"/>
    <x v="1508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x v="20"/>
    <x v="1508"/>
    <x v="1508"/>
    <x v="0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x v="20"/>
    <x v="1509"/>
    <x v="1509"/>
    <x v="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x v="20"/>
    <x v="1510"/>
    <x v="1510"/>
    <x v="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x v="20"/>
    <x v="1511"/>
    <x v="1511"/>
    <x v="0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x v="20"/>
    <x v="1512"/>
    <x v="1512"/>
    <x v="0"/>
  </r>
  <r>
    <x v="1513"/>
    <x v="1513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x v="20"/>
    <x v="1513"/>
    <x v="1513"/>
    <x v="0"/>
  </r>
  <r>
    <x v="1514"/>
    <x v="1514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x v="20"/>
    <x v="1514"/>
    <x v="1514"/>
    <x v="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x v="20"/>
    <x v="1515"/>
    <x v="1515"/>
    <x v="0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x v="20"/>
    <x v="1516"/>
    <x v="1516"/>
    <x v="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x v="20"/>
    <x v="1517"/>
    <x v="1517"/>
    <x v="0"/>
  </r>
  <r>
    <x v="1518"/>
    <x v="1518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x v="20"/>
    <x v="1518"/>
    <x v="1518"/>
    <x v="0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x v="20"/>
    <x v="1519"/>
    <x v="1519"/>
    <x v="0"/>
  </r>
  <r>
    <x v="1520"/>
    <x v="1520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x v="20"/>
    <x v="1520"/>
    <x v="1520"/>
    <x v="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x v="20"/>
    <x v="1521"/>
    <x v="1521"/>
    <x v="0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x v="20"/>
    <x v="1522"/>
    <x v="1522"/>
    <x v="0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x v="20"/>
    <x v="1523"/>
    <x v="1523"/>
    <x v="0"/>
  </r>
  <r>
    <x v="1524"/>
    <x v="1524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x v="20"/>
    <x v="1524"/>
    <x v="1524"/>
    <x v="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x v="20"/>
    <x v="1525"/>
    <x v="1525"/>
    <x v="0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x v="20"/>
    <x v="1526"/>
    <x v="1526"/>
    <x v="0"/>
  </r>
  <r>
    <x v="1527"/>
    <x v="1527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x v="20"/>
    <x v="1527"/>
    <x v="1527"/>
    <x v="0"/>
  </r>
  <r>
    <x v="1528"/>
    <x v="1528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x v="20"/>
    <x v="1528"/>
    <x v="1528"/>
    <x v="0"/>
  </r>
  <r>
    <x v="1529"/>
    <x v="1529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x v="20"/>
    <x v="1529"/>
    <x v="1529"/>
    <x v="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x v="20"/>
    <x v="1530"/>
    <x v="1530"/>
    <x v="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x v="20"/>
    <x v="1531"/>
    <x v="1531"/>
    <x v="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x v="20"/>
    <x v="1532"/>
    <x v="1532"/>
    <x v="0"/>
  </r>
  <r>
    <x v="1533"/>
    <x v="1533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x v="20"/>
    <x v="1533"/>
    <x v="1533"/>
    <x v="0"/>
  </r>
  <r>
    <x v="1534"/>
    <x v="1534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x v="20"/>
    <x v="1534"/>
    <x v="1534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x v="20"/>
    <x v="1535"/>
    <x v="1535"/>
    <x v="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x v="20"/>
    <x v="1536"/>
    <x v="1536"/>
    <x v="0"/>
  </r>
  <r>
    <x v="1537"/>
    <x v="1537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x v="20"/>
    <x v="1537"/>
    <x v="1537"/>
    <x v="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x v="20"/>
    <x v="1538"/>
    <x v="1538"/>
    <x v="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x v="20"/>
    <x v="1539"/>
    <x v="1539"/>
    <x v="0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x v="20"/>
    <x v="1540"/>
    <x v="1540"/>
    <x v="0"/>
  </r>
  <r>
    <x v="1541"/>
    <x v="1541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x v="24"/>
    <x v="1541"/>
    <x v="1541"/>
    <x v="0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x v="24"/>
    <x v="1542"/>
    <x v="1542"/>
    <x v="0"/>
  </r>
  <r>
    <x v="1543"/>
    <x v="1543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x v="24"/>
    <x v="1543"/>
    <x v="1543"/>
    <x v="0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x v="24"/>
    <x v="1544"/>
    <x v="1544"/>
    <x v="0"/>
  </r>
  <r>
    <x v="1545"/>
    <x v="1545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x v="24"/>
    <x v="1545"/>
    <x v="1545"/>
    <x v="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x v="24"/>
    <x v="1546"/>
    <x v="1546"/>
    <x v="0"/>
  </r>
  <r>
    <x v="1547"/>
    <x v="1547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x v="24"/>
    <x v="1547"/>
    <x v="1547"/>
    <x v="0"/>
  </r>
  <r>
    <x v="1548"/>
    <x v="1548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x v="24"/>
    <x v="1548"/>
    <x v="1548"/>
    <x v="0"/>
  </r>
  <r>
    <x v="1549"/>
    <x v="1549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x v="24"/>
    <x v="1549"/>
    <x v="1549"/>
    <x v="0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x v="24"/>
    <x v="1550"/>
    <x v="1550"/>
    <x v="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x v="24"/>
    <x v="1551"/>
    <x v="1551"/>
    <x v="0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x v="24"/>
    <x v="1552"/>
    <x v="341"/>
    <x v="0"/>
  </r>
  <r>
    <x v="1553"/>
    <x v="1553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x v="24"/>
    <x v="1553"/>
    <x v="1552"/>
    <x v="0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x v="24"/>
    <x v="1554"/>
    <x v="1553"/>
    <x v="0"/>
  </r>
  <r>
    <x v="1555"/>
    <x v="1555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x v="24"/>
    <x v="1555"/>
    <x v="1554"/>
    <x v="0"/>
  </r>
  <r>
    <x v="1556"/>
    <x v="1556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x v="24"/>
    <x v="1556"/>
    <x v="1555"/>
    <x v="0"/>
  </r>
  <r>
    <x v="1557"/>
    <x v="1557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x v="24"/>
    <x v="1557"/>
    <x v="1556"/>
    <x v="0"/>
  </r>
  <r>
    <x v="1558"/>
    <x v="1558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x v="24"/>
    <x v="1558"/>
    <x v="1557"/>
    <x v="0"/>
  </r>
  <r>
    <x v="1559"/>
    <x v="1559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x v="24"/>
    <x v="1559"/>
    <x v="1558"/>
    <x v="0"/>
  </r>
  <r>
    <x v="1560"/>
    <x v="1560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x v="24"/>
    <x v="1560"/>
    <x v="1559"/>
    <x v="0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x v="25"/>
    <x v="1561"/>
    <x v="1560"/>
    <x v="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x v="25"/>
    <x v="1562"/>
    <x v="1561"/>
    <x v="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x v="25"/>
    <x v="1563"/>
    <x v="1562"/>
    <x v="0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x v="25"/>
    <x v="1564"/>
    <x v="1563"/>
    <x v="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x v="25"/>
    <x v="1565"/>
    <x v="1564"/>
    <x v="0"/>
  </r>
  <r>
    <x v="1566"/>
    <x v="1566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x v="25"/>
    <x v="1566"/>
    <x v="1565"/>
    <x v="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x v="25"/>
    <x v="1567"/>
    <x v="1566"/>
    <x v="0"/>
  </r>
  <r>
    <x v="1568"/>
    <x v="1568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x v="25"/>
    <x v="1568"/>
    <x v="1567"/>
    <x v="0"/>
  </r>
  <r>
    <x v="1569"/>
    <x v="1569"/>
    <s v="to be removed"/>
    <n v="30000"/>
    <n v="0"/>
    <x v="1"/>
    <s v="US"/>
    <s v="USD"/>
    <x v="1568"/>
    <x v="1569"/>
    <b v="0"/>
    <n v="0"/>
    <b v="0"/>
    <s v="publishing/art books"/>
    <n v="0"/>
    <n v="0"/>
    <x v="3"/>
    <x v="25"/>
    <x v="1569"/>
    <x v="1568"/>
    <x v="0"/>
  </r>
  <r>
    <x v="1570"/>
    <x v="1570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x v="25"/>
    <x v="1570"/>
    <x v="1569"/>
    <x v="0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x v="25"/>
    <x v="1571"/>
    <x v="1570"/>
    <x v="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x v="25"/>
    <x v="1572"/>
    <x v="1571"/>
    <x v="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x v="25"/>
    <x v="1573"/>
    <x v="1572"/>
    <x v="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x v="25"/>
    <x v="1574"/>
    <x v="1573"/>
    <x v="0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x v="25"/>
    <x v="1575"/>
    <x v="1574"/>
    <x v="0"/>
  </r>
  <r>
    <x v="1576"/>
    <x v="1576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x v="25"/>
    <x v="1576"/>
    <x v="1575"/>
    <x v="0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x v="25"/>
    <x v="1577"/>
    <x v="1576"/>
    <x v="0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x v="25"/>
    <x v="1578"/>
    <x v="1577"/>
    <x v="0"/>
  </r>
  <r>
    <x v="1579"/>
    <x v="1579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x v="25"/>
    <x v="1579"/>
    <x v="1578"/>
    <x v="0"/>
  </r>
  <r>
    <x v="1580"/>
    <x v="1580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x v="25"/>
    <x v="1580"/>
    <x v="1579"/>
    <x v="0"/>
  </r>
  <r>
    <x v="1581"/>
    <x v="1581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x v="26"/>
    <x v="1581"/>
    <x v="1580"/>
    <x v="0"/>
  </r>
  <r>
    <x v="1582"/>
    <x v="1582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x v="26"/>
    <x v="1582"/>
    <x v="1581"/>
    <x v="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x v="26"/>
    <x v="1583"/>
    <x v="1582"/>
    <x v="0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x v="26"/>
    <x v="1584"/>
    <x v="1583"/>
    <x v="0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x v="26"/>
    <x v="1585"/>
    <x v="1584"/>
    <x v="0"/>
  </r>
  <r>
    <x v="1586"/>
    <x v="1586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x v="26"/>
    <x v="1586"/>
    <x v="1585"/>
    <x v="0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x v="26"/>
    <x v="1587"/>
    <x v="1586"/>
    <x v="0"/>
  </r>
  <r>
    <x v="1588"/>
    <x v="1588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x v="26"/>
    <x v="1588"/>
    <x v="1587"/>
    <x v="0"/>
  </r>
  <r>
    <x v="1589"/>
    <x v="1589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x v="26"/>
    <x v="1589"/>
    <x v="1588"/>
    <x v="0"/>
  </r>
  <r>
    <x v="1590"/>
    <x v="1590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x v="26"/>
    <x v="1590"/>
    <x v="1589"/>
    <x v="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x v="26"/>
    <x v="1591"/>
    <x v="1590"/>
    <x v="0"/>
  </r>
  <r>
    <x v="1592"/>
    <x v="1592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x v="26"/>
    <x v="1592"/>
    <x v="1591"/>
    <x v="0"/>
  </r>
  <r>
    <x v="1593"/>
    <x v="1593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x v="26"/>
    <x v="1593"/>
    <x v="1592"/>
    <x v="0"/>
  </r>
  <r>
    <x v="1594"/>
    <x v="1594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x v="26"/>
    <x v="1594"/>
    <x v="1593"/>
    <x v="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x v="26"/>
    <x v="1595"/>
    <x v="1594"/>
    <x v="0"/>
  </r>
  <r>
    <x v="1596"/>
    <x v="1596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x v="26"/>
    <x v="1596"/>
    <x v="1595"/>
    <x v="0"/>
  </r>
  <r>
    <x v="1597"/>
    <x v="1597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x v="26"/>
    <x v="1597"/>
    <x v="1596"/>
    <x v="0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x v="26"/>
    <x v="1598"/>
    <x v="1597"/>
    <x v="0"/>
  </r>
  <r>
    <x v="1599"/>
    <x v="1599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x v="26"/>
    <x v="1599"/>
    <x v="1598"/>
    <x v="0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x v="26"/>
    <x v="1600"/>
    <x v="1599"/>
    <x v="0"/>
  </r>
  <r>
    <x v="1601"/>
    <x v="1601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x v="11"/>
    <x v="1601"/>
    <x v="1600"/>
    <x v="0"/>
  </r>
  <r>
    <x v="1602"/>
    <x v="1602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x v="11"/>
    <x v="1602"/>
    <x v="1601"/>
    <x v="0"/>
  </r>
  <r>
    <x v="1603"/>
    <x v="1603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x v="11"/>
    <x v="1603"/>
    <x v="1602"/>
    <x v="0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x v="11"/>
    <x v="1604"/>
    <x v="1603"/>
    <x v="0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x v="11"/>
    <x v="1605"/>
    <x v="1604"/>
    <x v="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x v="11"/>
    <x v="1606"/>
    <x v="1605"/>
    <x v="0"/>
  </r>
  <r>
    <x v="1607"/>
    <x v="1607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x v="11"/>
    <x v="1607"/>
    <x v="1606"/>
    <x v="0"/>
  </r>
  <r>
    <x v="1608"/>
    <x v="1608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x v="11"/>
    <x v="1608"/>
    <x v="1607"/>
    <x v="0"/>
  </r>
  <r>
    <x v="1609"/>
    <x v="1609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x v="11"/>
    <x v="1609"/>
    <x v="1608"/>
    <x v="0"/>
  </r>
  <r>
    <x v="1610"/>
    <x v="1610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x v="11"/>
    <x v="1610"/>
    <x v="1609"/>
    <x v="0"/>
  </r>
  <r>
    <x v="1611"/>
    <x v="1611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x v="11"/>
    <x v="1611"/>
    <x v="1610"/>
    <x v="0"/>
  </r>
  <r>
    <x v="1612"/>
    <x v="1612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x v="11"/>
    <x v="1612"/>
    <x v="1611"/>
    <x v="0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x v="11"/>
    <x v="1613"/>
    <x v="1612"/>
    <x v="0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x v="11"/>
    <x v="1614"/>
    <x v="1613"/>
    <x v="0"/>
  </r>
  <r>
    <x v="1615"/>
    <x v="1615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x v="11"/>
    <x v="1615"/>
    <x v="1614"/>
    <x v="0"/>
  </r>
  <r>
    <x v="1616"/>
    <x v="1616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x v="11"/>
    <x v="1616"/>
    <x v="1615"/>
    <x v="0"/>
  </r>
  <r>
    <x v="1617"/>
    <x v="1617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x v="11"/>
    <x v="1617"/>
    <x v="1616"/>
    <x v="0"/>
  </r>
  <r>
    <x v="1618"/>
    <x v="1618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x v="11"/>
    <x v="1618"/>
    <x v="1617"/>
    <x v="0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x v="11"/>
    <x v="1619"/>
    <x v="1618"/>
    <x v="0"/>
  </r>
  <r>
    <x v="1620"/>
    <x v="1620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x v="11"/>
    <x v="1620"/>
    <x v="1619"/>
    <x v="0"/>
  </r>
  <r>
    <x v="1621"/>
    <x v="1621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x v="11"/>
    <x v="1621"/>
    <x v="1620"/>
    <x v="0"/>
  </r>
  <r>
    <x v="1622"/>
    <x v="1622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x v="11"/>
    <x v="1622"/>
    <x v="1621"/>
    <x v="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x v="11"/>
    <x v="1623"/>
    <x v="1622"/>
    <x v="0"/>
  </r>
  <r>
    <x v="1624"/>
    <x v="1624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x v="11"/>
    <x v="1624"/>
    <x v="1623"/>
    <x v="0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x v="11"/>
    <x v="1625"/>
    <x v="1624"/>
    <x v="0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x v="11"/>
    <x v="1626"/>
    <x v="1625"/>
    <x v="0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x v="11"/>
    <x v="1627"/>
    <x v="1626"/>
    <x v="0"/>
  </r>
  <r>
    <x v="1628"/>
    <x v="1628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x v="11"/>
    <x v="1628"/>
    <x v="1627"/>
    <x v="0"/>
  </r>
  <r>
    <x v="1629"/>
    <x v="1629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x v="11"/>
    <x v="1629"/>
    <x v="1628"/>
    <x v="0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x v="11"/>
    <x v="1630"/>
    <x v="1629"/>
    <x v="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x v="11"/>
    <x v="1631"/>
    <x v="1630"/>
    <x v="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x v="11"/>
    <x v="1632"/>
    <x v="1631"/>
    <x v="0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x v="11"/>
    <x v="1633"/>
    <x v="1632"/>
    <x v="0"/>
  </r>
  <r>
    <x v="1634"/>
    <x v="1634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x v="11"/>
    <x v="1634"/>
    <x v="1633"/>
    <x v="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x v="11"/>
    <x v="1635"/>
    <x v="1634"/>
    <x v="0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x v="11"/>
    <x v="1636"/>
    <x v="1635"/>
    <x v="0"/>
  </r>
  <r>
    <x v="1637"/>
    <x v="1637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x v="11"/>
    <x v="1637"/>
    <x v="1636"/>
    <x v="0"/>
  </r>
  <r>
    <x v="1638"/>
    <x v="1638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x v="11"/>
    <x v="1638"/>
    <x v="1637"/>
    <x v="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x v="11"/>
    <x v="1639"/>
    <x v="1638"/>
    <x v="0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x v="11"/>
    <x v="1640"/>
    <x v="1639"/>
    <x v="0"/>
  </r>
  <r>
    <x v="1641"/>
    <x v="1641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x v="27"/>
    <x v="1641"/>
    <x v="1640"/>
    <x v="0"/>
  </r>
  <r>
    <x v="1642"/>
    <x v="1642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x v="27"/>
    <x v="1642"/>
    <x v="1641"/>
    <x v="0"/>
  </r>
  <r>
    <x v="1643"/>
    <x v="1643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x v="27"/>
    <x v="1643"/>
    <x v="1642"/>
    <x v="0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x v="27"/>
    <x v="1644"/>
    <x v="1643"/>
    <x v="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x v="27"/>
    <x v="1645"/>
    <x v="1644"/>
    <x v="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x v="27"/>
    <x v="1646"/>
    <x v="1645"/>
    <x v="0"/>
  </r>
  <r>
    <x v="1647"/>
    <x v="1647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x v="27"/>
    <x v="1647"/>
    <x v="1646"/>
    <x v="0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x v="27"/>
    <x v="1648"/>
    <x v="1647"/>
    <x v="0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x v="27"/>
    <x v="1649"/>
    <x v="1648"/>
    <x v="0"/>
  </r>
  <r>
    <x v="1650"/>
    <x v="1650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x v="27"/>
    <x v="1650"/>
    <x v="1649"/>
    <x v="0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x v="27"/>
    <x v="1651"/>
    <x v="1650"/>
    <x v="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x v="27"/>
    <x v="1652"/>
    <x v="1651"/>
    <x v="0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x v="27"/>
    <x v="1653"/>
    <x v="1652"/>
    <x v="0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x v="27"/>
    <x v="1654"/>
    <x v="1653"/>
    <x v="0"/>
  </r>
  <r>
    <x v="1655"/>
    <x v="1655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x v="27"/>
    <x v="1655"/>
    <x v="1654"/>
    <x v="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x v="27"/>
    <x v="1656"/>
    <x v="1655"/>
    <x v="0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x v="27"/>
    <x v="1657"/>
    <x v="1656"/>
    <x v="0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x v="27"/>
    <x v="1658"/>
    <x v="1657"/>
    <x v="0"/>
  </r>
  <r>
    <x v="1659"/>
    <x v="1659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x v="27"/>
    <x v="1659"/>
    <x v="1658"/>
    <x v="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x v="27"/>
    <x v="1660"/>
    <x v="1659"/>
    <x v="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x v="27"/>
    <x v="1661"/>
    <x v="166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x v="27"/>
    <x v="1662"/>
    <x v="1661"/>
    <x v="0"/>
  </r>
  <r>
    <x v="1663"/>
    <x v="1663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x v="27"/>
    <x v="1663"/>
    <x v="1662"/>
    <x v="0"/>
  </r>
  <r>
    <x v="1664"/>
    <x v="1664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x v="27"/>
    <x v="1664"/>
    <x v="1663"/>
    <x v="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x v="27"/>
    <x v="1665"/>
    <x v="1664"/>
    <x v="0"/>
  </r>
  <r>
    <x v="1666"/>
    <x v="1666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x v="27"/>
    <x v="1666"/>
    <x v="1665"/>
    <x v="0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x v="27"/>
    <x v="1667"/>
    <x v="1666"/>
    <x v="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x v="27"/>
    <x v="1668"/>
    <x v="1667"/>
    <x v="0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x v="27"/>
    <x v="1669"/>
    <x v="1668"/>
    <x v="0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x v="27"/>
    <x v="1670"/>
    <x v="1669"/>
    <x v="0"/>
  </r>
  <r>
    <x v="1671"/>
    <x v="1671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x v="27"/>
    <x v="1671"/>
    <x v="1670"/>
    <x v="0"/>
  </r>
  <r>
    <x v="1672"/>
    <x v="1672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x v="27"/>
    <x v="1672"/>
    <x v="1671"/>
    <x v="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x v="27"/>
    <x v="1673"/>
    <x v="167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x v="27"/>
    <x v="1674"/>
    <x v="1673"/>
    <x v="0"/>
  </r>
  <r>
    <x v="1675"/>
    <x v="1675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x v="27"/>
    <x v="1675"/>
    <x v="1674"/>
    <x v="0"/>
  </r>
  <r>
    <x v="1676"/>
    <x v="1676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x v="27"/>
    <x v="1676"/>
    <x v="1675"/>
    <x v="0"/>
  </r>
  <r>
    <x v="1677"/>
    <x v="1677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x v="27"/>
    <x v="1677"/>
    <x v="1676"/>
    <x v="0"/>
  </r>
  <r>
    <x v="1678"/>
    <x v="1678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x v="27"/>
    <x v="1678"/>
    <x v="1677"/>
    <x v="0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x v="27"/>
    <x v="1679"/>
    <x v="1678"/>
    <x v="0"/>
  </r>
  <r>
    <x v="1680"/>
    <x v="1680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x v="27"/>
    <x v="1680"/>
    <x v="1679"/>
    <x v="0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x v="28"/>
    <x v="1681"/>
    <x v="1680"/>
    <x v="0"/>
  </r>
  <r>
    <x v="1682"/>
    <x v="1682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x v="28"/>
    <x v="1682"/>
    <x v="1681"/>
    <x v="0"/>
  </r>
  <r>
    <x v="1683"/>
    <x v="1683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x v="28"/>
    <x v="1683"/>
    <x v="1682"/>
    <x v="0"/>
  </r>
  <r>
    <x v="1684"/>
    <x v="1684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x v="28"/>
    <x v="1684"/>
    <x v="1683"/>
    <x v="0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x v="28"/>
    <x v="1685"/>
    <x v="1684"/>
    <x v="0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x v="28"/>
    <x v="1686"/>
    <x v="1685"/>
    <x v="0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x v="28"/>
    <x v="1687"/>
    <x v="1686"/>
    <x v="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x v="28"/>
    <x v="1688"/>
    <x v="1687"/>
    <x v="0"/>
  </r>
  <r>
    <x v="1689"/>
    <x v="1689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x v="28"/>
    <x v="1689"/>
    <x v="1688"/>
    <x v="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x v="28"/>
    <x v="1690"/>
    <x v="1689"/>
    <x v="0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x v="28"/>
    <x v="1691"/>
    <x v="1690"/>
    <x v="0"/>
  </r>
  <r>
    <x v="1692"/>
    <x v="1692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x v="28"/>
    <x v="1692"/>
    <x v="1691"/>
    <x v="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x v="28"/>
    <x v="1693"/>
    <x v="1692"/>
    <x v="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x v="28"/>
    <x v="1694"/>
    <x v="1693"/>
    <x v="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x v="28"/>
    <x v="1695"/>
    <x v="1694"/>
    <x v="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x v="28"/>
    <x v="1696"/>
    <x v="1695"/>
    <x v="0"/>
  </r>
  <r>
    <x v="1697"/>
    <x v="1697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x v="28"/>
    <x v="1697"/>
    <x v="1696"/>
    <x v="0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x v="28"/>
    <x v="1698"/>
    <x v="1697"/>
    <x v="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x v="28"/>
    <x v="1699"/>
    <x v="1698"/>
    <x v="0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x v="28"/>
    <x v="1700"/>
    <x v="1699"/>
    <x v="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x v="28"/>
    <x v="1701"/>
    <x v="1700"/>
    <x v="0"/>
  </r>
  <r>
    <x v="1702"/>
    <x v="1702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x v="28"/>
    <x v="1702"/>
    <x v="1701"/>
    <x v="0"/>
  </r>
  <r>
    <x v="1703"/>
    <x v="1703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x v="28"/>
    <x v="1703"/>
    <x v="1702"/>
    <x v="0"/>
  </r>
  <r>
    <x v="1704"/>
    <x v="1704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x v="28"/>
    <x v="1704"/>
    <x v="1703"/>
    <x v="0"/>
  </r>
  <r>
    <x v="1705"/>
    <x v="1705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x v="28"/>
    <x v="1705"/>
    <x v="1704"/>
    <x v="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x v="28"/>
    <x v="1706"/>
    <x v="1705"/>
    <x v="0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x v="28"/>
    <x v="1707"/>
    <x v="1706"/>
    <x v="0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x v="28"/>
    <x v="1708"/>
    <x v="1707"/>
    <x v="0"/>
  </r>
  <r>
    <x v="1709"/>
    <x v="1709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x v="28"/>
    <x v="1709"/>
    <x v="1708"/>
    <x v="0"/>
  </r>
  <r>
    <x v="1710"/>
    <x v="1710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x v="28"/>
    <x v="1710"/>
    <x v="1709"/>
    <x v="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x v="28"/>
    <x v="1711"/>
    <x v="1710"/>
    <x v="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x v="28"/>
    <x v="1712"/>
    <x v="1711"/>
    <x v="0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x v="28"/>
    <x v="1713"/>
    <x v="1712"/>
    <x v="0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x v="28"/>
    <x v="1714"/>
    <x v="1713"/>
    <x v="0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x v="28"/>
    <x v="1715"/>
    <x v="1714"/>
    <x v="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x v="28"/>
    <x v="1716"/>
    <x v="1715"/>
    <x v="0"/>
  </r>
  <r>
    <x v="1717"/>
    <x v="1717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x v="28"/>
    <x v="1717"/>
    <x v="1716"/>
    <x v="0"/>
  </r>
  <r>
    <x v="1718"/>
    <x v="1718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x v="28"/>
    <x v="1718"/>
    <x v="1717"/>
    <x v="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x v="28"/>
    <x v="1719"/>
    <x v="1718"/>
    <x v="0"/>
  </r>
  <r>
    <x v="1720"/>
    <x v="1720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x v="28"/>
    <x v="1720"/>
    <x v="1719"/>
    <x v="0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x v="28"/>
    <x v="1721"/>
    <x v="1720"/>
    <x v="0"/>
  </r>
  <r>
    <x v="1722"/>
    <x v="1722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x v="28"/>
    <x v="1722"/>
    <x v="1721"/>
    <x v="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x v="28"/>
    <x v="1723"/>
    <x v="1722"/>
    <x v="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x v="28"/>
    <x v="1724"/>
    <x v="1723"/>
    <x v="0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x v="28"/>
    <x v="1725"/>
    <x v="1724"/>
    <x v="0"/>
  </r>
  <r>
    <x v="1726"/>
    <x v="1726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x v="28"/>
    <x v="1726"/>
    <x v="1725"/>
    <x v="0"/>
  </r>
  <r>
    <x v="1727"/>
    <x v="1727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x v="28"/>
    <x v="1727"/>
    <x v="1726"/>
    <x v="0"/>
  </r>
  <r>
    <x v="1728"/>
    <x v="1728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x v="28"/>
    <x v="1728"/>
    <x v="1727"/>
    <x v="0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x v="28"/>
    <x v="1729"/>
    <x v="1728"/>
    <x v="0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x v="28"/>
    <x v="1730"/>
    <x v="1729"/>
    <x v="0"/>
  </r>
  <r>
    <x v="1731"/>
    <x v="1731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x v="28"/>
    <x v="1731"/>
    <x v="1730"/>
    <x v="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x v="28"/>
    <x v="1732"/>
    <x v="1731"/>
    <x v="0"/>
  </r>
  <r>
    <x v="1733"/>
    <x v="1733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x v="28"/>
    <x v="1733"/>
    <x v="1732"/>
    <x v="0"/>
  </r>
  <r>
    <x v="1734"/>
    <x v="1734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x v="28"/>
    <x v="1734"/>
    <x v="1733"/>
    <x v="0"/>
  </r>
  <r>
    <x v="1735"/>
    <x v="1735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x v="28"/>
    <x v="1735"/>
    <x v="1734"/>
    <x v="0"/>
  </r>
  <r>
    <x v="1736"/>
    <x v="1736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x v="28"/>
    <x v="1736"/>
    <x v="1735"/>
    <x v="0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x v="28"/>
    <x v="1737"/>
    <x v="1736"/>
    <x v="0"/>
  </r>
  <r>
    <x v="1738"/>
    <x v="1738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x v="28"/>
    <x v="1738"/>
    <x v="1737"/>
    <x v="0"/>
  </r>
  <r>
    <x v="1739"/>
    <x v="1739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x v="28"/>
    <x v="1739"/>
    <x v="1738"/>
    <x v="0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x v="28"/>
    <x v="1740"/>
    <x v="1739"/>
    <x v="0"/>
  </r>
  <r>
    <x v="1741"/>
    <x v="1741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x v="20"/>
    <x v="1741"/>
    <x v="1740"/>
    <x v="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x v="20"/>
    <x v="1742"/>
    <x v="1741"/>
    <x v="0"/>
  </r>
  <r>
    <x v="1743"/>
    <x v="1743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x v="20"/>
    <x v="1743"/>
    <x v="1742"/>
    <x v="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x v="20"/>
    <x v="1744"/>
    <x v="1743"/>
    <x v="0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x v="20"/>
    <x v="1745"/>
    <x v="1744"/>
    <x v="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x v="20"/>
    <x v="1746"/>
    <x v="1745"/>
    <x v="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x v="20"/>
    <x v="1747"/>
    <x v="1746"/>
    <x v="0"/>
  </r>
  <r>
    <x v="1748"/>
    <x v="1748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x v="20"/>
    <x v="1748"/>
    <x v="1747"/>
    <x v="0"/>
  </r>
  <r>
    <x v="1749"/>
    <x v="1749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x v="20"/>
    <x v="1749"/>
    <x v="1748"/>
    <x v="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x v="20"/>
    <x v="1750"/>
    <x v="1749"/>
    <x v="0"/>
  </r>
  <r>
    <x v="1751"/>
    <x v="1751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x v="20"/>
    <x v="1751"/>
    <x v="1750"/>
    <x v="0"/>
  </r>
  <r>
    <x v="1752"/>
    <x v="1752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x v="20"/>
    <x v="1752"/>
    <x v="1751"/>
    <x v="0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x v="20"/>
    <x v="1753"/>
    <x v="1752"/>
    <x v="0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x v="20"/>
    <x v="1754"/>
    <x v="1753"/>
    <x v="0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x v="20"/>
    <x v="1755"/>
    <x v="1754"/>
    <x v="0"/>
  </r>
  <r>
    <x v="1756"/>
    <x v="1756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x v="20"/>
    <x v="1756"/>
    <x v="1755"/>
    <x v="0"/>
  </r>
  <r>
    <x v="1757"/>
    <x v="1757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x v="20"/>
    <x v="1757"/>
    <x v="1756"/>
    <x v="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x v="20"/>
    <x v="1758"/>
    <x v="1757"/>
    <x v="0"/>
  </r>
  <r>
    <x v="1759"/>
    <x v="1759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x v="20"/>
    <x v="1759"/>
    <x v="1758"/>
    <x v="0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x v="20"/>
    <x v="1760"/>
    <x v="1759"/>
    <x v="0"/>
  </r>
  <r>
    <x v="1761"/>
    <x v="1761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x v="20"/>
    <x v="1761"/>
    <x v="1760"/>
    <x v="0"/>
  </r>
  <r>
    <x v="1762"/>
    <x v="1762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x v="20"/>
    <x v="1762"/>
    <x v="1761"/>
    <x v="0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x v="20"/>
    <x v="1763"/>
    <x v="1762"/>
    <x v="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x v="20"/>
    <x v="1764"/>
    <x v="1763"/>
    <x v="0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x v="20"/>
    <x v="1765"/>
    <x v="1764"/>
    <x v="0"/>
  </r>
  <r>
    <x v="1766"/>
    <x v="1766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x v="20"/>
    <x v="1766"/>
    <x v="1765"/>
    <x v="0"/>
  </r>
  <r>
    <x v="1767"/>
    <x v="1767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x v="20"/>
    <x v="1767"/>
    <x v="1766"/>
    <x v="0"/>
  </r>
  <r>
    <x v="1768"/>
    <x v="1768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x v="20"/>
    <x v="1768"/>
    <x v="1767"/>
    <x v="0"/>
  </r>
  <r>
    <x v="1769"/>
    <x v="1769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x v="20"/>
    <x v="1769"/>
    <x v="1768"/>
    <x v="0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x v="20"/>
    <x v="1770"/>
    <x v="1769"/>
    <x v="0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x v="20"/>
    <x v="1771"/>
    <x v="1770"/>
    <x v="0"/>
  </r>
  <r>
    <x v="1772"/>
    <x v="1772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x v="20"/>
    <x v="1772"/>
    <x v="1771"/>
    <x v="0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x v="20"/>
    <x v="1773"/>
    <x v="1772"/>
    <x v="0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x v="20"/>
    <x v="1774"/>
    <x v="1773"/>
    <x v="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x v="20"/>
    <x v="1775"/>
    <x v="1774"/>
    <x v="0"/>
  </r>
  <r>
    <x v="1776"/>
    <x v="1776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x v="20"/>
    <x v="1776"/>
    <x v="1775"/>
    <x v="0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x v="20"/>
    <x v="1777"/>
    <x v="1776"/>
    <x v="0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x v="20"/>
    <x v="1778"/>
    <x v="1777"/>
    <x v="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x v="20"/>
    <x v="1779"/>
    <x v="1778"/>
    <x v="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x v="20"/>
    <x v="1780"/>
    <x v="1779"/>
    <x v="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x v="20"/>
    <x v="1781"/>
    <x v="1780"/>
    <x v="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x v="20"/>
    <x v="1782"/>
    <x v="1781"/>
    <x v="0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x v="20"/>
    <x v="1783"/>
    <x v="1782"/>
    <x v="0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x v="20"/>
    <x v="1784"/>
    <x v="1783"/>
    <x v="0"/>
  </r>
  <r>
    <x v="1785"/>
    <x v="1785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x v="20"/>
    <x v="1785"/>
    <x v="1784"/>
    <x v="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x v="20"/>
    <x v="1786"/>
    <x v="1785"/>
    <x v="0"/>
  </r>
  <r>
    <x v="1787"/>
    <x v="1787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x v="20"/>
    <x v="1787"/>
    <x v="1786"/>
    <x v="0"/>
  </r>
  <r>
    <x v="1788"/>
    <x v="1788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x v="20"/>
    <x v="1788"/>
    <x v="1787"/>
    <x v="0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x v="20"/>
    <x v="1789"/>
    <x v="1788"/>
    <x v="0"/>
  </r>
  <r>
    <x v="1790"/>
    <x v="1790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x v="20"/>
    <x v="1790"/>
    <x v="1789"/>
    <x v="0"/>
  </r>
  <r>
    <x v="1791"/>
    <x v="1791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x v="20"/>
    <x v="1791"/>
    <x v="1790"/>
    <x v="0"/>
  </r>
  <r>
    <x v="1792"/>
    <x v="1792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x v="20"/>
    <x v="1792"/>
    <x v="1791"/>
    <x v="0"/>
  </r>
  <r>
    <x v="1793"/>
    <x v="1793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x v="20"/>
    <x v="1793"/>
    <x v="1792"/>
    <x v="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x v="20"/>
    <x v="1794"/>
    <x v="1793"/>
    <x v="0"/>
  </r>
  <r>
    <x v="1795"/>
    <x v="1795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x v="20"/>
    <x v="1795"/>
    <x v="1794"/>
    <x v="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x v="20"/>
    <x v="1796"/>
    <x v="1795"/>
    <x v="0"/>
  </r>
  <r>
    <x v="1797"/>
    <x v="1797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x v="20"/>
    <x v="1797"/>
    <x v="1796"/>
    <x v="0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x v="20"/>
    <x v="1798"/>
    <x v="1797"/>
    <x v="0"/>
  </r>
  <r>
    <x v="1799"/>
    <x v="1799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x v="20"/>
    <x v="1799"/>
    <x v="1798"/>
    <x v="0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x v="20"/>
    <x v="1800"/>
    <x v="1799"/>
    <x v="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x v="20"/>
    <x v="1801"/>
    <x v="1800"/>
    <x v="0"/>
  </r>
  <r>
    <x v="1802"/>
    <x v="1802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x v="20"/>
    <x v="1802"/>
    <x v="1801"/>
    <x v="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x v="20"/>
    <x v="1803"/>
    <x v="1802"/>
    <x v="0"/>
  </r>
  <r>
    <x v="1804"/>
    <x v="1804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x v="20"/>
    <x v="1804"/>
    <x v="1803"/>
    <x v="0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x v="20"/>
    <x v="1805"/>
    <x v="1804"/>
    <x v="0"/>
  </r>
  <r>
    <x v="1806"/>
    <x v="1806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x v="20"/>
    <x v="1806"/>
    <x v="1805"/>
    <x v="0"/>
  </r>
  <r>
    <x v="1807"/>
    <x v="1807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x v="20"/>
    <x v="1807"/>
    <x v="1806"/>
    <x v="0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x v="20"/>
    <x v="1808"/>
    <x v="1807"/>
    <x v="0"/>
  </r>
  <r>
    <x v="1809"/>
    <x v="1809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x v="20"/>
    <x v="1809"/>
    <x v="1808"/>
    <x v="0"/>
  </r>
  <r>
    <x v="1810"/>
    <x v="1810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x v="20"/>
    <x v="1810"/>
    <x v="1809"/>
    <x v="0"/>
  </r>
  <r>
    <x v="1811"/>
    <x v="1811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x v="20"/>
    <x v="1811"/>
    <x v="1810"/>
    <x v="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x v="20"/>
    <x v="1812"/>
    <x v="1811"/>
    <x v="0"/>
  </r>
  <r>
    <x v="1813"/>
    <x v="1813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x v="20"/>
    <x v="1813"/>
    <x v="1812"/>
    <x v="0"/>
  </r>
  <r>
    <x v="1814"/>
    <x v="1814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x v="20"/>
    <x v="1814"/>
    <x v="1813"/>
    <x v="0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x v="20"/>
    <x v="1815"/>
    <x v="1814"/>
    <x v="0"/>
  </r>
  <r>
    <x v="1816"/>
    <x v="1816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x v="20"/>
    <x v="1816"/>
    <x v="1815"/>
    <x v="0"/>
  </r>
  <r>
    <x v="1817"/>
    <x v="1817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x v="20"/>
    <x v="1817"/>
    <x v="1816"/>
    <x v="0"/>
  </r>
  <r>
    <x v="1818"/>
    <x v="1818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x v="20"/>
    <x v="1818"/>
    <x v="1817"/>
    <x v="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x v="20"/>
    <x v="1819"/>
    <x v="1818"/>
    <x v="0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x v="20"/>
    <x v="1820"/>
    <x v="1819"/>
    <x v="0"/>
  </r>
  <r>
    <x v="1821"/>
    <x v="1821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x v="11"/>
    <x v="1821"/>
    <x v="1820"/>
    <x v="0"/>
  </r>
  <r>
    <x v="1822"/>
    <x v="1822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x v="11"/>
    <x v="1822"/>
    <x v="1821"/>
    <x v="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x v="11"/>
    <x v="1823"/>
    <x v="1822"/>
    <x v="0"/>
  </r>
  <r>
    <x v="1824"/>
    <x v="1824"/>
    <s v="cd fund raiser"/>
    <n v="3000"/>
    <n v="3002"/>
    <x v="0"/>
    <s v="US"/>
    <s v="USD"/>
    <x v="1823"/>
    <x v="1824"/>
    <b v="0"/>
    <n v="40"/>
    <b v="1"/>
    <s v="music/rock"/>
    <n v="100"/>
    <n v="75.05"/>
    <x v="4"/>
    <x v="11"/>
    <x v="1824"/>
    <x v="1823"/>
    <x v="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x v="11"/>
    <x v="1825"/>
    <x v="1824"/>
    <x v="0"/>
  </r>
  <r>
    <x v="1826"/>
    <x v="1826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x v="11"/>
    <x v="1826"/>
    <x v="1825"/>
    <x v="0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x v="11"/>
    <x v="1827"/>
    <x v="1826"/>
    <x v="0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x v="11"/>
    <x v="1828"/>
    <x v="1827"/>
    <x v="0"/>
  </r>
  <r>
    <x v="1829"/>
    <x v="1829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x v="11"/>
    <x v="1829"/>
    <x v="1828"/>
    <x v="0"/>
  </r>
  <r>
    <x v="1830"/>
    <x v="1830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x v="11"/>
    <x v="1830"/>
    <x v="1829"/>
    <x v="0"/>
  </r>
  <r>
    <x v="1831"/>
    <x v="1831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x v="11"/>
    <x v="1831"/>
    <x v="1830"/>
    <x v="0"/>
  </r>
  <r>
    <x v="1832"/>
    <x v="1832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x v="11"/>
    <x v="1832"/>
    <x v="1831"/>
    <x v="0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x v="11"/>
    <x v="1833"/>
    <x v="1832"/>
    <x v="0"/>
  </r>
  <r>
    <x v="1834"/>
    <x v="1834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x v="11"/>
    <x v="1834"/>
    <x v="1833"/>
    <x v="0"/>
  </r>
  <r>
    <x v="1835"/>
    <x v="1835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x v="11"/>
    <x v="1835"/>
    <x v="1834"/>
    <x v="0"/>
  </r>
  <r>
    <x v="1836"/>
    <x v="1836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x v="11"/>
    <x v="1836"/>
    <x v="1835"/>
    <x v="0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x v="11"/>
    <x v="1837"/>
    <x v="1836"/>
    <x v="0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x v="11"/>
    <x v="1838"/>
    <x v="1837"/>
    <x v="0"/>
  </r>
  <r>
    <x v="1839"/>
    <x v="1839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x v="11"/>
    <x v="1839"/>
    <x v="1838"/>
    <x v="0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x v="11"/>
    <x v="1840"/>
    <x v="1839"/>
    <x v="0"/>
  </r>
  <r>
    <x v="1841"/>
    <x v="1841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x v="11"/>
    <x v="1841"/>
    <x v="1840"/>
    <x v="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x v="11"/>
    <x v="1842"/>
    <x v="1841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x v="11"/>
    <x v="1843"/>
    <x v="1842"/>
    <x v="0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x v="11"/>
    <x v="1844"/>
    <x v="1843"/>
    <x v="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x v="11"/>
    <x v="1845"/>
    <x v="1844"/>
    <x v="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x v="11"/>
    <x v="1846"/>
    <x v="1845"/>
    <x v="0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x v="11"/>
    <x v="1847"/>
    <x v="1846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x v="11"/>
    <x v="1848"/>
    <x v="1847"/>
    <x v="0"/>
  </r>
  <r>
    <x v="1849"/>
    <x v="1849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x v="11"/>
    <x v="1849"/>
    <x v="1848"/>
    <x v="0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x v="11"/>
    <x v="1850"/>
    <x v="1849"/>
    <x v="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x v="11"/>
    <x v="1851"/>
    <x v="1850"/>
    <x v="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x v="11"/>
    <x v="1852"/>
    <x v="1851"/>
    <x v="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x v="11"/>
    <x v="1853"/>
    <x v="1852"/>
    <x v="0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x v="11"/>
    <x v="1854"/>
    <x v="1853"/>
    <x v="0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x v="11"/>
    <x v="1855"/>
    <x v="1854"/>
    <x v="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x v="11"/>
    <x v="1856"/>
    <x v="1855"/>
    <x v="0"/>
  </r>
  <r>
    <x v="1857"/>
    <x v="1857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x v="11"/>
    <x v="1857"/>
    <x v="1856"/>
    <x v="0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x v="11"/>
    <x v="1858"/>
    <x v="1857"/>
    <x v="0"/>
  </r>
  <r>
    <x v="1859"/>
    <x v="1859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x v="11"/>
    <x v="1859"/>
    <x v="1858"/>
    <x v="0"/>
  </r>
  <r>
    <x v="1860"/>
    <x v="1860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x v="11"/>
    <x v="1860"/>
    <x v="1859"/>
    <x v="0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x v="18"/>
    <x v="1861"/>
    <x v="1860"/>
    <x v="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x v="18"/>
    <x v="1862"/>
    <x v="1861"/>
    <x v="0"/>
  </r>
  <r>
    <x v="1863"/>
    <x v="186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x v="18"/>
    <x v="1863"/>
    <x v="1862"/>
    <x v="0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x v="18"/>
    <x v="1864"/>
    <x v="1863"/>
    <x v="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x v="18"/>
    <x v="1865"/>
    <x v="1864"/>
    <x v="0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x v="18"/>
    <x v="1866"/>
    <x v="1865"/>
    <x v="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x v="18"/>
    <x v="1867"/>
    <x v="1866"/>
    <x v="0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x v="18"/>
    <x v="1868"/>
    <x v="1867"/>
    <x v="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x v="18"/>
    <x v="1869"/>
    <x v="1868"/>
    <x v="0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x v="18"/>
    <x v="1870"/>
    <x v="1869"/>
    <x v="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x v="18"/>
    <x v="1871"/>
    <x v="1870"/>
    <x v="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x v="18"/>
    <x v="1872"/>
    <x v="1871"/>
    <x v="0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x v="18"/>
    <x v="1873"/>
    <x v="1872"/>
    <x v="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x v="18"/>
    <x v="1874"/>
    <x v="1873"/>
    <x v="0"/>
  </r>
  <r>
    <x v="1875"/>
    <x v="1875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x v="18"/>
    <x v="1875"/>
    <x v="1874"/>
    <x v="0"/>
  </r>
  <r>
    <x v="1876"/>
    <x v="1876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x v="18"/>
    <x v="1876"/>
    <x v="1875"/>
    <x v="0"/>
  </r>
  <r>
    <x v="1877"/>
    <x v="1877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x v="18"/>
    <x v="1877"/>
    <x v="1876"/>
    <x v="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x v="18"/>
    <x v="1878"/>
    <x v="1877"/>
    <x v="0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x v="18"/>
    <x v="1879"/>
    <x v="1878"/>
    <x v="0"/>
  </r>
  <r>
    <x v="1880"/>
    <x v="1880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x v="18"/>
    <x v="1880"/>
    <x v="1879"/>
    <x v="0"/>
  </r>
  <r>
    <x v="1881"/>
    <x v="1881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x v="14"/>
    <x v="1881"/>
    <x v="1880"/>
    <x v="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x v="14"/>
    <x v="1882"/>
    <x v="1881"/>
    <x v="0"/>
  </r>
  <r>
    <x v="1883"/>
    <x v="1883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x v="14"/>
    <x v="1883"/>
    <x v="1882"/>
    <x v="0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x v="14"/>
    <x v="1884"/>
    <x v="1883"/>
    <x v="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x v="14"/>
    <x v="1885"/>
    <x v="1884"/>
    <x v="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x v="14"/>
    <x v="1886"/>
    <x v="1885"/>
    <x v="0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x v="14"/>
    <x v="1887"/>
    <x v="1886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x v="14"/>
    <x v="1888"/>
    <x v="1887"/>
    <x v="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x v="14"/>
    <x v="1889"/>
    <x v="1888"/>
    <x v="0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x v="14"/>
    <x v="1890"/>
    <x v="1889"/>
    <x v="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x v="14"/>
    <x v="1891"/>
    <x v="1890"/>
    <x v="0"/>
  </r>
  <r>
    <x v="1892"/>
    <x v="1892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x v="14"/>
    <x v="1892"/>
    <x v="1891"/>
    <x v="0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x v="14"/>
    <x v="1893"/>
    <x v="1892"/>
    <x v="0"/>
  </r>
  <r>
    <x v="1894"/>
    <x v="1894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x v="14"/>
    <x v="1894"/>
    <x v="1893"/>
    <x v="0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x v="14"/>
    <x v="1895"/>
    <x v="1894"/>
    <x v="0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x v="14"/>
    <x v="1896"/>
    <x v="1895"/>
    <x v="0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x v="14"/>
    <x v="1897"/>
    <x v="1896"/>
    <x v="0"/>
  </r>
  <r>
    <x v="1898"/>
    <x v="1898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x v="14"/>
    <x v="1898"/>
    <x v="1897"/>
    <x v="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x v="14"/>
    <x v="1899"/>
    <x v="1898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x v="14"/>
    <x v="1900"/>
    <x v="1899"/>
    <x v="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x v="29"/>
    <x v="1901"/>
    <x v="1900"/>
    <x v="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x v="29"/>
    <x v="1902"/>
    <x v="1901"/>
    <x v="0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x v="29"/>
    <x v="1903"/>
    <x v="1902"/>
    <x v="0"/>
  </r>
  <r>
    <x v="1904"/>
    <x v="1904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x v="29"/>
    <x v="1904"/>
    <x v="1903"/>
    <x v="0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x v="29"/>
    <x v="1905"/>
    <x v="1904"/>
    <x v="0"/>
  </r>
  <r>
    <x v="1906"/>
    <x v="1906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x v="29"/>
    <x v="1906"/>
    <x v="1905"/>
    <x v="0"/>
  </r>
  <r>
    <x v="1907"/>
    <x v="1907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x v="29"/>
    <x v="1907"/>
    <x v="1906"/>
    <x v="0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x v="29"/>
    <x v="1908"/>
    <x v="1907"/>
    <x v="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x v="29"/>
    <x v="1909"/>
    <x v="1908"/>
    <x v="0"/>
  </r>
  <r>
    <x v="1910"/>
    <x v="1910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x v="29"/>
    <x v="1910"/>
    <x v="1909"/>
    <x v="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x v="29"/>
    <x v="1911"/>
    <x v="1910"/>
    <x v="0"/>
  </r>
  <r>
    <x v="1912"/>
    <x v="1912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x v="29"/>
    <x v="1912"/>
    <x v="1911"/>
    <x v="0"/>
  </r>
  <r>
    <x v="1913"/>
    <x v="1913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x v="29"/>
    <x v="1913"/>
    <x v="1912"/>
    <x v="0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x v="29"/>
    <x v="1914"/>
    <x v="1913"/>
    <x v="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x v="29"/>
    <x v="1915"/>
    <x v="1914"/>
    <x v="0"/>
  </r>
  <r>
    <x v="1916"/>
    <x v="1916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x v="29"/>
    <x v="1916"/>
    <x v="1915"/>
    <x v="0"/>
  </r>
  <r>
    <x v="1917"/>
    <x v="1917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x v="29"/>
    <x v="1917"/>
    <x v="1916"/>
    <x v="0"/>
  </r>
  <r>
    <x v="1918"/>
    <x v="1918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x v="29"/>
    <x v="1918"/>
    <x v="1917"/>
    <x v="0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x v="29"/>
    <x v="1919"/>
    <x v="1918"/>
    <x v="0"/>
  </r>
  <r>
    <x v="1920"/>
    <x v="1920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x v="29"/>
    <x v="1920"/>
    <x v="1919"/>
    <x v="0"/>
  </r>
  <r>
    <x v="1921"/>
    <x v="1921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x v="14"/>
    <x v="1921"/>
    <x v="1920"/>
    <x v="0"/>
  </r>
  <r>
    <x v="1922"/>
    <x v="1922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x v="14"/>
    <x v="1922"/>
    <x v="1921"/>
    <x v="0"/>
  </r>
  <r>
    <x v="1923"/>
    <x v="1923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x v="14"/>
    <x v="1923"/>
    <x v="1922"/>
    <x v="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x v="14"/>
    <x v="1924"/>
    <x v="1923"/>
    <x v="0"/>
  </r>
  <r>
    <x v="1925"/>
    <x v="1925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x v="14"/>
    <x v="1925"/>
    <x v="1924"/>
    <x v="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x v="14"/>
    <x v="1926"/>
    <x v="1925"/>
    <x v="0"/>
  </r>
  <r>
    <x v="1927"/>
    <x v="1927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x v="14"/>
    <x v="1927"/>
    <x v="1926"/>
    <x v="0"/>
  </r>
  <r>
    <x v="1928"/>
    <x v="1928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x v="14"/>
    <x v="1928"/>
    <x v="1927"/>
    <x v="0"/>
  </r>
  <r>
    <x v="1929"/>
    <x v="1929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x v="14"/>
    <x v="1929"/>
    <x v="1928"/>
    <x v="0"/>
  </r>
  <r>
    <x v="1930"/>
    <x v="1930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x v="14"/>
    <x v="1930"/>
    <x v="1929"/>
    <x v="0"/>
  </r>
  <r>
    <x v="1931"/>
    <x v="1931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x v="14"/>
    <x v="1931"/>
    <x v="1930"/>
    <x v="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x v="14"/>
    <x v="1932"/>
    <x v="1931"/>
    <x v="0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x v="14"/>
    <x v="1933"/>
    <x v="1932"/>
    <x v="0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x v="14"/>
    <x v="1934"/>
    <x v="1933"/>
    <x v="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x v="14"/>
    <x v="1935"/>
    <x v="1934"/>
    <x v="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x v="14"/>
    <x v="1936"/>
    <x v="1935"/>
    <x v="0"/>
  </r>
  <r>
    <x v="1937"/>
    <x v="1937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x v="14"/>
    <x v="1937"/>
    <x v="1936"/>
    <x v="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x v="14"/>
    <x v="1938"/>
    <x v="1937"/>
    <x v="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x v="14"/>
    <x v="1939"/>
    <x v="1938"/>
    <x v="0"/>
  </r>
  <r>
    <x v="1940"/>
    <x v="1940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x v="14"/>
    <x v="1940"/>
    <x v="1939"/>
    <x v="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x v="30"/>
    <x v="1941"/>
    <x v="1940"/>
    <x v="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x v="30"/>
    <x v="1942"/>
    <x v="1941"/>
    <x v="0"/>
  </r>
  <r>
    <x v="1943"/>
    <x v="1943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x v="30"/>
    <x v="1943"/>
    <x v="1942"/>
    <x v="0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x v="30"/>
    <x v="1944"/>
    <x v="1943"/>
    <x v="0"/>
  </r>
  <r>
    <x v="1945"/>
    <x v="1945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x v="30"/>
    <x v="1945"/>
    <x v="1944"/>
    <x v="0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x v="30"/>
    <x v="1946"/>
    <x v="1945"/>
    <x v="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x v="30"/>
    <x v="1947"/>
    <x v="1946"/>
    <x v="0"/>
  </r>
  <r>
    <x v="1948"/>
    <x v="1948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x v="30"/>
    <x v="1948"/>
    <x v="1947"/>
    <x v="0"/>
  </r>
  <r>
    <x v="1949"/>
    <x v="1949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x v="30"/>
    <x v="1949"/>
    <x v="1948"/>
    <x v="0"/>
  </r>
  <r>
    <x v="1950"/>
    <x v="1950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x v="30"/>
    <x v="1950"/>
    <x v="1949"/>
    <x v="0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x v="30"/>
    <x v="1951"/>
    <x v="1950"/>
    <x v="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x v="30"/>
    <x v="1952"/>
    <x v="1951"/>
    <x v="0"/>
  </r>
  <r>
    <x v="1953"/>
    <x v="1953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x v="30"/>
    <x v="1953"/>
    <x v="1952"/>
    <x v="0"/>
  </r>
  <r>
    <x v="1954"/>
    <x v="1954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x v="30"/>
    <x v="1954"/>
    <x v="1953"/>
    <x v="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x v="30"/>
    <x v="1955"/>
    <x v="1954"/>
    <x v="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x v="30"/>
    <x v="1956"/>
    <x v="1955"/>
    <x v="0"/>
  </r>
  <r>
    <x v="1957"/>
    <x v="1957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x v="30"/>
    <x v="1957"/>
    <x v="1956"/>
    <x v="0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x v="30"/>
    <x v="1958"/>
    <x v="1957"/>
    <x v="0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x v="30"/>
    <x v="1959"/>
    <x v="1958"/>
    <x v="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x v="30"/>
    <x v="1960"/>
    <x v="1959"/>
    <x v="0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x v="30"/>
    <x v="1961"/>
    <x v="1960"/>
    <x v="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x v="30"/>
    <x v="1962"/>
    <x v="1961"/>
    <x v="0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x v="30"/>
    <x v="1963"/>
    <x v="1962"/>
    <x v="0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x v="30"/>
    <x v="1964"/>
    <x v="1963"/>
    <x v="0"/>
  </r>
  <r>
    <x v="1965"/>
    <x v="1965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x v="30"/>
    <x v="1965"/>
    <x v="1964"/>
    <x v="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x v="30"/>
    <x v="1966"/>
    <x v="1965"/>
    <x v="0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x v="30"/>
    <x v="1967"/>
    <x v="1966"/>
    <x v="0"/>
  </r>
  <r>
    <x v="1968"/>
    <x v="1968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x v="30"/>
    <x v="1968"/>
    <x v="1967"/>
    <x v="0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x v="30"/>
    <x v="1969"/>
    <x v="1968"/>
    <x v="0"/>
  </r>
  <r>
    <x v="1970"/>
    <x v="1970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x v="30"/>
    <x v="1970"/>
    <x v="1969"/>
    <x v="0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x v="30"/>
    <x v="1971"/>
    <x v="1970"/>
    <x v="0"/>
  </r>
  <r>
    <x v="1972"/>
    <x v="1972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x v="30"/>
    <x v="1972"/>
    <x v="1971"/>
    <x v="0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x v="30"/>
    <x v="1973"/>
    <x v="1972"/>
    <x v="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x v="30"/>
    <x v="1974"/>
    <x v="1973"/>
    <x v="0"/>
  </r>
  <r>
    <x v="1975"/>
    <x v="1975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x v="30"/>
    <x v="1975"/>
    <x v="1974"/>
    <x v="0"/>
  </r>
  <r>
    <x v="1976"/>
    <x v="1976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x v="30"/>
    <x v="1976"/>
    <x v="1975"/>
    <x v="0"/>
  </r>
  <r>
    <x v="1977"/>
    <x v="1977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x v="30"/>
    <x v="1977"/>
    <x v="1976"/>
    <x v="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x v="30"/>
    <x v="1978"/>
    <x v="1977"/>
    <x v="0"/>
  </r>
  <r>
    <x v="1979"/>
    <x v="1979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x v="30"/>
    <x v="1979"/>
    <x v="1978"/>
    <x v="0"/>
  </r>
  <r>
    <x v="1980"/>
    <x v="1980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x v="30"/>
    <x v="1980"/>
    <x v="1979"/>
    <x v="0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x v="31"/>
    <x v="1981"/>
    <x v="1980"/>
    <x v="0"/>
  </r>
  <r>
    <x v="1982"/>
    <x v="1982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x v="31"/>
    <x v="1982"/>
    <x v="1981"/>
    <x v="0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x v="31"/>
    <x v="1983"/>
    <x v="1982"/>
    <x v="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x v="31"/>
    <x v="1984"/>
    <x v="1983"/>
    <x v="0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x v="31"/>
    <x v="1985"/>
    <x v="1984"/>
    <x v="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x v="31"/>
    <x v="1986"/>
    <x v="1985"/>
    <x v="0"/>
  </r>
  <r>
    <x v="1987"/>
    <x v="1987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x v="31"/>
    <x v="1987"/>
    <x v="1986"/>
    <x v="0"/>
  </r>
  <r>
    <x v="1988"/>
    <x v="1988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x v="31"/>
    <x v="1988"/>
    <x v="1987"/>
    <x v="0"/>
  </r>
  <r>
    <x v="1989"/>
    <x v="1989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x v="31"/>
    <x v="1989"/>
    <x v="1988"/>
    <x v="0"/>
  </r>
  <r>
    <x v="1990"/>
    <x v="1990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x v="31"/>
    <x v="1990"/>
    <x v="1989"/>
    <x v="0"/>
  </r>
  <r>
    <x v="1991"/>
    <x v="1991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x v="31"/>
    <x v="1991"/>
    <x v="1990"/>
    <x v="0"/>
  </r>
  <r>
    <x v="1992"/>
    <x v="1992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x v="31"/>
    <x v="1992"/>
    <x v="1991"/>
    <x v="0"/>
  </r>
  <r>
    <x v="1993"/>
    <x v="1993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x v="31"/>
    <x v="1993"/>
    <x v="1992"/>
    <x v="0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x v="31"/>
    <x v="1994"/>
    <x v="1993"/>
    <x v="0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x v="31"/>
    <x v="1995"/>
    <x v="1994"/>
    <x v="0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x v="31"/>
    <x v="1996"/>
    <x v="1995"/>
    <x v="0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x v="31"/>
    <x v="1997"/>
    <x v="1996"/>
    <x v="0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x v="31"/>
    <x v="1998"/>
    <x v="1997"/>
    <x v="0"/>
  </r>
  <r>
    <x v="1999"/>
    <x v="1999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x v="31"/>
    <x v="1999"/>
    <x v="1998"/>
    <x v="0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x v="31"/>
    <x v="2000"/>
    <x v="1999"/>
    <x v="0"/>
  </r>
  <r>
    <x v="2001"/>
    <x v="2001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x v="30"/>
    <x v="2001"/>
    <x v="2000"/>
    <x v="0"/>
  </r>
  <r>
    <x v="2002"/>
    <x v="2002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x v="30"/>
    <x v="2002"/>
    <x v="2001"/>
    <x v="0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x v="30"/>
    <x v="2003"/>
    <x v="2002"/>
    <x v="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x v="30"/>
    <x v="2004"/>
    <x v="2003"/>
    <x v="0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x v="30"/>
    <x v="2005"/>
    <x v="2004"/>
    <x v="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x v="30"/>
    <x v="2006"/>
    <x v="2005"/>
    <x v="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x v="30"/>
    <x v="2007"/>
    <x v="2006"/>
    <x v="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x v="30"/>
    <x v="2008"/>
    <x v="2007"/>
    <x v="0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x v="30"/>
    <x v="2009"/>
    <x v="2008"/>
    <x v="0"/>
  </r>
  <r>
    <x v="2010"/>
    <x v="2010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x v="30"/>
    <x v="2010"/>
    <x v="2009"/>
    <x v="0"/>
  </r>
  <r>
    <x v="2011"/>
    <x v="2011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x v="30"/>
    <x v="2011"/>
    <x v="2010"/>
    <x v="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x v="30"/>
    <x v="2012"/>
    <x v="2011"/>
    <x v="0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x v="30"/>
    <x v="2013"/>
    <x v="2012"/>
    <x v="0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x v="30"/>
    <x v="2014"/>
    <x v="2013"/>
    <x v="0"/>
  </r>
  <r>
    <x v="2015"/>
    <x v="2015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x v="30"/>
    <x v="2015"/>
    <x v="2014"/>
    <x v="0"/>
  </r>
  <r>
    <x v="2016"/>
    <x v="2016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x v="30"/>
    <x v="2016"/>
    <x v="2015"/>
    <x v="0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x v="30"/>
    <x v="2017"/>
    <x v="2016"/>
    <x v="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x v="30"/>
    <x v="2018"/>
    <x v="2017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x v="30"/>
    <x v="2019"/>
    <x v="2018"/>
    <x v="0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x v="30"/>
    <x v="2020"/>
    <x v="2019"/>
    <x v="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x v="30"/>
    <x v="2021"/>
    <x v="2020"/>
    <x v="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x v="30"/>
    <x v="2022"/>
    <x v="2021"/>
    <x v="0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x v="30"/>
    <x v="2023"/>
    <x v="2022"/>
    <x v="0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x v="30"/>
    <x v="2024"/>
    <x v="2023"/>
    <x v="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x v="30"/>
    <x v="2025"/>
    <x v="2024"/>
    <x v="0"/>
  </r>
  <r>
    <x v="2026"/>
    <x v="2026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x v="30"/>
    <x v="2026"/>
    <x v="2025"/>
    <x v="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x v="30"/>
    <x v="2027"/>
    <x v="2026"/>
    <x v="0"/>
  </r>
  <r>
    <x v="2028"/>
    <x v="2028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x v="30"/>
    <x v="2028"/>
    <x v="2027"/>
    <x v="0"/>
  </r>
  <r>
    <x v="2029"/>
    <x v="2029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x v="30"/>
    <x v="2029"/>
    <x v="2028"/>
    <x v="0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x v="30"/>
    <x v="2030"/>
    <x v="2029"/>
    <x v="0"/>
  </r>
  <r>
    <x v="2031"/>
    <x v="2031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x v="30"/>
    <x v="2031"/>
    <x v="2030"/>
    <x v="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x v="30"/>
    <x v="2032"/>
    <x v="2031"/>
    <x v="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x v="30"/>
    <x v="2033"/>
    <x v="2032"/>
    <x v="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x v="30"/>
    <x v="2034"/>
    <x v="2033"/>
    <x v="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x v="30"/>
    <x v="2035"/>
    <x v="2034"/>
    <x v="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x v="30"/>
    <x v="2036"/>
    <x v="2035"/>
    <x v="0"/>
  </r>
  <r>
    <x v="2037"/>
    <x v="2037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x v="30"/>
    <x v="2037"/>
    <x v="2036"/>
    <x v="0"/>
  </r>
  <r>
    <x v="2038"/>
    <x v="2038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x v="30"/>
    <x v="2038"/>
    <x v="2037"/>
    <x v="0"/>
  </r>
  <r>
    <x v="2039"/>
    <x v="2039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x v="30"/>
    <x v="2039"/>
    <x v="2038"/>
    <x v="0"/>
  </r>
  <r>
    <x v="2040"/>
    <x v="2040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x v="30"/>
    <x v="2040"/>
    <x v="2039"/>
    <x v="0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x v="30"/>
    <x v="2041"/>
    <x v="2040"/>
    <x v="0"/>
  </r>
  <r>
    <x v="2042"/>
    <x v="2042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x v="30"/>
    <x v="2042"/>
    <x v="2041"/>
    <x v="0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x v="30"/>
    <x v="2043"/>
    <x v="2042"/>
    <x v="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x v="30"/>
    <x v="2044"/>
    <x v="2043"/>
    <x v="0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x v="30"/>
    <x v="2045"/>
    <x v="2044"/>
    <x v="0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x v="30"/>
    <x v="2046"/>
    <x v="2045"/>
    <x v="0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x v="30"/>
    <x v="2047"/>
    <x v="2046"/>
    <x v="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x v="30"/>
    <x v="2048"/>
    <x v="2047"/>
    <x v="0"/>
  </r>
  <r>
    <x v="2049"/>
    <x v="2049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x v="30"/>
    <x v="2049"/>
    <x v="2048"/>
    <x v="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x v="30"/>
    <x v="2050"/>
    <x v="2049"/>
    <x v="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x v="30"/>
    <x v="2051"/>
    <x v="2050"/>
    <x v="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x v="30"/>
    <x v="2052"/>
    <x v="2051"/>
    <x v="0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x v="30"/>
    <x v="2053"/>
    <x v="2052"/>
    <x v="0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x v="30"/>
    <x v="2054"/>
    <x v="2053"/>
    <x v="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x v="30"/>
    <x v="2055"/>
    <x v="2054"/>
    <x v="0"/>
  </r>
  <r>
    <x v="2056"/>
    <x v="2056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x v="30"/>
    <x v="2056"/>
    <x v="2055"/>
    <x v="0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x v="30"/>
    <x v="2057"/>
    <x v="2056"/>
    <x v="0"/>
  </r>
  <r>
    <x v="2058"/>
    <x v="2058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x v="30"/>
    <x v="2058"/>
    <x v="2057"/>
    <x v="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x v="30"/>
    <x v="2059"/>
    <x v="2058"/>
    <x v="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x v="30"/>
    <x v="2060"/>
    <x v="2059"/>
    <x v="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x v="30"/>
    <x v="2061"/>
    <x v="2060"/>
    <x v="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x v="30"/>
    <x v="2062"/>
    <x v="2061"/>
    <x v="0"/>
  </r>
  <r>
    <x v="2063"/>
    <x v="2063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x v="30"/>
    <x v="2063"/>
    <x v="2062"/>
    <x v="0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x v="30"/>
    <x v="2064"/>
    <x v="2063"/>
    <x v="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x v="30"/>
    <x v="2065"/>
    <x v="2064"/>
    <x v="0"/>
  </r>
  <r>
    <x v="2066"/>
    <x v="2066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x v="30"/>
    <x v="2066"/>
    <x v="2065"/>
    <x v="0"/>
  </r>
  <r>
    <x v="2067"/>
    <x v="2067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x v="30"/>
    <x v="2067"/>
    <x v="2066"/>
    <x v="0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x v="30"/>
    <x v="2068"/>
    <x v="2067"/>
    <x v="0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x v="30"/>
    <x v="2069"/>
    <x v="2068"/>
    <x v="0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x v="30"/>
    <x v="2070"/>
    <x v="2069"/>
    <x v="0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x v="30"/>
    <x v="2071"/>
    <x v="2070"/>
    <x v="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x v="30"/>
    <x v="2072"/>
    <x v="2071"/>
    <x v="0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x v="30"/>
    <x v="2073"/>
    <x v="2072"/>
    <x v="0"/>
  </r>
  <r>
    <x v="2074"/>
    <x v="2074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x v="30"/>
    <x v="2074"/>
    <x v="2073"/>
    <x v="0"/>
  </r>
  <r>
    <x v="2075"/>
    <x v="2075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x v="30"/>
    <x v="2075"/>
    <x v="2074"/>
    <x v="0"/>
  </r>
  <r>
    <x v="2076"/>
    <x v="2076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x v="30"/>
    <x v="2076"/>
    <x v="2075"/>
    <x v="0"/>
  </r>
  <r>
    <x v="2077"/>
    <x v="2077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x v="30"/>
    <x v="2077"/>
    <x v="2076"/>
    <x v="0"/>
  </r>
  <r>
    <x v="2078"/>
    <x v="2078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x v="30"/>
    <x v="2078"/>
    <x v="2077"/>
    <x v="0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x v="30"/>
    <x v="2079"/>
    <x v="2078"/>
    <x v="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x v="30"/>
    <x v="2080"/>
    <x v="2079"/>
    <x v="0"/>
  </r>
  <r>
    <x v="2081"/>
    <x v="2081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x v="14"/>
    <x v="2081"/>
    <x v="2080"/>
    <x v="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x v="14"/>
    <x v="2082"/>
    <x v="2081"/>
    <x v="0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x v="14"/>
    <x v="2083"/>
    <x v="2082"/>
    <x v="0"/>
  </r>
  <r>
    <x v="2084"/>
    <x v="2084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x v="14"/>
    <x v="2084"/>
    <x v="2083"/>
    <x v="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x v="14"/>
    <x v="2085"/>
    <x v="2084"/>
    <x v="0"/>
  </r>
  <r>
    <x v="2086"/>
    <x v="2086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x v="14"/>
    <x v="2086"/>
    <x v="2085"/>
    <x v="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x v="14"/>
    <x v="2087"/>
    <x v="2086"/>
    <x v="0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x v="14"/>
    <x v="2088"/>
    <x v="2087"/>
    <x v="0"/>
  </r>
  <r>
    <x v="2089"/>
    <x v="2089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x v="14"/>
    <x v="2089"/>
    <x v="2088"/>
    <x v="0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x v="14"/>
    <x v="2090"/>
    <x v="2089"/>
    <x v="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x v="14"/>
    <x v="2091"/>
    <x v="2090"/>
    <x v="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x v="14"/>
    <x v="2092"/>
    <x v="2091"/>
    <x v="0"/>
  </r>
  <r>
    <x v="2093"/>
    <x v="2093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x v="14"/>
    <x v="2093"/>
    <x v="2092"/>
    <x v="0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x v="14"/>
    <x v="2094"/>
    <x v="2093"/>
    <x v="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x v="14"/>
    <x v="2095"/>
    <x v="2094"/>
    <x v="0"/>
  </r>
  <r>
    <x v="2096"/>
    <x v="2096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x v="14"/>
    <x v="2096"/>
    <x v="2095"/>
    <x v="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x v="14"/>
    <x v="2097"/>
    <x v="2096"/>
    <x v="0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x v="14"/>
    <x v="2098"/>
    <x v="2097"/>
    <x v="0"/>
  </r>
  <r>
    <x v="2099"/>
    <x v="2099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x v="14"/>
    <x v="2099"/>
    <x v="2098"/>
    <x v="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x v="14"/>
    <x v="2100"/>
    <x v="2099"/>
    <x v="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x v="14"/>
    <x v="2101"/>
    <x v="2100"/>
    <x v="0"/>
  </r>
  <r>
    <x v="2102"/>
    <x v="2102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x v="14"/>
    <x v="2102"/>
    <x v="2101"/>
    <x v="0"/>
  </r>
  <r>
    <x v="2103"/>
    <x v="2103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x v="14"/>
    <x v="2103"/>
    <x v="2102"/>
    <x v="0"/>
  </r>
  <r>
    <x v="2104"/>
    <x v="2104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x v="14"/>
    <x v="2104"/>
    <x v="2103"/>
    <x v="0"/>
  </r>
  <r>
    <x v="2105"/>
    <x v="2105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x v="14"/>
    <x v="2105"/>
    <x v="2104"/>
    <x v="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x v="14"/>
    <x v="2106"/>
    <x v="2105"/>
    <x v="0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x v="14"/>
    <x v="2107"/>
    <x v="2106"/>
    <x v="0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x v="14"/>
    <x v="2108"/>
    <x v="2107"/>
    <x v="0"/>
  </r>
  <r>
    <x v="2109"/>
    <x v="2109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x v="14"/>
    <x v="2109"/>
    <x v="2108"/>
    <x v="0"/>
  </r>
  <r>
    <x v="2110"/>
    <x v="2110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x v="14"/>
    <x v="2110"/>
    <x v="2109"/>
    <x v="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x v="14"/>
    <x v="2111"/>
    <x v="2110"/>
    <x v="0"/>
  </r>
  <r>
    <x v="2112"/>
    <x v="2112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x v="14"/>
    <x v="2112"/>
    <x v="2111"/>
    <x v="0"/>
  </r>
  <r>
    <x v="2113"/>
    <x v="2113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x v="14"/>
    <x v="2113"/>
    <x v="2112"/>
    <x v="0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x v="14"/>
    <x v="2114"/>
    <x v="2113"/>
    <x v="0"/>
  </r>
  <r>
    <x v="2115"/>
    <x v="2115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x v="14"/>
    <x v="2115"/>
    <x v="2114"/>
    <x v="0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x v="14"/>
    <x v="2116"/>
    <x v="2115"/>
    <x v="0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x v="14"/>
    <x v="2117"/>
    <x v="2116"/>
    <x v="0"/>
  </r>
  <r>
    <x v="2118"/>
    <x v="2118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x v="14"/>
    <x v="2118"/>
    <x v="2117"/>
    <x v="0"/>
  </r>
  <r>
    <x v="2119"/>
    <x v="2119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x v="14"/>
    <x v="2119"/>
    <x v="2118"/>
    <x v="0"/>
  </r>
  <r>
    <x v="2120"/>
    <x v="2120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x v="14"/>
    <x v="2120"/>
    <x v="2119"/>
    <x v="0"/>
  </r>
  <r>
    <x v="2121"/>
    <x v="2121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x v="17"/>
    <x v="2121"/>
    <x v="2120"/>
    <x v="0"/>
  </r>
  <r>
    <x v="2122"/>
    <x v="2122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x v="17"/>
    <x v="2122"/>
    <x v="2121"/>
    <x v="0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x v="17"/>
    <x v="2123"/>
    <x v="2122"/>
    <x v="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x v="17"/>
    <x v="2124"/>
    <x v="2123"/>
    <x v="0"/>
  </r>
  <r>
    <x v="2125"/>
    <x v="2125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x v="17"/>
    <x v="2125"/>
    <x v="2124"/>
    <x v="0"/>
  </r>
  <r>
    <x v="2126"/>
    <x v="2126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x v="17"/>
    <x v="2126"/>
    <x v="2125"/>
    <x v="0"/>
  </r>
  <r>
    <x v="2127"/>
    <x v="2127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x v="17"/>
    <x v="2127"/>
    <x v="2126"/>
    <x v="0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x v="17"/>
    <x v="2128"/>
    <x v="2127"/>
    <x v="0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x v="17"/>
    <x v="2129"/>
    <x v="2128"/>
    <x v="0"/>
  </r>
  <r>
    <x v="2130"/>
    <x v="2130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x v="17"/>
    <x v="2130"/>
    <x v="2129"/>
    <x v="0"/>
  </r>
  <r>
    <x v="2131"/>
    <x v="2131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x v="17"/>
    <x v="2131"/>
    <x v="2130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x v="17"/>
    <x v="2132"/>
    <x v="2131"/>
    <x v="0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x v="17"/>
    <x v="2133"/>
    <x v="2132"/>
    <x v="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x v="17"/>
    <x v="2134"/>
    <x v="2133"/>
    <x v="0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x v="17"/>
    <x v="2135"/>
    <x v="2134"/>
    <x v="0"/>
  </r>
  <r>
    <x v="2136"/>
    <x v="2136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x v="17"/>
    <x v="2136"/>
    <x v="2135"/>
    <x v="0"/>
  </r>
  <r>
    <x v="2137"/>
    <x v="2137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x v="17"/>
    <x v="2137"/>
    <x v="2136"/>
    <x v="0"/>
  </r>
  <r>
    <x v="2138"/>
    <x v="2138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x v="17"/>
    <x v="2138"/>
    <x v="2137"/>
    <x v="0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x v="17"/>
    <x v="2139"/>
    <x v="2138"/>
    <x v="0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x v="17"/>
    <x v="2140"/>
    <x v="2139"/>
    <x v="0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x v="17"/>
    <x v="2141"/>
    <x v="2140"/>
    <x v="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x v="17"/>
    <x v="2142"/>
    <x v="2141"/>
    <x v="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x v="17"/>
    <x v="2143"/>
    <x v="2142"/>
    <x v="0"/>
  </r>
  <r>
    <x v="2144"/>
    <x v="2144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x v="17"/>
    <x v="2144"/>
    <x v="2143"/>
    <x v="0"/>
  </r>
  <r>
    <x v="2145"/>
    <x v="2145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x v="17"/>
    <x v="2145"/>
    <x v="2144"/>
    <x v="0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x v="17"/>
    <x v="2146"/>
    <x v="2145"/>
    <x v="0"/>
  </r>
  <r>
    <x v="2147"/>
    <x v="2147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x v="17"/>
    <x v="2147"/>
    <x v="2146"/>
    <x v="0"/>
  </r>
  <r>
    <x v="2148"/>
    <x v="2148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x v="17"/>
    <x v="2148"/>
    <x v="2147"/>
    <x v="0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x v="17"/>
    <x v="2149"/>
    <x v="2148"/>
    <x v="0"/>
  </r>
  <r>
    <x v="2150"/>
    <x v="2150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x v="17"/>
    <x v="2150"/>
    <x v="2149"/>
    <x v="0"/>
  </r>
  <r>
    <x v="2151"/>
    <x v="2151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x v="17"/>
    <x v="2151"/>
    <x v="2150"/>
    <x v="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x v="17"/>
    <x v="2152"/>
    <x v="2151"/>
    <x v="0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x v="17"/>
    <x v="2153"/>
    <x v="2152"/>
    <x v="0"/>
  </r>
  <r>
    <x v="2154"/>
    <x v="2154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x v="17"/>
    <x v="2154"/>
    <x v="2153"/>
    <x v="0"/>
  </r>
  <r>
    <x v="2155"/>
    <x v="2155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x v="17"/>
    <x v="2155"/>
    <x v="2154"/>
    <x v="0"/>
  </r>
  <r>
    <x v="2156"/>
    <x v="2156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x v="17"/>
    <x v="2156"/>
    <x v="2155"/>
    <x v="0"/>
  </r>
  <r>
    <x v="2157"/>
    <x v="2157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x v="17"/>
    <x v="2157"/>
    <x v="2156"/>
    <x v="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x v="17"/>
    <x v="2158"/>
    <x v="2157"/>
    <x v="0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x v="17"/>
    <x v="2159"/>
    <x v="2158"/>
    <x v="0"/>
  </r>
  <r>
    <x v="2160"/>
    <x v="2160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x v="17"/>
    <x v="2160"/>
    <x v="2159"/>
    <x v="0"/>
  </r>
  <r>
    <x v="2161"/>
    <x v="2161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x v="11"/>
    <x v="2161"/>
    <x v="2160"/>
    <x v="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x v="11"/>
    <x v="2162"/>
    <x v="2161"/>
    <x v="0"/>
  </r>
  <r>
    <x v="2163"/>
    <x v="2163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x v="11"/>
    <x v="2163"/>
    <x v="2162"/>
    <x v="0"/>
  </r>
  <r>
    <x v="2164"/>
    <x v="2164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x v="11"/>
    <x v="2164"/>
    <x v="2163"/>
    <x v="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x v="11"/>
    <x v="2165"/>
    <x v="2164"/>
    <x v="0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x v="11"/>
    <x v="2166"/>
    <x v="2165"/>
    <x v="0"/>
  </r>
  <r>
    <x v="2167"/>
    <x v="2167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x v="11"/>
    <x v="2167"/>
    <x v="2166"/>
    <x v="0"/>
  </r>
  <r>
    <x v="2168"/>
    <x v="2168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x v="11"/>
    <x v="2168"/>
    <x v="2167"/>
    <x v="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x v="11"/>
    <x v="2169"/>
    <x v="2168"/>
    <x v="0"/>
  </r>
  <r>
    <x v="2170"/>
    <x v="2170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x v="11"/>
    <x v="2170"/>
    <x v="2169"/>
    <x v="0"/>
  </r>
  <r>
    <x v="2171"/>
    <x v="2171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x v="11"/>
    <x v="2171"/>
    <x v="2170"/>
    <x v="0"/>
  </r>
  <r>
    <x v="2172"/>
    <x v="2172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x v="11"/>
    <x v="2172"/>
    <x v="2171"/>
    <x v="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x v="11"/>
    <x v="2173"/>
    <x v="2172"/>
    <x v="0"/>
  </r>
  <r>
    <x v="2174"/>
    <x v="2174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x v="11"/>
    <x v="2174"/>
    <x v="2173"/>
    <x v="0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x v="11"/>
    <x v="2175"/>
    <x v="2174"/>
    <x v="0"/>
  </r>
  <r>
    <x v="2176"/>
    <x v="2176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x v="11"/>
    <x v="2176"/>
    <x v="2175"/>
    <x v="0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x v="11"/>
    <x v="2177"/>
    <x v="2176"/>
    <x v="0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x v="11"/>
    <x v="2178"/>
    <x v="2177"/>
    <x v="0"/>
  </r>
  <r>
    <x v="2179"/>
    <x v="2179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x v="11"/>
    <x v="2179"/>
    <x v="2178"/>
    <x v="0"/>
  </r>
  <r>
    <x v="2180"/>
    <x v="2180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x v="11"/>
    <x v="2180"/>
    <x v="2179"/>
    <x v="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x v="32"/>
    <x v="2181"/>
    <x v="2180"/>
    <x v="0"/>
  </r>
  <r>
    <x v="2182"/>
    <x v="2182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x v="32"/>
    <x v="2182"/>
    <x v="2181"/>
    <x v="0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x v="32"/>
    <x v="2183"/>
    <x v="2182"/>
    <x v="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x v="32"/>
    <x v="2184"/>
    <x v="2183"/>
    <x v="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x v="32"/>
    <x v="2185"/>
    <x v="2184"/>
    <x v="0"/>
  </r>
  <r>
    <x v="2186"/>
    <x v="2186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x v="32"/>
    <x v="2186"/>
    <x v="2185"/>
    <x v="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x v="32"/>
    <x v="2187"/>
    <x v="2186"/>
    <x v="0"/>
  </r>
  <r>
    <x v="2188"/>
    <x v="2188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x v="32"/>
    <x v="2188"/>
    <x v="2187"/>
    <x v="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x v="32"/>
    <x v="2189"/>
    <x v="2188"/>
    <x v="0"/>
  </r>
  <r>
    <x v="2190"/>
    <x v="2190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x v="32"/>
    <x v="2190"/>
    <x v="2189"/>
    <x v="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x v="32"/>
    <x v="2191"/>
    <x v="2190"/>
    <x v="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x v="32"/>
    <x v="2192"/>
    <x v="2191"/>
    <x v="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x v="32"/>
    <x v="2193"/>
    <x v="2192"/>
    <x v="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x v="32"/>
    <x v="2194"/>
    <x v="2193"/>
    <x v="0"/>
  </r>
  <r>
    <x v="2195"/>
    <x v="2195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x v="32"/>
    <x v="2195"/>
    <x v="2194"/>
    <x v="0"/>
  </r>
  <r>
    <x v="2196"/>
    <x v="2196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x v="32"/>
    <x v="2196"/>
    <x v="2195"/>
    <x v="0"/>
  </r>
  <r>
    <x v="2197"/>
    <x v="2197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x v="32"/>
    <x v="2197"/>
    <x v="2196"/>
    <x v="0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x v="32"/>
    <x v="2198"/>
    <x v="2197"/>
    <x v="0"/>
  </r>
  <r>
    <x v="2199"/>
    <x v="2199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x v="32"/>
    <x v="2199"/>
    <x v="2198"/>
    <x v="0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x v="32"/>
    <x v="2200"/>
    <x v="2199"/>
    <x v="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x v="15"/>
    <x v="2201"/>
    <x v="2200"/>
    <x v="0"/>
  </r>
  <r>
    <x v="2202"/>
    <x v="2202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x v="15"/>
    <x v="2202"/>
    <x v="2201"/>
    <x v="0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x v="15"/>
    <x v="2203"/>
    <x v="2202"/>
    <x v="0"/>
  </r>
  <r>
    <x v="2204"/>
    <x v="2204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x v="15"/>
    <x v="2204"/>
    <x v="2203"/>
    <x v="0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x v="15"/>
    <x v="2205"/>
    <x v="2204"/>
    <x v="0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x v="15"/>
    <x v="2206"/>
    <x v="2205"/>
    <x v="0"/>
  </r>
  <r>
    <x v="2207"/>
    <x v="2207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x v="15"/>
    <x v="2207"/>
    <x v="2206"/>
    <x v="0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x v="15"/>
    <x v="2208"/>
    <x v="2207"/>
    <x v="0"/>
  </r>
  <r>
    <x v="2209"/>
    <x v="2209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x v="15"/>
    <x v="2209"/>
    <x v="2208"/>
    <x v="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x v="15"/>
    <x v="2210"/>
    <x v="2209"/>
    <x v="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x v="15"/>
    <x v="2211"/>
    <x v="2210"/>
    <x v="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x v="15"/>
    <x v="2212"/>
    <x v="2211"/>
    <x v="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x v="15"/>
    <x v="2213"/>
    <x v="2212"/>
    <x v="0"/>
  </r>
  <r>
    <x v="2214"/>
    <x v="2214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x v="15"/>
    <x v="2214"/>
    <x v="2213"/>
    <x v="0"/>
  </r>
  <r>
    <x v="2215"/>
    <x v="2215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x v="15"/>
    <x v="2215"/>
    <x v="2214"/>
    <x v="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x v="15"/>
    <x v="2216"/>
    <x v="2215"/>
    <x v="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x v="15"/>
    <x v="2217"/>
    <x v="2216"/>
    <x v="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x v="15"/>
    <x v="2218"/>
    <x v="2217"/>
    <x v="0"/>
  </r>
  <r>
    <x v="2219"/>
    <x v="2219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x v="15"/>
    <x v="2219"/>
    <x v="2218"/>
    <x v="0"/>
  </r>
  <r>
    <x v="2220"/>
    <x v="2220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x v="15"/>
    <x v="2220"/>
    <x v="2219"/>
    <x v="0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x v="32"/>
    <x v="2221"/>
    <x v="2220"/>
    <x v="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x v="32"/>
    <x v="2222"/>
    <x v="2221"/>
    <x v="0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x v="32"/>
    <x v="2223"/>
    <x v="2222"/>
    <x v="0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x v="32"/>
    <x v="2224"/>
    <x v="2223"/>
    <x v="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x v="32"/>
    <x v="2225"/>
    <x v="2224"/>
    <x v="0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x v="32"/>
    <x v="2226"/>
    <x v="2225"/>
    <x v="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x v="32"/>
    <x v="2227"/>
    <x v="2226"/>
    <x v="0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x v="32"/>
    <x v="2228"/>
    <x v="2227"/>
    <x v="0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x v="32"/>
    <x v="2229"/>
    <x v="2228"/>
    <x v="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x v="32"/>
    <x v="2230"/>
    <x v="2229"/>
    <x v="0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x v="32"/>
    <x v="2231"/>
    <x v="2230"/>
    <x v="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x v="32"/>
    <x v="2232"/>
    <x v="2231"/>
    <x v="0"/>
  </r>
  <r>
    <x v="2233"/>
    <x v="2233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x v="32"/>
    <x v="2233"/>
    <x v="2232"/>
    <x v="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x v="32"/>
    <x v="2234"/>
    <x v="2233"/>
    <x v="0"/>
  </r>
  <r>
    <x v="2235"/>
    <x v="2235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x v="32"/>
    <x v="2235"/>
    <x v="2234"/>
    <x v="0"/>
  </r>
  <r>
    <x v="2236"/>
    <x v="2236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x v="32"/>
    <x v="2236"/>
    <x v="2235"/>
    <x v="0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x v="32"/>
    <x v="2237"/>
    <x v="2236"/>
    <x v="0"/>
  </r>
  <r>
    <x v="2238"/>
    <x v="2238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x v="32"/>
    <x v="2238"/>
    <x v="2237"/>
    <x v="0"/>
  </r>
  <r>
    <x v="2239"/>
    <x v="2239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x v="32"/>
    <x v="2239"/>
    <x v="2238"/>
    <x v="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x v="32"/>
    <x v="2240"/>
    <x v="2239"/>
    <x v="0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x v="32"/>
    <x v="2241"/>
    <x v="2240"/>
    <x v="0"/>
  </r>
  <r>
    <x v="2242"/>
    <x v="2242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x v="32"/>
    <x v="2242"/>
    <x v="2241"/>
    <x v="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x v="32"/>
    <x v="2243"/>
    <x v="2242"/>
    <x v="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x v="32"/>
    <x v="2244"/>
    <x v="2243"/>
    <x v="0"/>
  </r>
  <r>
    <x v="2245"/>
    <x v="2245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x v="32"/>
    <x v="2245"/>
    <x v="2244"/>
    <x v="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x v="32"/>
    <x v="2246"/>
    <x v="2245"/>
    <x v="0"/>
  </r>
  <r>
    <x v="2247"/>
    <x v="2247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x v="32"/>
    <x v="2247"/>
    <x v="2246"/>
    <x v="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x v="32"/>
    <x v="2248"/>
    <x v="2247"/>
    <x v="0"/>
  </r>
  <r>
    <x v="2249"/>
    <x v="2249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x v="32"/>
    <x v="2249"/>
    <x v="2248"/>
    <x v="0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x v="32"/>
    <x v="2250"/>
    <x v="2249"/>
    <x v="0"/>
  </r>
  <r>
    <x v="2251"/>
    <x v="2251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x v="32"/>
    <x v="2251"/>
    <x v="2250"/>
    <x v="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x v="32"/>
    <x v="2252"/>
    <x v="2251"/>
    <x v="0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x v="32"/>
    <x v="2253"/>
    <x v="2252"/>
    <x v="0"/>
  </r>
  <r>
    <x v="2254"/>
    <x v="2254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x v="32"/>
    <x v="2254"/>
    <x v="2253"/>
    <x v="0"/>
  </r>
  <r>
    <x v="2255"/>
    <x v="2255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x v="32"/>
    <x v="2255"/>
    <x v="2254"/>
    <x v="0"/>
  </r>
  <r>
    <x v="2256"/>
    <x v="2256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x v="32"/>
    <x v="2256"/>
    <x v="2255"/>
    <x v="0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x v="32"/>
    <x v="2257"/>
    <x v="2256"/>
    <x v="0"/>
  </r>
  <r>
    <x v="2258"/>
    <x v="2258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x v="32"/>
    <x v="2258"/>
    <x v="2257"/>
    <x v="0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x v="32"/>
    <x v="2259"/>
    <x v="2258"/>
    <x v="0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x v="32"/>
    <x v="2260"/>
    <x v="2259"/>
    <x v="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x v="32"/>
    <x v="2261"/>
    <x v="2260"/>
    <x v="0"/>
  </r>
  <r>
    <x v="2262"/>
    <x v="2262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x v="32"/>
    <x v="2262"/>
    <x v="2261"/>
    <x v="0"/>
  </r>
  <r>
    <x v="2263"/>
    <x v="2263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x v="32"/>
    <x v="2263"/>
    <x v="2262"/>
    <x v="0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x v="32"/>
    <x v="2264"/>
    <x v="2263"/>
    <x v="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x v="32"/>
    <x v="2265"/>
    <x v="2264"/>
    <x v="0"/>
  </r>
  <r>
    <x v="2266"/>
    <x v="2266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x v="32"/>
    <x v="2266"/>
    <x v="2265"/>
    <x v="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x v="32"/>
    <x v="2267"/>
    <x v="2266"/>
    <x v="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x v="32"/>
    <x v="2268"/>
    <x v="2267"/>
    <x v="0"/>
  </r>
  <r>
    <x v="2269"/>
    <x v="2269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x v="32"/>
    <x v="2269"/>
    <x v="2268"/>
    <x v="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x v="32"/>
    <x v="2270"/>
    <x v="2269"/>
    <x v="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x v="32"/>
    <x v="2271"/>
    <x v="2270"/>
    <x v="0"/>
  </r>
  <r>
    <x v="2272"/>
    <x v="2272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x v="32"/>
    <x v="2272"/>
    <x v="2271"/>
    <x v="0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x v="32"/>
    <x v="2273"/>
    <x v="2272"/>
    <x v="0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x v="32"/>
    <x v="2274"/>
    <x v="2273"/>
    <x v="0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x v="32"/>
    <x v="2275"/>
    <x v="2274"/>
    <x v="0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x v="32"/>
    <x v="2276"/>
    <x v="2275"/>
    <x v="0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x v="32"/>
    <x v="2277"/>
    <x v="2276"/>
    <x v="0"/>
  </r>
  <r>
    <x v="2278"/>
    <x v="2278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x v="32"/>
    <x v="2278"/>
    <x v="2277"/>
    <x v="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x v="32"/>
    <x v="2279"/>
    <x v="2278"/>
    <x v="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x v="32"/>
    <x v="2280"/>
    <x v="2279"/>
    <x v="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x v="11"/>
    <x v="2281"/>
    <x v="2280"/>
    <x v="0"/>
  </r>
  <r>
    <x v="2282"/>
    <x v="2282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x v="11"/>
    <x v="2282"/>
    <x v="2281"/>
    <x v="0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x v="11"/>
    <x v="2283"/>
    <x v="2282"/>
    <x v="0"/>
  </r>
  <r>
    <x v="2284"/>
    <x v="2284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x v="11"/>
    <x v="2284"/>
    <x v="2283"/>
    <x v="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x v="11"/>
    <x v="2285"/>
    <x v="2284"/>
    <x v="0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x v="11"/>
    <x v="2286"/>
    <x v="2285"/>
    <x v="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x v="11"/>
    <x v="2287"/>
    <x v="2286"/>
    <x v="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x v="11"/>
    <x v="2288"/>
    <x v="2287"/>
    <x v="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x v="11"/>
    <x v="2289"/>
    <x v="2288"/>
    <x v="0"/>
  </r>
  <r>
    <x v="2290"/>
    <x v="2290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x v="11"/>
    <x v="2290"/>
    <x v="2289"/>
    <x v="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x v="11"/>
    <x v="2291"/>
    <x v="2290"/>
    <x v="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x v="11"/>
    <x v="2292"/>
    <x v="2291"/>
    <x v="0"/>
  </r>
  <r>
    <x v="2293"/>
    <x v="2293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x v="11"/>
    <x v="2293"/>
    <x v="2292"/>
    <x v="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x v="11"/>
    <x v="2294"/>
    <x v="2293"/>
    <x v="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x v="11"/>
    <x v="2295"/>
    <x v="2294"/>
    <x v="0"/>
  </r>
  <r>
    <x v="2296"/>
    <x v="2296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x v="11"/>
    <x v="2296"/>
    <x v="2295"/>
    <x v="0"/>
  </r>
  <r>
    <x v="2297"/>
    <x v="2297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x v="11"/>
    <x v="2297"/>
    <x v="2296"/>
    <x v="0"/>
  </r>
  <r>
    <x v="2298"/>
    <x v="2298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x v="11"/>
    <x v="2298"/>
    <x v="2297"/>
    <x v="0"/>
  </r>
  <r>
    <x v="2299"/>
    <x v="2299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x v="11"/>
    <x v="2299"/>
    <x v="2298"/>
    <x v="0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x v="11"/>
    <x v="2300"/>
    <x v="2299"/>
    <x v="0"/>
  </r>
  <r>
    <x v="2301"/>
    <x v="2301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x v="14"/>
    <x v="2301"/>
    <x v="2300"/>
    <x v="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x v="14"/>
    <x v="2302"/>
    <x v="2301"/>
    <x v="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x v="14"/>
    <x v="2303"/>
    <x v="2302"/>
    <x v="0"/>
  </r>
  <r>
    <x v="2304"/>
    <x v="2304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x v="14"/>
    <x v="2304"/>
    <x v="1254"/>
    <x v="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x v="14"/>
    <x v="2305"/>
    <x v="2303"/>
    <x v="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x v="14"/>
    <x v="2306"/>
    <x v="2304"/>
    <x v="0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x v="14"/>
    <x v="2307"/>
    <x v="2305"/>
    <x v="0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x v="14"/>
    <x v="2308"/>
    <x v="2306"/>
    <x v="0"/>
  </r>
  <r>
    <x v="2309"/>
    <x v="2309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x v="14"/>
    <x v="2309"/>
    <x v="2307"/>
    <x v="0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x v="14"/>
    <x v="2310"/>
    <x v="2308"/>
    <x v="0"/>
  </r>
  <r>
    <x v="2311"/>
    <x v="2311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x v="14"/>
    <x v="2311"/>
    <x v="2309"/>
    <x v="0"/>
  </r>
  <r>
    <x v="2312"/>
    <x v="2312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x v="14"/>
    <x v="2312"/>
    <x v="2310"/>
    <x v="0"/>
  </r>
  <r>
    <x v="2313"/>
    <x v="2313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x v="14"/>
    <x v="2313"/>
    <x v="2311"/>
    <x v="0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x v="14"/>
    <x v="2314"/>
    <x v="2312"/>
    <x v="0"/>
  </r>
  <r>
    <x v="2315"/>
    <x v="2315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x v="14"/>
    <x v="2315"/>
    <x v="2313"/>
    <x v="0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x v="14"/>
    <x v="2316"/>
    <x v="2314"/>
    <x v="0"/>
  </r>
  <r>
    <x v="2317"/>
    <x v="2317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x v="14"/>
    <x v="2317"/>
    <x v="2315"/>
    <x v="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x v="14"/>
    <x v="2318"/>
    <x v="2316"/>
    <x v="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x v="14"/>
    <x v="2319"/>
    <x v="2317"/>
    <x v="0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x v="14"/>
    <x v="2320"/>
    <x v="2318"/>
    <x v="0"/>
  </r>
  <r>
    <x v="2321"/>
    <x v="2321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x v="33"/>
    <x v="2321"/>
    <x v="2319"/>
    <x v="0"/>
  </r>
  <r>
    <x v="2322"/>
    <x v="2322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x v="33"/>
    <x v="2322"/>
    <x v="2320"/>
    <x v="0"/>
  </r>
  <r>
    <x v="2323"/>
    <x v="2323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x v="33"/>
    <x v="2323"/>
    <x v="2321"/>
    <x v="0"/>
  </r>
  <r>
    <x v="2324"/>
    <x v="2324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x v="33"/>
    <x v="2324"/>
    <x v="2322"/>
    <x v="0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x v="33"/>
    <x v="2325"/>
    <x v="2323"/>
    <x v="0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x v="33"/>
    <x v="2326"/>
    <x v="2324"/>
    <x v="0"/>
  </r>
  <r>
    <x v="2327"/>
    <x v="2327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x v="33"/>
    <x v="2327"/>
    <x v="2325"/>
    <x v="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x v="33"/>
    <x v="2328"/>
    <x v="2326"/>
    <x v="0"/>
  </r>
  <r>
    <x v="2329"/>
    <x v="2329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x v="33"/>
    <x v="2329"/>
    <x v="2327"/>
    <x v="0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x v="33"/>
    <x v="2330"/>
    <x v="2328"/>
    <x v="0"/>
  </r>
  <r>
    <x v="2331"/>
    <x v="2331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x v="33"/>
    <x v="2331"/>
    <x v="2329"/>
    <x v="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x v="33"/>
    <x v="2332"/>
    <x v="2330"/>
    <x v="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x v="33"/>
    <x v="2333"/>
    <x v="2331"/>
    <x v="0"/>
  </r>
  <r>
    <x v="2334"/>
    <x v="2334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x v="33"/>
    <x v="2334"/>
    <x v="2332"/>
    <x v="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x v="33"/>
    <x v="2335"/>
    <x v="2333"/>
    <x v="0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x v="33"/>
    <x v="2336"/>
    <x v="2334"/>
    <x v="0"/>
  </r>
  <r>
    <x v="2337"/>
    <x v="2337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x v="33"/>
    <x v="2337"/>
    <x v="2335"/>
    <x v="0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x v="33"/>
    <x v="2338"/>
    <x v="2336"/>
    <x v="0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x v="33"/>
    <x v="2339"/>
    <x v="2337"/>
    <x v="0"/>
  </r>
  <r>
    <x v="2340"/>
    <x v="2340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x v="33"/>
    <x v="2340"/>
    <x v="2338"/>
    <x v="0"/>
  </r>
  <r>
    <x v="2341"/>
    <x v="2341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x v="7"/>
    <x v="2341"/>
    <x v="2339"/>
    <x v="0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x v="7"/>
    <x v="2342"/>
    <x v="2340"/>
    <x v="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x v="7"/>
    <x v="2343"/>
    <x v="2341"/>
    <x v="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x v="7"/>
    <x v="2344"/>
    <x v="2342"/>
    <x v="0"/>
  </r>
  <r>
    <x v="2345"/>
    <x v="2345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x v="7"/>
    <x v="2345"/>
    <x v="2343"/>
    <x v="0"/>
  </r>
  <r>
    <x v="2346"/>
    <x v="2346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x v="7"/>
    <x v="2346"/>
    <x v="2344"/>
    <x v="0"/>
  </r>
  <r>
    <x v="2347"/>
    <x v="2347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x v="7"/>
    <x v="2347"/>
    <x v="2345"/>
    <x v="0"/>
  </r>
  <r>
    <x v="2348"/>
    <x v="2348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x v="7"/>
    <x v="2348"/>
    <x v="2346"/>
    <x v="0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x v="7"/>
    <x v="2349"/>
    <x v="2347"/>
    <x v="0"/>
  </r>
  <r>
    <x v="2350"/>
    <x v="2350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x v="7"/>
    <x v="2350"/>
    <x v="2348"/>
    <x v="0"/>
  </r>
  <r>
    <x v="2351"/>
    <x v="2351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x v="7"/>
    <x v="2351"/>
    <x v="2349"/>
    <x v="0"/>
  </r>
  <r>
    <x v="2352"/>
    <x v="2352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x v="7"/>
    <x v="2352"/>
    <x v="2350"/>
    <x v="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x v="7"/>
    <x v="2353"/>
    <x v="2351"/>
    <x v="0"/>
  </r>
  <r>
    <x v="2354"/>
    <x v="2354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x v="7"/>
    <x v="2354"/>
    <x v="2352"/>
    <x v="0"/>
  </r>
  <r>
    <x v="2355"/>
    <x v="2355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x v="7"/>
    <x v="2355"/>
    <x v="2353"/>
    <x v="0"/>
  </r>
  <r>
    <x v="2356"/>
    <x v="2356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x v="7"/>
    <x v="2356"/>
    <x v="2354"/>
    <x v="0"/>
  </r>
  <r>
    <x v="2357"/>
    <x v="2357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x v="7"/>
    <x v="2357"/>
    <x v="2355"/>
    <x v="0"/>
  </r>
  <r>
    <x v="2358"/>
    <x v="2358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x v="7"/>
    <x v="2358"/>
    <x v="2356"/>
    <x v="0"/>
  </r>
  <r>
    <x v="2359"/>
    <x v="2359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x v="7"/>
    <x v="2359"/>
    <x v="2357"/>
    <x v="0"/>
  </r>
  <r>
    <x v="2360"/>
    <x v="2360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x v="7"/>
    <x v="2360"/>
    <x v="2358"/>
    <x v="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x v="7"/>
    <x v="2361"/>
    <x v="2359"/>
    <x v="0"/>
  </r>
  <r>
    <x v="2362"/>
    <x v="2362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x v="7"/>
    <x v="2362"/>
    <x v="2360"/>
    <x v="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x v="7"/>
    <x v="2363"/>
    <x v="2361"/>
    <x v="0"/>
  </r>
  <r>
    <x v="2364"/>
    <x v="2364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x v="7"/>
    <x v="2364"/>
    <x v="2362"/>
    <x v="0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x v="7"/>
    <x v="2365"/>
    <x v="2363"/>
    <x v="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x v="7"/>
    <x v="2366"/>
    <x v="2364"/>
    <x v="0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x v="7"/>
    <x v="2367"/>
    <x v="2365"/>
    <x v="0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x v="7"/>
    <x v="2368"/>
    <x v="2366"/>
    <x v="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x v="7"/>
    <x v="2369"/>
    <x v="2367"/>
    <x v="0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x v="7"/>
    <x v="2370"/>
    <x v="2368"/>
    <x v="0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x v="7"/>
    <x v="2371"/>
    <x v="2369"/>
    <x v="0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x v="7"/>
    <x v="2372"/>
    <x v="2370"/>
    <x v="0"/>
  </r>
  <r>
    <x v="2373"/>
    <x v="2373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x v="7"/>
    <x v="2373"/>
    <x v="2371"/>
    <x v="0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x v="7"/>
    <x v="2374"/>
    <x v="2372"/>
    <x v="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x v="7"/>
    <x v="2375"/>
    <x v="2373"/>
    <x v="0"/>
  </r>
  <r>
    <x v="2376"/>
    <x v="2376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x v="7"/>
    <x v="2376"/>
    <x v="2374"/>
    <x v="0"/>
  </r>
  <r>
    <x v="2377"/>
    <x v="2377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x v="7"/>
    <x v="2377"/>
    <x v="2375"/>
    <x v="0"/>
  </r>
  <r>
    <x v="2378"/>
    <x v="2378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x v="7"/>
    <x v="2378"/>
    <x v="2376"/>
    <x v="0"/>
  </r>
  <r>
    <x v="2379"/>
    <x v="2379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x v="7"/>
    <x v="2379"/>
    <x v="2377"/>
    <x v="0"/>
  </r>
  <r>
    <x v="2380"/>
    <x v="2380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x v="7"/>
    <x v="2380"/>
    <x v="2378"/>
    <x v="0"/>
  </r>
  <r>
    <x v="2381"/>
    <x v="2381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x v="7"/>
    <x v="2381"/>
    <x v="2379"/>
    <x v="0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x v="7"/>
    <x v="2382"/>
    <x v="2380"/>
    <x v="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x v="7"/>
    <x v="2383"/>
    <x v="2381"/>
    <x v="0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x v="7"/>
    <x v="2384"/>
    <x v="2382"/>
    <x v="0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x v="7"/>
    <x v="2385"/>
    <x v="2383"/>
    <x v="0"/>
  </r>
  <r>
    <x v="2386"/>
    <x v="2386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x v="7"/>
    <x v="2386"/>
    <x v="2384"/>
    <x v="0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x v="7"/>
    <x v="2387"/>
    <x v="2385"/>
    <x v="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x v="7"/>
    <x v="2388"/>
    <x v="2386"/>
    <x v="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x v="7"/>
    <x v="2389"/>
    <x v="2387"/>
    <x v="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x v="7"/>
    <x v="2390"/>
    <x v="2388"/>
    <x v="0"/>
  </r>
  <r>
    <x v="2391"/>
    <x v="2391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x v="7"/>
    <x v="2391"/>
    <x v="2389"/>
    <x v="0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x v="7"/>
    <x v="2392"/>
    <x v="2390"/>
    <x v="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x v="7"/>
    <x v="2393"/>
    <x v="2391"/>
    <x v="0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x v="7"/>
    <x v="2394"/>
    <x v="2392"/>
    <x v="0"/>
  </r>
  <r>
    <x v="2395"/>
    <x v="2395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x v="7"/>
    <x v="2395"/>
    <x v="2393"/>
    <x v="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x v="7"/>
    <x v="2396"/>
    <x v="2394"/>
    <x v="0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x v="7"/>
    <x v="2397"/>
    <x v="2395"/>
    <x v="0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x v="7"/>
    <x v="2398"/>
    <x v="2396"/>
    <x v="0"/>
  </r>
  <r>
    <x v="2399"/>
    <x v="2399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x v="7"/>
    <x v="2399"/>
    <x v="2397"/>
    <x v="0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x v="7"/>
    <x v="2400"/>
    <x v="2398"/>
    <x v="0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x v="19"/>
    <x v="2401"/>
    <x v="2399"/>
    <x v="0"/>
  </r>
  <r>
    <x v="2402"/>
    <x v="2402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x v="19"/>
    <x v="2402"/>
    <x v="2400"/>
    <x v="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x v="19"/>
    <x v="2403"/>
    <x v="2401"/>
    <x v="0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x v="19"/>
    <x v="2404"/>
    <x v="2402"/>
    <x v="0"/>
  </r>
  <r>
    <x v="2405"/>
    <x v="2405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x v="19"/>
    <x v="2405"/>
    <x v="2403"/>
    <x v="0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x v="19"/>
    <x v="2406"/>
    <x v="2404"/>
    <x v="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x v="19"/>
    <x v="2407"/>
    <x v="2405"/>
    <x v="0"/>
  </r>
  <r>
    <x v="2408"/>
    <x v="2408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x v="19"/>
    <x v="2408"/>
    <x v="2406"/>
    <x v="0"/>
  </r>
  <r>
    <x v="2409"/>
    <x v="2409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x v="19"/>
    <x v="2409"/>
    <x v="2407"/>
    <x v="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x v="19"/>
    <x v="2410"/>
    <x v="2408"/>
    <x v="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x v="19"/>
    <x v="2411"/>
    <x v="2409"/>
    <x v="0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x v="19"/>
    <x v="2412"/>
    <x v="2410"/>
    <x v="0"/>
  </r>
  <r>
    <x v="2413"/>
    <x v="2413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x v="19"/>
    <x v="2413"/>
    <x v="2411"/>
    <x v="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x v="19"/>
    <x v="2414"/>
    <x v="2412"/>
    <x v="0"/>
  </r>
  <r>
    <x v="2415"/>
    <x v="2415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x v="19"/>
    <x v="2415"/>
    <x v="2413"/>
    <x v="0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x v="19"/>
    <x v="2416"/>
    <x v="2414"/>
    <x v="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x v="19"/>
    <x v="2417"/>
    <x v="2415"/>
    <x v="0"/>
  </r>
  <r>
    <x v="2418"/>
    <x v="2418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x v="19"/>
    <x v="2418"/>
    <x v="2416"/>
    <x v="0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x v="19"/>
    <x v="2419"/>
    <x v="2417"/>
    <x v="0"/>
  </r>
  <r>
    <x v="2420"/>
    <x v="2420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x v="19"/>
    <x v="2420"/>
    <x v="2418"/>
    <x v="0"/>
  </r>
  <r>
    <x v="2421"/>
    <x v="2421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x v="19"/>
    <x v="2421"/>
    <x v="2419"/>
    <x v="0"/>
  </r>
  <r>
    <x v="2422"/>
    <x v="2422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x v="19"/>
    <x v="2422"/>
    <x v="2420"/>
    <x v="0"/>
  </r>
  <r>
    <x v="2423"/>
    <x v="2423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x v="19"/>
    <x v="2423"/>
    <x v="2421"/>
    <x v="0"/>
  </r>
  <r>
    <x v="2424"/>
    <x v="2424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x v="19"/>
    <x v="2424"/>
    <x v="2422"/>
    <x v="0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x v="19"/>
    <x v="2425"/>
    <x v="2423"/>
    <x v="0"/>
  </r>
  <r>
    <x v="2426"/>
    <x v="2426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x v="19"/>
    <x v="2426"/>
    <x v="2424"/>
    <x v="0"/>
  </r>
  <r>
    <x v="2427"/>
    <x v="2427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x v="19"/>
    <x v="2427"/>
    <x v="2425"/>
    <x v="0"/>
  </r>
  <r>
    <x v="2428"/>
    <x v="2428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x v="19"/>
    <x v="2428"/>
    <x v="2426"/>
    <x v="0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x v="19"/>
    <x v="2429"/>
    <x v="2427"/>
    <x v="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x v="19"/>
    <x v="2430"/>
    <x v="2428"/>
    <x v="0"/>
  </r>
  <r>
    <x v="2431"/>
    <x v="2431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x v="19"/>
    <x v="2431"/>
    <x v="2429"/>
    <x v="0"/>
  </r>
  <r>
    <x v="2432"/>
    <x v="2432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x v="19"/>
    <x v="2432"/>
    <x v="2430"/>
    <x v="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x v="19"/>
    <x v="2433"/>
    <x v="2431"/>
    <x v="0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x v="19"/>
    <x v="2434"/>
    <x v="2432"/>
    <x v="0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x v="19"/>
    <x v="2435"/>
    <x v="2433"/>
    <x v="0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x v="19"/>
    <x v="2436"/>
    <x v="2434"/>
    <x v="0"/>
  </r>
  <r>
    <x v="2437"/>
    <x v="2437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x v="19"/>
    <x v="2437"/>
    <x v="2435"/>
    <x v="0"/>
  </r>
  <r>
    <x v="2438"/>
    <x v="2438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x v="19"/>
    <x v="2438"/>
    <x v="2436"/>
    <x v="0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x v="19"/>
    <x v="2439"/>
    <x v="2437"/>
    <x v="0"/>
  </r>
  <r>
    <x v="2440"/>
    <x v="2440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x v="19"/>
    <x v="2440"/>
    <x v="2438"/>
    <x v="0"/>
  </r>
  <r>
    <x v="2441"/>
    <x v="2441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x v="33"/>
    <x v="2441"/>
    <x v="2439"/>
    <x v="0"/>
  </r>
  <r>
    <x v="2442"/>
    <x v="2442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x v="33"/>
    <x v="2442"/>
    <x v="2440"/>
    <x v="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x v="33"/>
    <x v="2443"/>
    <x v="2441"/>
    <x v="0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x v="33"/>
    <x v="2444"/>
    <x v="2442"/>
    <x v="0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x v="33"/>
    <x v="2445"/>
    <x v="2443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x v="33"/>
    <x v="2446"/>
    <x v="2444"/>
    <x v="0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x v="33"/>
    <x v="2447"/>
    <x v="2445"/>
    <x v="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x v="33"/>
    <x v="2448"/>
    <x v="2446"/>
    <x v="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x v="33"/>
    <x v="2449"/>
    <x v="2447"/>
    <x v="0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x v="33"/>
    <x v="2450"/>
    <x v="2448"/>
    <x v="0"/>
  </r>
  <r>
    <x v="2451"/>
    <x v="2451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x v="33"/>
    <x v="2451"/>
    <x v="2449"/>
    <x v="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x v="33"/>
    <x v="2452"/>
    <x v="2450"/>
    <x v="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x v="33"/>
    <x v="2453"/>
    <x v="2451"/>
    <x v="0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x v="33"/>
    <x v="2454"/>
    <x v="2452"/>
    <x v="0"/>
  </r>
  <r>
    <x v="2455"/>
    <x v="2455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x v="33"/>
    <x v="2455"/>
    <x v="2453"/>
    <x v="0"/>
  </r>
  <r>
    <x v="2456"/>
    <x v="2456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x v="33"/>
    <x v="2456"/>
    <x v="2454"/>
    <x v="0"/>
  </r>
  <r>
    <x v="2457"/>
    <x v="2457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x v="33"/>
    <x v="2457"/>
    <x v="2455"/>
    <x v="0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x v="33"/>
    <x v="2458"/>
    <x v="2456"/>
    <x v="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x v="33"/>
    <x v="2459"/>
    <x v="2457"/>
    <x v="0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x v="33"/>
    <x v="2460"/>
    <x v="2458"/>
    <x v="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x v="14"/>
    <x v="2461"/>
    <x v="1837"/>
    <x v="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x v="14"/>
    <x v="2462"/>
    <x v="2459"/>
    <x v="0"/>
  </r>
  <r>
    <x v="2463"/>
    <x v="2463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x v="14"/>
    <x v="2463"/>
    <x v="2460"/>
    <x v="0"/>
  </r>
  <r>
    <x v="2464"/>
    <x v="2464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x v="14"/>
    <x v="2464"/>
    <x v="2461"/>
    <x v="0"/>
  </r>
  <r>
    <x v="2465"/>
    <x v="2465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x v="14"/>
    <x v="2465"/>
    <x v="2462"/>
    <x v="0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x v="14"/>
    <x v="2466"/>
    <x v="2463"/>
    <x v="0"/>
  </r>
  <r>
    <x v="2467"/>
    <x v="2467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x v="14"/>
    <x v="2467"/>
    <x v="2464"/>
    <x v="0"/>
  </r>
  <r>
    <x v="2468"/>
    <x v="2468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x v="14"/>
    <x v="2468"/>
    <x v="2465"/>
    <x v="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x v="14"/>
    <x v="2469"/>
    <x v="2466"/>
    <x v="0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x v="14"/>
    <x v="2470"/>
    <x v="2467"/>
    <x v="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x v="14"/>
    <x v="2471"/>
    <x v="2468"/>
    <x v="0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x v="14"/>
    <x v="2472"/>
    <x v="2469"/>
    <x v="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x v="14"/>
    <x v="2473"/>
    <x v="2470"/>
    <x v="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x v="14"/>
    <x v="2474"/>
    <x v="2471"/>
    <x v="0"/>
  </r>
  <r>
    <x v="2475"/>
    <x v="2475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x v="14"/>
    <x v="2475"/>
    <x v="2472"/>
    <x v="0"/>
  </r>
  <r>
    <x v="2476"/>
    <x v="2476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x v="14"/>
    <x v="2476"/>
    <x v="2473"/>
    <x v="0"/>
  </r>
  <r>
    <x v="2477"/>
    <x v="823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x v="14"/>
    <x v="2477"/>
    <x v="2474"/>
    <x v="0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x v="14"/>
    <x v="2478"/>
    <x v="2475"/>
    <x v="0"/>
  </r>
  <r>
    <x v="2479"/>
    <x v="2478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x v="14"/>
    <x v="2479"/>
    <x v="2476"/>
    <x v="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x v="14"/>
    <x v="2480"/>
    <x v="2477"/>
    <x v="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x v="14"/>
    <x v="2481"/>
    <x v="2478"/>
    <x v="0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x v="14"/>
    <x v="2482"/>
    <x v="2479"/>
    <x v="0"/>
  </r>
  <r>
    <x v="2483"/>
    <x v="2482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x v="14"/>
    <x v="2483"/>
    <x v="2480"/>
    <x v="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x v="14"/>
    <x v="2484"/>
    <x v="2481"/>
    <x v="0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x v="14"/>
    <x v="2485"/>
    <x v="2482"/>
    <x v="0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x v="14"/>
    <x v="2486"/>
    <x v="2483"/>
    <x v="0"/>
  </r>
  <r>
    <x v="2487"/>
    <x v="2486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x v="14"/>
    <x v="2487"/>
    <x v="2484"/>
    <x v="0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x v="14"/>
    <x v="2488"/>
    <x v="2485"/>
    <x v="0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x v="14"/>
    <x v="2489"/>
    <x v="2486"/>
    <x v="0"/>
  </r>
  <r>
    <x v="2490"/>
    <x v="2489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x v="14"/>
    <x v="2490"/>
    <x v="2487"/>
    <x v="0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x v="14"/>
    <x v="2491"/>
    <x v="2488"/>
    <x v="0"/>
  </r>
  <r>
    <x v="2492"/>
    <x v="2491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x v="14"/>
    <x v="2492"/>
    <x v="2489"/>
    <x v="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x v="14"/>
    <x v="2493"/>
    <x v="2490"/>
    <x v="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x v="14"/>
    <x v="2494"/>
    <x v="2491"/>
    <x v="0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x v="14"/>
    <x v="2495"/>
    <x v="2492"/>
    <x v="0"/>
  </r>
  <r>
    <x v="2496"/>
    <x v="2495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x v="14"/>
    <x v="2496"/>
    <x v="2493"/>
    <x v="0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x v="14"/>
    <x v="2497"/>
    <x v="2494"/>
    <x v="0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x v="14"/>
    <x v="2498"/>
    <x v="2495"/>
    <x v="0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x v="14"/>
    <x v="2499"/>
    <x v="2496"/>
    <x v="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x v="14"/>
    <x v="2500"/>
    <x v="2497"/>
    <x v="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x v="34"/>
    <x v="2501"/>
    <x v="2498"/>
    <x v="0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x v="34"/>
    <x v="2502"/>
    <x v="2499"/>
    <x v="0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x v="34"/>
    <x v="2503"/>
    <x v="2500"/>
    <x v="0"/>
  </r>
  <r>
    <x v="2504"/>
    <x v="2503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x v="34"/>
    <x v="2504"/>
    <x v="2501"/>
    <x v="0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x v="34"/>
    <x v="2505"/>
    <x v="2502"/>
    <x v="0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x v="34"/>
    <x v="2506"/>
    <x v="2503"/>
    <x v="0"/>
  </r>
  <r>
    <x v="2507"/>
    <x v="2506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x v="34"/>
    <x v="2507"/>
    <x v="2504"/>
    <x v="0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x v="34"/>
    <x v="2508"/>
    <x v="2505"/>
    <x v="0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x v="34"/>
    <x v="2509"/>
    <x v="2506"/>
    <x v="0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x v="34"/>
    <x v="2510"/>
    <x v="2507"/>
    <x v="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x v="34"/>
    <x v="2511"/>
    <x v="2508"/>
    <x v="0"/>
  </r>
  <r>
    <x v="2512"/>
    <x v="2511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x v="34"/>
    <x v="2512"/>
    <x v="2509"/>
    <x v="0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x v="34"/>
    <x v="2513"/>
    <x v="2510"/>
    <x v="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x v="34"/>
    <x v="2514"/>
    <x v="2511"/>
    <x v="0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x v="34"/>
    <x v="2515"/>
    <x v="2512"/>
    <x v="0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x v="34"/>
    <x v="2516"/>
    <x v="2513"/>
    <x v="0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x v="34"/>
    <x v="2517"/>
    <x v="2514"/>
    <x v="0"/>
  </r>
  <r>
    <x v="2518"/>
    <x v="2517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x v="34"/>
    <x v="2518"/>
    <x v="2515"/>
    <x v="0"/>
  </r>
  <r>
    <x v="2519"/>
    <x v="2518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x v="34"/>
    <x v="2519"/>
    <x v="2516"/>
    <x v="0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x v="34"/>
    <x v="2520"/>
    <x v="2517"/>
    <x v="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x v="35"/>
    <x v="2521"/>
    <x v="2518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x v="35"/>
    <x v="2522"/>
    <x v="2519"/>
    <x v="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x v="35"/>
    <x v="2523"/>
    <x v="2520"/>
    <x v="0"/>
  </r>
  <r>
    <x v="2524"/>
    <x v="2523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x v="35"/>
    <x v="2524"/>
    <x v="2521"/>
    <x v="0"/>
  </r>
  <r>
    <x v="2525"/>
    <x v="2524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x v="35"/>
    <x v="2525"/>
    <x v="2522"/>
    <x v="0"/>
  </r>
  <r>
    <x v="2526"/>
    <x v="2525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x v="35"/>
    <x v="2526"/>
    <x v="2523"/>
    <x v="0"/>
  </r>
  <r>
    <x v="2527"/>
    <x v="2526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x v="35"/>
    <x v="2527"/>
    <x v="2524"/>
    <x v="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x v="35"/>
    <x v="2528"/>
    <x v="2525"/>
    <x v="0"/>
  </r>
  <r>
    <x v="2529"/>
    <x v="2528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x v="35"/>
    <x v="2529"/>
    <x v="2526"/>
    <x v="0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x v="35"/>
    <x v="2530"/>
    <x v="2527"/>
    <x v="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x v="35"/>
    <x v="2531"/>
    <x v="2528"/>
    <x v="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x v="35"/>
    <x v="2532"/>
    <x v="2529"/>
    <x v="0"/>
  </r>
  <r>
    <x v="2533"/>
    <x v="2532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x v="35"/>
    <x v="2533"/>
    <x v="2530"/>
    <x v="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x v="35"/>
    <x v="2534"/>
    <x v="2531"/>
    <x v="0"/>
  </r>
  <r>
    <x v="2535"/>
    <x v="2534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x v="35"/>
    <x v="2535"/>
    <x v="2532"/>
    <x v="0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x v="35"/>
    <x v="2536"/>
    <x v="2533"/>
    <x v="0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x v="35"/>
    <x v="2537"/>
    <x v="2534"/>
    <x v="0"/>
  </r>
  <r>
    <x v="2538"/>
    <x v="2537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x v="35"/>
    <x v="2538"/>
    <x v="2535"/>
    <x v="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x v="35"/>
    <x v="2539"/>
    <x v="2536"/>
    <x v="0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x v="35"/>
    <x v="2540"/>
    <x v="2537"/>
    <x v="0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x v="35"/>
    <x v="2541"/>
    <x v="2538"/>
    <x v="0"/>
  </r>
  <r>
    <x v="2542"/>
    <x v="2541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x v="35"/>
    <x v="2542"/>
    <x v="2539"/>
    <x v="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x v="35"/>
    <x v="2543"/>
    <x v="2540"/>
    <x v="0"/>
  </r>
  <r>
    <x v="2544"/>
    <x v="2543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x v="35"/>
    <x v="2544"/>
    <x v="2541"/>
    <x v="0"/>
  </r>
  <r>
    <x v="2545"/>
    <x v="2544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x v="35"/>
    <x v="2545"/>
    <x v="2542"/>
    <x v="0"/>
  </r>
  <r>
    <x v="2546"/>
    <x v="2545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x v="35"/>
    <x v="2546"/>
    <x v="2543"/>
    <x v="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x v="35"/>
    <x v="2547"/>
    <x v="2544"/>
    <x v="0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x v="35"/>
    <x v="2548"/>
    <x v="2545"/>
    <x v="0"/>
  </r>
  <r>
    <x v="2549"/>
    <x v="2548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x v="35"/>
    <x v="2549"/>
    <x v="2546"/>
    <x v="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x v="35"/>
    <x v="2550"/>
    <x v="2547"/>
    <x v="0"/>
  </r>
  <r>
    <x v="2551"/>
    <x v="2550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x v="35"/>
    <x v="2551"/>
    <x v="2548"/>
    <x v="0"/>
  </r>
  <r>
    <x v="2552"/>
    <x v="2551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x v="35"/>
    <x v="2552"/>
    <x v="2549"/>
    <x v="0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x v="35"/>
    <x v="2553"/>
    <x v="2550"/>
    <x v="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x v="35"/>
    <x v="2554"/>
    <x v="2551"/>
    <x v="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x v="35"/>
    <x v="2555"/>
    <x v="2552"/>
    <x v="0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x v="35"/>
    <x v="2556"/>
    <x v="2553"/>
    <x v="0"/>
  </r>
  <r>
    <x v="2557"/>
    <x v="2556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x v="35"/>
    <x v="2557"/>
    <x v="2554"/>
    <x v="0"/>
  </r>
  <r>
    <x v="2558"/>
    <x v="2557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x v="35"/>
    <x v="2558"/>
    <x v="2555"/>
    <x v="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x v="35"/>
    <x v="2559"/>
    <x v="2556"/>
    <x v="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x v="35"/>
    <x v="2560"/>
    <x v="2557"/>
    <x v="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x v="19"/>
    <x v="2561"/>
    <x v="2558"/>
    <x v="0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x v="19"/>
    <x v="2562"/>
    <x v="2559"/>
    <x v="0"/>
  </r>
  <r>
    <x v="2563"/>
    <x v="2562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x v="19"/>
    <x v="2563"/>
    <x v="2560"/>
    <x v="0"/>
  </r>
  <r>
    <x v="2564"/>
    <x v="2563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x v="19"/>
    <x v="2564"/>
    <x v="2561"/>
    <x v="0"/>
  </r>
  <r>
    <x v="2565"/>
    <x v="2564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x v="19"/>
    <x v="2565"/>
    <x v="2562"/>
    <x v="0"/>
  </r>
  <r>
    <x v="2566"/>
    <x v="2565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x v="19"/>
    <x v="2566"/>
    <x v="2563"/>
    <x v="0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x v="19"/>
    <x v="2567"/>
    <x v="2564"/>
    <x v="0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x v="19"/>
    <x v="2568"/>
    <x v="2565"/>
    <x v="0"/>
  </r>
  <r>
    <x v="2569"/>
    <x v="2568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x v="19"/>
    <x v="2569"/>
    <x v="2566"/>
    <x v="0"/>
  </r>
  <r>
    <x v="2570"/>
    <x v="2569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x v="19"/>
    <x v="2570"/>
    <x v="2567"/>
    <x v="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x v="19"/>
    <x v="2571"/>
    <x v="2568"/>
    <x v="0"/>
  </r>
  <r>
    <x v="2572"/>
    <x v="2571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x v="19"/>
    <x v="2572"/>
    <x v="2569"/>
    <x v="0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x v="19"/>
    <x v="2573"/>
    <x v="2570"/>
    <x v="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x v="19"/>
    <x v="2574"/>
    <x v="2571"/>
    <x v="0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x v="19"/>
    <x v="2575"/>
    <x v="2572"/>
    <x v="0"/>
  </r>
  <r>
    <x v="2576"/>
    <x v="2575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x v="19"/>
    <x v="2576"/>
    <x v="2573"/>
    <x v="0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x v="19"/>
    <x v="2577"/>
    <x v="2574"/>
    <x v="0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x v="19"/>
    <x v="2578"/>
    <x v="2575"/>
    <x v="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x v="19"/>
    <x v="2579"/>
    <x v="2576"/>
    <x v="0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x v="19"/>
    <x v="2580"/>
    <x v="2577"/>
    <x v="0"/>
  </r>
  <r>
    <x v="2581"/>
    <x v="2580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x v="19"/>
    <x v="2581"/>
    <x v="2578"/>
    <x v="0"/>
  </r>
  <r>
    <x v="2582"/>
    <x v="2581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x v="19"/>
    <x v="2582"/>
    <x v="2579"/>
    <x v="0"/>
  </r>
  <r>
    <x v="2583"/>
    <x v="2582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x v="19"/>
    <x v="2583"/>
    <x v="2580"/>
    <x v="0"/>
  </r>
  <r>
    <x v="2584"/>
    <x v="2583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x v="19"/>
    <x v="2584"/>
    <x v="2581"/>
    <x v="0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x v="19"/>
    <x v="2585"/>
    <x v="2582"/>
    <x v="0"/>
  </r>
  <r>
    <x v="2586"/>
    <x v="2585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x v="19"/>
    <x v="2586"/>
    <x v="2583"/>
    <x v="0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x v="19"/>
    <x v="2587"/>
    <x v="2584"/>
    <x v="0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x v="19"/>
    <x v="2588"/>
    <x v="2585"/>
    <x v="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x v="19"/>
    <x v="2589"/>
    <x v="2586"/>
    <x v="0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x v="19"/>
    <x v="2590"/>
    <x v="2587"/>
    <x v="0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x v="19"/>
    <x v="2591"/>
    <x v="2588"/>
    <x v="0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x v="19"/>
    <x v="2592"/>
    <x v="2589"/>
    <x v="0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x v="19"/>
    <x v="2593"/>
    <x v="2590"/>
    <x v="0"/>
  </r>
  <r>
    <x v="2594"/>
    <x v="2593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x v="19"/>
    <x v="2594"/>
    <x v="2591"/>
    <x v="0"/>
  </r>
  <r>
    <x v="2595"/>
    <x v="2594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x v="19"/>
    <x v="2595"/>
    <x v="2592"/>
    <x v="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x v="19"/>
    <x v="2596"/>
    <x v="2593"/>
    <x v="0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x v="19"/>
    <x v="2597"/>
    <x v="2594"/>
    <x v="0"/>
  </r>
  <r>
    <x v="2598"/>
    <x v="2597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x v="19"/>
    <x v="2598"/>
    <x v="2595"/>
    <x v="0"/>
  </r>
  <r>
    <x v="2599"/>
    <x v="2598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x v="19"/>
    <x v="2599"/>
    <x v="2596"/>
    <x v="0"/>
  </r>
  <r>
    <x v="2600"/>
    <x v="2599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x v="19"/>
    <x v="2600"/>
    <x v="2597"/>
    <x v="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x v="36"/>
    <x v="2601"/>
    <x v="2598"/>
    <x v="0"/>
  </r>
  <r>
    <x v="2602"/>
    <x v="2601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x v="36"/>
    <x v="2602"/>
    <x v="2599"/>
    <x v="0"/>
  </r>
  <r>
    <x v="2603"/>
    <x v="2602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x v="36"/>
    <x v="2603"/>
    <x v="2600"/>
    <x v="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x v="36"/>
    <x v="2604"/>
    <x v="2601"/>
    <x v="0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x v="36"/>
    <x v="2605"/>
    <x v="2602"/>
    <x v="0"/>
  </r>
  <r>
    <x v="2606"/>
    <x v="2605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x v="36"/>
    <x v="2606"/>
    <x v="2603"/>
    <x v="0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x v="36"/>
    <x v="2607"/>
    <x v="2604"/>
    <x v="0"/>
  </r>
  <r>
    <x v="2608"/>
    <x v="2607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x v="36"/>
    <x v="2608"/>
    <x v="2605"/>
    <x v="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x v="36"/>
    <x v="2609"/>
    <x v="2606"/>
    <x v="0"/>
  </r>
  <r>
    <x v="2610"/>
    <x v="2609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x v="36"/>
    <x v="2610"/>
    <x v="2607"/>
    <x v="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x v="36"/>
    <x v="2611"/>
    <x v="2608"/>
    <x v="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x v="36"/>
    <x v="2612"/>
    <x v="2609"/>
    <x v="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x v="36"/>
    <x v="2613"/>
    <x v="2610"/>
    <x v="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x v="36"/>
    <x v="2614"/>
    <x v="2611"/>
    <x v="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x v="36"/>
    <x v="2615"/>
    <x v="2612"/>
    <x v="0"/>
  </r>
  <r>
    <x v="2616"/>
    <x v="2615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x v="36"/>
    <x v="2616"/>
    <x v="2613"/>
    <x v="0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x v="36"/>
    <x v="2617"/>
    <x v="2614"/>
    <x v="0"/>
  </r>
  <r>
    <x v="2618"/>
    <x v="2617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x v="36"/>
    <x v="2618"/>
    <x v="2615"/>
    <x v="0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x v="36"/>
    <x v="2619"/>
    <x v="2616"/>
    <x v="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x v="36"/>
    <x v="2620"/>
    <x v="2617"/>
    <x v="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x v="36"/>
    <x v="2621"/>
    <x v="2618"/>
    <x v="0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x v="36"/>
    <x v="2622"/>
    <x v="2619"/>
    <x v="0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x v="36"/>
    <x v="2623"/>
    <x v="2620"/>
    <x v="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x v="36"/>
    <x v="2624"/>
    <x v="2621"/>
    <x v="0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x v="36"/>
    <x v="2625"/>
    <x v="2622"/>
    <x v="0"/>
  </r>
  <r>
    <x v="2626"/>
    <x v="2625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x v="36"/>
    <x v="2626"/>
    <x v="2623"/>
    <x v="0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x v="36"/>
    <x v="2627"/>
    <x v="2624"/>
    <x v="0"/>
  </r>
  <r>
    <x v="2628"/>
    <x v="2627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x v="36"/>
    <x v="2628"/>
    <x v="2625"/>
    <x v="0"/>
  </r>
  <r>
    <x v="2629"/>
    <x v="2628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x v="36"/>
    <x v="2629"/>
    <x v="2626"/>
    <x v="0"/>
  </r>
  <r>
    <x v="2630"/>
    <x v="2629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x v="36"/>
    <x v="2630"/>
    <x v="2627"/>
    <x v="0"/>
  </r>
  <r>
    <x v="2631"/>
    <x v="2630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x v="36"/>
    <x v="2631"/>
    <x v="2628"/>
    <x v="0"/>
  </r>
  <r>
    <x v="2632"/>
    <x v="2631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x v="36"/>
    <x v="2632"/>
    <x v="2629"/>
    <x v="0"/>
  </r>
  <r>
    <x v="2633"/>
    <x v="2632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x v="36"/>
    <x v="2633"/>
    <x v="2630"/>
    <x v="0"/>
  </r>
  <r>
    <x v="2634"/>
    <x v="2633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x v="36"/>
    <x v="2634"/>
    <x v="2631"/>
    <x v="0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x v="36"/>
    <x v="2635"/>
    <x v="2632"/>
    <x v="0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x v="36"/>
    <x v="2636"/>
    <x v="2633"/>
    <x v="0"/>
  </r>
  <r>
    <x v="2637"/>
    <x v="2636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x v="36"/>
    <x v="2637"/>
    <x v="2634"/>
    <x v="0"/>
  </r>
  <r>
    <x v="2638"/>
    <x v="2637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x v="36"/>
    <x v="2638"/>
    <x v="2635"/>
    <x v="0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x v="36"/>
    <x v="2639"/>
    <x v="2636"/>
    <x v="0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x v="36"/>
    <x v="2640"/>
    <x v="2637"/>
    <x v="0"/>
  </r>
  <r>
    <x v="2641"/>
    <x v="2640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x v="36"/>
    <x v="2641"/>
    <x v="2638"/>
    <x v="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x v="36"/>
    <x v="2642"/>
    <x v="2639"/>
    <x v="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x v="36"/>
    <x v="2643"/>
    <x v="323"/>
    <x v="0"/>
  </r>
  <r>
    <x v="2644"/>
    <x v="2643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x v="36"/>
    <x v="2644"/>
    <x v="2640"/>
    <x v="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x v="36"/>
    <x v="2645"/>
    <x v="2641"/>
    <x v="0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x v="36"/>
    <x v="2646"/>
    <x v="2642"/>
    <x v="0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x v="36"/>
    <x v="2647"/>
    <x v="2643"/>
    <x v="0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x v="36"/>
    <x v="2648"/>
    <x v="2644"/>
    <x v="0"/>
  </r>
  <r>
    <x v="2649"/>
    <x v="2648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x v="36"/>
    <x v="2649"/>
    <x v="2645"/>
    <x v="0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x v="36"/>
    <x v="2650"/>
    <x v="2646"/>
    <x v="0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x v="36"/>
    <x v="2651"/>
    <x v="2647"/>
    <x v="0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x v="36"/>
    <x v="2652"/>
    <x v="2648"/>
    <x v="0"/>
  </r>
  <r>
    <x v="2653"/>
    <x v="2652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x v="36"/>
    <x v="2653"/>
    <x v="2649"/>
    <x v="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x v="36"/>
    <x v="2654"/>
    <x v="2650"/>
    <x v="0"/>
  </r>
  <r>
    <x v="2655"/>
    <x v="2654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x v="36"/>
    <x v="2655"/>
    <x v="2651"/>
    <x v="0"/>
  </r>
  <r>
    <x v="2656"/>
    <x v="2655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x v="36"/>
    <x v="2656"/>
    <x v="2652"/>
    <x v="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x v="36"/>
    <x v="2657"/>
    <x v="2653"/>
    <x v="0"/>
  </r>
  <r>
    <x v="2658"/>
    <x v="2657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x v="36"/>
    <x v="2658"/>
    <x v="2654"/>
    <x v="0"/>
  </r>
  <r>
    <x v="2659"/>
    <x v="2658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x v="36"/>
    <x v="2659"/>
    <x v="2655"/>
    <x v="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x v="36"/>
    <x v="2660"/>
    <x v="2656"/>
    <x v="0"/>
  </r>
  <r>
    <x v="2661"/>
    <x v="2660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x v="37"/>
    <x v="2661"/>
    <x v="2657"/>
    <x v="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x v="37"/>
    <x v="2662"/>
    <x v="2658"/>
    <x v="0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x v="37"/>
    <x v="2663"/>
    <x v="2659"/>
    <x v="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x v="37"/>
    <x v="2664"/>
    <x v="2660"/>
    <x v="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x v="37"/>
    <x v="2665"/>
    <x v="2661"/>
    <x v="0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x v="37"/>
    <x v="2666"/>
    <x v="2662"/>
    <x v="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x v="37"/>
    <x v="2667"/>
    <x v="2663"/>
    <x v="0"/>
  </r>
  <r>
    <x v="2668"/>
    <x v="2667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x v="37"/>
    <x v="2668"/>
    <x v="2664"/>
    <x v="0"/>
  </r>
  <r>
    <x v="2669"/>
    <x v="2668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x v="37"/>
    <x v="2669"/>
    <x v="2665"/>
    <x v="0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x v="37"/>
    <x v="2670"/>
    <x v="2666"/>
    <x v="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x v="37"/>
    <x v="2671"/>
    <x v="2667"/>
    <x v="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x v="37"/>
    <x v="2672"/>
    <x v="2668"/>
    <x v="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x v="37"/>
    <x v="2673"/>
    <x v="2669"/>
    <x v="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x v="37"/>
    <x v="2674"/>
    <x v="2670"/>
    <x v="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x v="37"/>
    <x v="2675"/>
    <x v="2671"/>
    <x v="0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x v="37"/>
    <x v="2676"/>
    <x v="2672"/>
    <x v="0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x v="37"/>
    <x v="2677"/>
    <x v="2673"/>
    <x v="0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x v="37"/>
    <x v="2678"/>
    <x v="2674"/>
    <x v="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x v="37"/>
    <x v="2679"/>
    <x v="2675"/>
    <x v="0"/>
  </r>
  <r>
    <x v="2680"/>
    <x v="2679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x v="37"/>
    <x v="2680"/>
    <x v="2676"/>
    <x v="0"/>
  </r>
  <r>
    <x v="2681"/>
    <x v="2680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x v="19"/>
    <x v="2681"/>
    <x v="2677"/>
    <x v="0"/>
  </r>
  <r>
    <x v="2682"/>
    <x v="2681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x v="19"/>
    <x v="2682"/>
    <x v="2678"/>
    <x v="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x v="19"/>
    <x v="2683"/>
    <x v="2679"/>
    <x v="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x v="19"/>
    <x v="2684"/>
    <x v="2680"/>
    <x v="0"/>
  </r>
  <r>
    <x v="2685"/>
    <x v="2684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x v="19"/>
    <x v="2685"/>
    <x v="2681"/>
    <x v="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x v="19"/>
    <x v="2686"/>
    <x v="2682"/>
    <x v="0"/>
  </r>
  <r>
    <x v="2687"/>
    <x v="2686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x v="19"/>
    <x v="2687"/>
    <x v="2683"/>
    <x v="0"/>
  </r>
  <r>
    <x v="2688"/>
    <x v="2687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x v="19"/>
    <x v="2688"/>
    <x v="2684"/>
    <x v="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x v="19"/>
    <x v="2689"/>
    <x v="2685"/>
    <x v="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x v="19"/>
    <x v="2690"/>
    <x v="2686"/>
    <x v="0"/>
  </r>
  <r>
    <x v="2691"/>
    <x v="2690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x v="19"/>
    <x v="2691"/>
    <x v="2687"/>
    <x v="0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x v="19"/>
    <x v="2692"/>
    <x v="2688"/>
    <x v="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x v="19"/>
    <x v="2693"/>
    <x v="2689"/>
    <x v="0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x v="19"/>
    <x v="2694"/>
    <x v="2690"/>
    <x v="0"/>
  </r>
  <r>
    <x v="2695"/>
    <x v="2694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x v="19"/>
    <x v="2695"/>
    <x v="2691"/>
    <x v="0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x v="19"/>
    <x v="2696"/>
    <x v="2692"/>
    <x v="0"/>
  </r>
  <r>
    <x v="2697"/>
    <x v="2696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x v="19"/>
    <x v="2697"/>
    <x v="2693"/>
    <x v="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x v="19"/>
    <x v="2698"/>
    <x v="2694"/>
    <x v="0"/>
  </r>
  <r>
    <x v="2699"/>
    <x v="2698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x v="19"/>
    <x v="2699"/>
    <x v="2695"/>
    <x v="0"/>
  </r>
  <r>
    <x v="2700"/>
    <x v="2699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x v="19"/>
    <x v="2700"/>
    <x v="2696"/>
    <x v="0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x v="38"/>
    <x v="2701"/>
    <x v="2697"/>
    <x v="0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x v="38"/>
    <x v="2702"/>
    <x v="2698"/>
    <x v="0"/>
  </r>
  <r>
    <x v="2703"/>
    <x v="2702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x v="38"/>
    <x v="2703"/>
    <x v="2699"/>
    <x v="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x v="38"/>
    <x v="2704"/>
    <x v="2700"/>
    <x v="0"/>
  </r>
  <r>
    <x v="2705"/>
    <x v="2704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x v="38"/>
    <x v="2705"/>
    <x v="2701"/>
    <x v="0"/>
  </r>
  <r>
    <x v="2706"/>
    <x v="2705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x v="38"/>
    <x v="2706"/>
    <x v="2702"/>
    <x v="0"/>
  </r>
  <r>
    <x v="2707"/>
    <x v="2706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x v="38"/>
    <x v="2707"/>
    <x v="2703"/>
    <x v="0"/>
  </r>
  <r>
    <x v="2708"/>
    <x v="2707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x v="38"/>
    <x v="2708"/>
    <x v="2704"/>
    <x v="0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x v="38"/>
    <x v="2709"/>
    <x v="2705"/>
    <x v="0"/>
  </r>
  <r>
    <x v="2710"/>
    <x v="2709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x v="38"/>
    <x v="2710"/>
    <x v="2706"/>
    <x v="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x v="38"/>
    <x v="2711"/>
    <x v="2707"/>
    <x v="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x v="38"/>
    <x v="2712"/>
    <x v="2708"/>
    <x v="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x v="38"/>
    <x v="2713"/>
    <x v="2709"/>
    <x v="0"/>
  </r>
  <r>
    <x v="2714"/>
    <x v="2713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x v="38"/>
    <x v="2714"/>
    <x v="2710"/>
    <x v="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x v="38"/>
    <x v="2715"/>
    <x v="2711"/>
    <x v="0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x v="38"/>
    <x v="2716"/>
    <x v="2712"/>
    <x v="0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x v="38"/>
    <x v="2717"/>
    <x v="2713"/>
    <x v="0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x v="38"/>
    <x v="2718"/>
    <x v="2714"/>
    <x v="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x v="38"/>
    <x v="2719"/>
    <x v="2715"/>
    <x v="0"/>
  </r>
  <r>
    <x v="2720"/>
    <x v="2719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x v="38"/>
    <x v="2720"/>
    <x v="2716"/>
    <x v="0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x v="30"/>
    <x v="2721"/>
    <x v="2717"/>
    <x v="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x v="30"/>
    <x v="2722"/>
    <x v="2718"/>
    <x v="0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x v="30"/>
    <x v="2723"/>
    <x v="2719"/>
    <x v="0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x v="30"/>
    <x v="2724"/>
    <x v="2720"/>
    <x v="0"/>
  </r>
  <r>
    <x v="2725"/>
    <x v="2724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x v="30"/>
    <x v="2725"/>
    <x v="2721"/>
    <x v="0"/>
  </r>
  <r>
    <x v="2726"/>
    <x v="2725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x v="30"/>
    <x v="2726"/>
    <x v="2722"/>
    <x v="0"/>
  </r>
  <r>
    <x v="2727"/>
    <x v="2726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x v="30"/>
    <x v="2727"/>
    <x v="2723"/>
    <x v="0"/>
  </r>
  <r>
    <x v="2728"/>
    <x v="2727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x v="30"/>
    <x v="2728"/>
    <x v="2724"/>
    <x v="0"/>
  </r>
  <r>
    <x v="2729"/>
    <x v="2728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x v="30"/>
    <x v="2729"/>
    <x v="2725"/>
    <x v="0"/>
  </r>
  <r>
    <x v="2730"/>
    <x v="2729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x v="30"/>
    <x v="2730"/>
    <x v="2726"/>
    <x v="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x v="30"/>
    <x v="2731"/>
    <x v="2727"/>
    <x v="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x v="30"/>
    <x v="2732"/>
    <x v="2728"/>
    <x v="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x v="30"/>
    <x v="2733"/>
    <x v="2729"/>
    <x v="0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x v="30"/>
    <x v="2734"/>
    <x v="2730"/>
    <x v="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x v="30"/>
    <x v="2735"/>
    <x v="2731"/>
    <x v="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x v="30"/>
    <x v="2736"/>
    <x v="2732"/>
    <x v="0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x v="30"/>
    <x v="2737"/>
    <x v="2733"/>
    <x v="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x v="30"/>
    <x v="2738"/>
    <x v="2734"/>
    <x v="0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x v="30"/>
    <x v="2739"/>
    <x v="2735"/>
    <x v="0"/>
  </r>
  <r>
    <x v="2740"/>
    <x v="2739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x v="30"/>
    <x v="2740"/>
    <x v="2736"/>
    <x v="0"/>
  </r>
  <r>
    <x v="2741"/>
    <x v="2740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x v="39"/>
    <x v="2741"/>
    <x v="2737"/>
    <x v="0"/>
  </r>
  <r>
    <x v="2742"/>
    <x v="2741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x v="39"/>
    <x v="2742"/>
    <x v="2738"/>
    <x v="0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x v="39"/>
    <x v="2743"/>
    <x v="2739"/>
    <x v="0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x v="39"/>
    <x v="2744"/>
    <x v="2740"/>
    <x v="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x v="39"/>
    <x v="2745"/>
    <x v="2741"/>
    <x v="0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x v="39"/>
    <x v="2746"/>
    <x v="2742"/>
    <x v="0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x v="39"/>
    <x v="2747"/>
    <x v="2743"/>
    <x v="0"/>
  </r>
  <r>
    <x v="2748"/>
    <x v="2747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x v="39"/>
    <x v="2748"/>
    <x v="2744"/>
    <x v="0"/>
  </r>
  <r>
    <x v="2749"/>
    <x v="2748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x v="39"/>
    <x v="2749"/>
    <x v="2745"/>
    <x v="0"/>
  </r>
  <r>
    <x v="2750"/>
    <x v="2749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x v="39"/>
    <x v="2750"/>
    <x v="2746"/>
    <x v="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x v="39"/>
    <x v="2751"/>
    <x v="2747"/>
    <x v="0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x v="39"/>
    <x v="2752"/>
    <x v="2748"/>
    <x v="0"/>
  </r>
  <r>
    <x v="2753"/>
    <x v="2752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x v="39"/>
    <x v="2753"/>
    <x v="2749"/>
    <x v="0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x v="39"/>
    <x v="2754"/>
    <x v="2750"/>
    <x v="0"/>
  </r>
  <r>
    <x v="2755"/>
    <x v="2754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x v="39"/>
    <x v="2755"/>
    <x v="2751"/>
    <x v="0"/>
  </r>
  <r>
    <x v="2756"/>
    <x v="2755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x v="39"/>
    <x v="2756"/>
    <x v="2752"/>
    <x v="0"/>
  </r>
  <r>
    <x v="2757"/>
    <x v="2756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x v="39"/>
    <x v="2757"/>
    <x v="2753"/>
    <x v="0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x v="39"/>
    <x v="2758"/>
    <x v="2754"/>
    <x v="0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x v="39"/>
    <x v="2759"/>
    <x v="2755"/>
    <x v="0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x v="39"/>
    <x v="2760"/>
    <x v="2756"/>
    <x v="0"/>
  </r>
  <r>
    <x v="2761"/>
    <x v="2760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x v="39"/>
    <x v="2761"/>
    <x v="2757"/>
    <x v="0"/>
  </r>
  <r>
    <x v="2762"/>
    <x v="2761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x v="39"/>
    <x v="2762"/>
    <x v="2758"/>
    <x v="0"/>
  </r>
  <r>
    <x v="2763"/>
    <x v="2762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x v="39"/>
    <x v="2763"/>
    <x v="2759"/>
    <x v="0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x v="39"/>
    <x v="2764"/>
    <x v="2760"/>
    <x v="0"/>
  </r>
  <r>
    <x v="2765"/>
    <x v="2764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x v="39"/>
    <x v="2765"/>
    <x v="2761"/>
    <x v="0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x v="39"/>
    <x v="2766"/>
    <x v="2762"/>
    <x v="0"/>
  </r>
  <r>
    <x v="2767"/>
    <x v="2766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x v="39"/>
    <x v="2767"/>
    <x v="2763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x v="39"/>
    <x v="2768"/>
    <x v="2764"/>
    <x v="0"/>
  </r>
  <r>
    <x v="2769"/>
    <x v="2768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x v="39"/>
    <x v="2769"/>
    <x v="2765"/>
    <x v="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x v="39"/>
    <x v="2770"/>
    <x v="2766"/>
    <x v="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x v="39"/>
    <x v="2771"/>
    <x v="2767"/>
    <x v="0"/>
  </r>
  <r>
    <x v="2772"/>
    <x v="2771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x v="39"/>
    <x v="2772"/>
    <x v="2768"/>
    <x v="0"/>
  </r>
  <r>
    <x v="2773"/>
    <x v="2772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x v="39"/>
    <x v="2773"/>
    <x v="2769"/>
    <x v="0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x v="39"/>
    <x v="2774"/>
    <x v="2770"/>
    <x v="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x v="39"/>
    <x v="2775"/>
    <x v="2771"/>
    <x v="0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x v="39"/>
    <x v="2776"/>
    <x v="2772"/>
    <x v="0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x v="39"/>
    <x v="2777"/>
    <x v="2773"/>
    <x v="0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x v="39"/>
    <x v="2778"/>
    <x v="2774"/>
    <x v="0"/>
  </r>
  <r>
    <x v="2779"/>
    <x v="2778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x v="39"/>
    <x v="2779"/>
    <x v="2775"/>
    <x v="0"/>
  </r>
  <r>
    <x v="2780"/>
    <x v="2779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x v="39"/>
    <x v="2780"/>
    <x v="2776"/>
    <x v="0"/>
  </r>
  <r>
    <x v="2781"/>
    <x v="2780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x v="6"/>
    <x v="2781"/>
    <x v="2777"/>
    <x v="0"/>
  </r>
  <r>
    <x v="2782"/>
    <x v="2781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x v="6"/>
    <x v="2782"/>
    <x v="2778"/>
    <x v="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x v="6"/>
    <x v="2783"/>
    <x v="2779"/>
    <x v="0"/>
  </r>
  <r>
    <x v="2784"/>
    <x v="2783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x v="6"/>
    <x v="2784"/>
    <x v="2780"/>
    <x v="0"/>
  </r>
  <r>
    <x v="2785"/>
    <x v="2784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x v="6"/>
    <x v="2785"/>
    <x v="2781"/>
    <x v="0"/>
  </r>
  <r>
    <x v="2786"/>
    <x v="2785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x v="6"/>
    <x v="2786"/>
    <x v="2782"/>
    <x v="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x v="6"/>
    <x v="2787"/>
    <x v="2783"/>
    <x v="0"/>
  </r>
  <r>
    <x v="2788"/>
    <x v="2787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x v="6"/>
    <x v="2788"/>
    <x v="2784"/>
    <x v="0"/>
  </r>
  <r>
    <x v="2789"/>
    <x v="2788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x v="6"/>
    <x v="2789"/>
    <x v="2785"/>
    <x v="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x v="6"/>
    <x v="2790"/>
    <x v="2786"/>
    <x v="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x v="6"/>
    <x v="2791"/>
    <x v="2787"/>
    <x v="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x v="6"/>
    <x v="2792"/>
    <x v="2788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x v="6"/>
    <x v="2793"/>
    <x v="2789"/>
    <x v="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x v="6"/>
    <x v="2794"/>
    <x v="2790"/>
    <x v="0"/>
  </r>
  <r>
    <x v="2795"/>
    <x v="2794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x v="6"/>
    <x v="2795"/>
    <x v="2791"/>
    <x v="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x v="6"/>
    <x v="2796"/>
    <x v="2792"/>
    <x v="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x v="6"/>
    <x v="2797"/>
    <x v="2793"/>
    <x v="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x v="6"/>
    <x v="2798"/>
    <x v="2794"/>
    <x v="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x v="6"/>
    <x v="2799"/>
    <x v="2795"/>
    <x v="0"/>
  </r>
  <r>
    <x v="2800"/>
    <x v="2799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x v="6"/>
    <x v="2800"/>
    <x v="2796"/>
    <x v="0"/>
  </r>
  <r>
    <x v="2801"/>
    <x v="2800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x v="6"/>
    <x v="2801"/>
    <x v="2797"/>
    <x v="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x v="6"/>
    <x v="2802"/>
    <x v="2798"/>
    <x v="0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x v="6"/>
    <x v="2803"/>
    <x v="2799"/>
    <x v="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x v="6"/>
    <x v="2804"/>
    <x v="2800"/>
    <x v="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x v="6"/>
    <x v="2805"/>
    <x v="2801"/>
    <x v="0"/>
  </r>
  <r>
    <x v="2806"/>
    <x v="2805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x v="6"/>
    <x v="2806"/>
    <x v="2802"/>
    <x v="0"/>
  </r>
  <r>
    <x v="2807"/>
    <x v="2806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x v="6"/>
    <x v="2807"/>
    <x v="2803"/>
    <x v="0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x v="6"/>
    <x v="2808"/>
    <x v="2804"/>
    <x v="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x v="6"/>
    <x v="2809"/>
    <x v="2805"/>
    <x v="0"/>
  </r>
  <r>
    <x v="2810"/>
    <x v="2809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x v="6"/>
    <x v="2810"/>
    <x v="2806"/>
    <x v="0"/>
  </r>
  <r>
    <x v="2811"/>
    <x v="2810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x v="6"/>
    <x v="2811"/>
    <x v="2807"/>
    <x v="0"/>
  </r>
  <r>
    <x v="2812"/>
    <x v="2811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x v="6"/>
    <x v="2812"/>
    <x v="2808"/>
    <x v="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x v="6"/>
    <x v="2813"/>
    <x v="2809"/>
    <x v="0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x v="6"/>
    <x v="2814"/>
    <x v="2810"/>
    <x v="0"/>
  </r>
  <r>
    <x v="2815"/>
    <x v="2814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x v="6"/>
    <x v="2815"/>
    <x v="2811"/>
    <x v="0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x v="6"/>
    <x v="2816"/>
    <x v="2812"/>
    <x v="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x v="6"/>
    <x v="2817"/>
    <x v="2813"/>
    <x v="0"/>
  </r>
  <r>
    <x v="2818"/>
    <x v="2817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x v="6"/>
    <x v="2818"/>
    <x v="2814"/>
    <x v="0"/>
  </r>
  <r>
    <x v="2819"/>
    <x v="2818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x v="6"/>
    <x v="2819"/>
    <x v="2815"/>
    <x v="0"/>
  </r>
  <r>
    <x v="2820"/>
    <x v="2819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x v="6"/>
    <x v="2820"/>
    <x v="2816"/>
    <x v="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x v="6"/>
    <x v="2821"/>
    <x v="2817"/>
    <x v="0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x v="6"/>
    <x v="2822"/>
    <x v="2818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x v="6"/>
    <x v="2823"/>
    <x v="2819"/>
    <x v="0"/>
  </r>
  <r>
    <x v="2824"/>
    <x v="2823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x v="6"/>
    <x v="2824"/>
    <x v="2820"/>
    <x v="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x v="6"/>
    <x v="2825"/>
    <x v="2821"/>
    <x v="0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x v="6"/>
    <x v="2826"/>
    <x v="2822"/>
    <x v="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x v="6"/>
    <x v="2827"/>
    <x v="2823"/>
    <x v="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x v="6"/>
    <x v="2828"/>
    <x v="2824"/>
    <x v="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x v="6"/>
    <x v="2829"/>
    <x v="2825"/>
    <x v="0"/>
  </r>
  <r>
    <x v="2830"/>
    <x v="2829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x v="6"/>
    <x v="2830"/>
    <x v="2826"/>
    <x v="0"/>
  </r>
  <r>
    <x v="2831"/>
    <x v="2830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x v="6"/>
    <x v="2831"/>
    <x v="2827"/>
    <x v="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x v="6"/>
    <x v="2832"/>
    <x v="2828"/>
    <x v="0"/>
  </r>
  <r>
    <x v="2833"/>
    <x v="2832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x v="6"/>
    <x v="2833"/>
    <x v="2829"/>
    <x v="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x v="6"/>
    <x v="2834"/>
    <x v="2830"/>
    <x v="0"/>
  </r>
  <r>
    <x v="2835"/>
    <x v="2834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x v="6"/>
    <x v="2835"/>
    <x v="2831"/>
    <x v="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x v="6"/>
    <x v="2836"/>
    <x v="2832"/>
    <x v="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x v="6"/>
    <x v="2837"/>
    <x v="2833"/>
    <x v="0"/>
  </r>
  <r>
    <x v="2838"/>
    <x v="2837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x v="6"/>
    <x v="2838"/>
    <x v="2834"/>
    <x v="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x v="6"/>
    <x v="2839"/>
    <x v="2835"/>
    <x v="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x v="6"/>
    <x v="2840"/>
    <x v="2836"/>
    <x v="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x v="6"/>
    <x v="2841"/>
    <x v="2837"/>
    <x v="0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x v="6"/>
    <x v="2842"/>
    <x v="2838"/>
    <x v="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x v="6"/>
    <x v="2843"/>
    <x v="2839"/>
    <x v="0"/>
  </r>
  <r>
    <x v="2844"/>
    <x v="2843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x v="6"/>
    <x v="2844"/>
    <x v="2840"/>
    <x v="0"/>
  </r>
  <r>
    <x v="2845"/>
    <x v="2844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x v="6"/>
    <x v="2845"/>
    <x v="2841"/>
    <x v="0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x v="6"/>
    <x v="2846"/>
    <x v="2842"/>
    <x v="0"/>
  </r>
  <r>
    <x v="2847"/>
    <x v="2846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x v="6"/>
    <x v="2847"/>
    <x v="2843"/>
    <x v="0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x v="6"/>
    <x v="2848"/>
    <x v="2844"/>
    <x v="0"/>
  </r>
  <r>
    <x v="2849"/>
    <x v="2848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x v="6"/>
    <x v="2849"/>
    <x v="2845"/>
    <x v="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x v="6"/>
    <x v="2850"/>
    <x v="2846"/>
    <x v="0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x v="6"/>
    <x v="2851"/>
    <x v="2847"/>
    <x v="0"/>
  </r>
  <r>
    <x v="2852"/>
    <x v="2851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x v="6"/>
    <x v="2852"/>
    <x v="2848"/>
    <x v="0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x v="6"/>
    <x v="2853"/>
    <x v="2849"/>
    <x v="0"/>
  </r>
  <r>
    <x v="2854"/>
    <x v="2853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x v="6"/>
    <x v="2854"/>
    <x v="2850"/>
    <x v="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x v="6"/>
    <x v="2855"/>
    <x v="2851"/>
    <x v="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x v="6"/>
    <x v="2856"/>
    <x v="2852"/>
    <x v="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x v="6"/>
    <x v="2857"/>
    <x v="2853"/>
    <x v="0"/>
  </r>
  <r>
    <x v="2858"/>
    <x v="2857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x v="6"/>
    <x v="2858"/>
    <x v="2854"/>
    <x v="0"/>
  </r>
  <r>
    <x v="2859"/>
    <x v="2858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x v="6"/>
    <x v="2859"/>
    <x v="2855"/>
    <x v="0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x v="6"/>
    <x v="2860"/>
    <x v="2856"/>
    <x v="0"/>
  </r>
  <r>
    <x v="2861"/>
    <x v="2860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x v="6"/>
    <x v="2861"/>
    <x v="2857"/>
    <x v="0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x v="6"/>
    <x v="2862"/>
    <x v="2858"/>
    <x v="0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x v="6"/>
    <x v="2863"/>
    <x v="2859"/>
    <x v="0"/>
  </r>
  <r>
    <x v="2864"/>
    <x v="2863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x v="6"/>
    <x v="2864"/>
    <x v="2860"/>
    <x v="0"/>
  </r>
  <r>
    <x v="2865"/>
    <x v="2864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x v="6"/>
    <x v="2865"/>
    <x v="2861"/>
    <x v="0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x v="6"/>
    <x v="2866"/>
    <x v="2862"/>
    <x v="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x v="6"/>
    <x v="2867"/>
    <x v="2863"/>
    <x v="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x v="6"/>
    <x v="2868"/>
    <x v="2864"/>
    <x v="0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x v="6"/>
    <x v="2869"/>
    <x v="2865"/>
    <x v="0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x v="6"/>
    <x v="2870"/>
    <x v="2866"/>
    <x v="0"/>
  </r>
  <r>
    <x v="2871"/>
    <x v="2870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x v="6"/>
    <x v="2871"/>
    <x v="2867"/>
    <x v="0"/>
  </r>
  <r>
    <x v="2872"/>
    <x v="2871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x v="6"/>
    <x v="2872"/>
    <x v="2868"/>
    <x v="0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x v="6"/>
    <x v="2873"/>
    <x v="2869"/>
    <x v="0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x v="6"/>
    <x v="2874"/>
    <x v="2870"/>
    <x v="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x v="6"/>
    <x v="2875"/>
    <x v="2871"/>
    <x v="0"/>
  </r>
  <r>
    <x v="2876"/>
    <x v="2875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x v="6"/>
    <x v="2876"/>
    <x v="2872"/>
    <x v="0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x v="6"/>
    <x v="2877"/>
    <x v="2873"/>
    <x v="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x v="6"/>
    <x v="2878"/>
    <x v="2874"/>
    <x v="0"/>
  </r>
  <r>
    <x v="2879"/>
    <x v="2878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x v="6"/>
    <x v="2879"/>
    <x v="2875"/>
    <x v="0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x v="6"/>
    <x v="2880"/>
    <x v="2876"/>
    <x v="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x v="6"/>
    <x v="2881"/>
    <x v="2877"/>
    <x v="0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x v="6"/>
    <x v="2882"/>
    <x v="2878"/>
    <x v="0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x v="6"/>
    <x v="2883"/>
    <x v="2879"/>
    <x v="0"/>
  </r>
  <r>
    <x v="2884"/>
    <x v="2883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x v="6"/>
    <x v="2884"/>
    <x v="2880"/>
    <x v="0"/>
  </r>
  <r>
    <x v="2885"/>
    <x v="2884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x v="6"/>
    <x v="2885"/>
    <x v="2881"/>
    <x v="0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x v="6"/>
    <x v="2886"/>
    <x v="2882"/>
    <x v="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x v="6"/>
    <x v="2887"/>
    <x v="2883"/>
    <x v="0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x v="6"/>
    <x v="2888"/>
    <x v="2884"/>
    <x v="0"/>
  </r>
  <r>
    <x v="2889"/>
    <x v="2888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x v="6"/>
    <x v="2889"/>
    <x v="2885"/>
    <x v="0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x v="6"/>
    <x v="2890"/>
    <x v="2886"/>
    <x v="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x v="6"/>
    <x v="2891"/>
    <x v="2887"/>
    <x v="0"/>
  </r>
  <r>
    <x v="2892"/>
    <x v="2891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x v="6"/>
    <x v="2892"/>
    <x v="2888"/>
    <x v="0"/>
  </r>
  <r>
    <x v="2893"/>
    <x v="2892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x v="6"/>
    <x v="2893"/>
    <x v="2889"/>
    <x v="0"/>
  </r>
  <r>
    <x v="2894"/>
    <x v="2893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x v="6"/>
    <x v="2894"/>
    <x v="2890"/>
    <x v="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x v="6"/>
    <x v="2895"/>
    <x v="2891"/>
    <x v="0"/>
  </r>
  <r>
    <x v="2896"/>
    <x v="2895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x v="6"/>
    <x v="2896"/>
    <x v="2892"/>
    <x v="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x v="6"/>
    <x v="2897"/>
    <x v="2893"/>
    <x v="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x v="6"/>
    <x v="2898"/>
    <x v="2894"/>
    <x v="0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x v="6"/>
    <x v="2899"/>
    <x v="2895"/>
    <x v="0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x v="6"/>
    <x v="2900"/>
    <x v="2896"/>
    <x v="0"/>
  </r>
  <r>
    <x v="2901"/>
    <x v="2900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x v="6"/>
    <x v="2901"/>
    <x v="2897"/>
    <x v="0"/>
  </r>
  <r>
    <x v="2902"/>
    <x v="2901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x v="6"/>
    <x v="2902"/>
    <x v="2898"/>
    <x v="0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x v="6"/>
    <x v="2903"/>
    <x v="2899"/>
    <x v="0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x v="6"/>
    <x v="2904"/>
    <x v="2900"/>
    <x v="0"/>
  </r>
  <r>
    <x v="2905"/>
    <x v="2904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x v="6"/>
    <x v="2905"/>
    <x v="2901"/>
    <x v="0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x v="6"/>
    <x v="2906"/>
    <x v="2902"/>
    <x v="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x v="6"/>
    <x v="2907"/>
    <x v="2903"/>
    <x v="0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x v="6"/>
    <x v="2908"/>
    <x v="2904"/>
    <x v="0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x v="6"/>
    <x v="2909"/>
    <x v="2905"/>
    <x v="0"/>
  </r>
  <r>
    <x v="2910"/>
    <x v="2909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x v="6"/>
    <x v="2910"/>
    <x v="2906"/>
    <x v="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x v="6"/>
    <x v="2911"/>
    <x v="2907"/>
    <x v="0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x v="6"/>
    <x v="2912"/>
    <x v="2908"/>
    <x v="0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x v="6"/>
    <x v="2913"/>
    <x v="2909"/>
    <x v="0"/>
  </r>
  <r>
    <x v="2914"/>
    <x v="2913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x v="6"/>
    <x v="2914"/>
    <x v="2910"/>
    <x v="0"/>
  </r>
  <r>
    <x v="2915"/>
    <x v="2914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x v="6"/>
    <x v="2915"/>
    <x v="2911"/>
    <x v="0"/>
  </r>
  <r>
    <x v="2916"/>
    <x v="2915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x v="6"/>
    <x v="2916"/>
    <x v="2912"/>
    <x v="0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x v="6"/>
    <x v="2917"/>
    <x v="2913"/>
    <x v="0"/>
  </r>
  <r>
    <x v="2918"/>
    <x v="2917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x v="6"/>
    <x v="2918"/>
    <x v="2914"/>
    <x v="0"/>
  </r>
  <r>
    <x v="2919"/>
    <x v="2918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x v="6"/>
    <x v="2919"/>
    <x v="2915"/>
    <x v="0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x v="6"/>
    <x v="2920"/>
    <x v="2916"/>
    <x v="0"/>
  </r>
  <r>
    <x v="2921"/>
    <x v="2920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x v="40"/>
    <x v="2921"/>
    <x v="2917"/>
    <x v="0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x v="40"/>
    <x v="2922"/>
    <x v="2918"/>
    <x v="1"/>
  </r>
  <r>
    <x v="2923"/>
    <x v="2922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x v="40"/>
    <x v="2923"/>
    <x v="2919"/>
    <x v="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x v="40"/>
    <x v="2924"/>
    <x v="2920"/>
    <x v="0"/>
  </r>
  <r>
    <x v="2925"/>
    <x v="2924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x v="40"/>
    <x v="2925"/>
    <x v="2921"/>
    <x v="0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x v="40"/>
    <x v="2926"/>
    <x v="2922"/>
    <x v="0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x v="40"/>
    <x v="2927"/>
    <x v="2923"/>
    <x v="0"/>
  </r>
  <r>
    <x v="2928"/>
    <x v="2927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x v="40"/>
    <x v="2928"/>
    <x v="2924"/>
    <x v="0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x v="40"/>
    <x v="2929"/>
    <x v="2925"/>
    <x v="0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x v="40"/>
    <x v="2930"/>
    <x v="2926"/>
    <x v="1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x v="40"/>
    <x v="2931"/>
    <x v="2927"/>
    <x v="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x v="40"/>
    <x v="2932"/>
    <x v="2928"/>
    <x v="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x v="40"/>
    <x v="2933"/>
    <x v="2929"/>
    <x v="0"/>
  </r>
  <r>
    <x v="2934"/>
    <x v="2933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x v="40"/>
    <x v="2934"/>
    <x v="2930"/>
    <x v="0"/>
  </r>
  <r>
    <x v="2935"/>
    <x v="2934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x v="40"/>
    <x v="2935"/>
    <x v="2931"/>
    <x v="0"/>
  </r>
  <r>
    <x v="2936"/>
    <x v="2935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x v="40"/>
    <x v="2936"/>
    <x v="2932"/>
    <x v="0"/>
  </r>
  <r>
    <x v="2937"/>
    <x v="2936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x v="40"/>
    <x v="2937"/>
    <x v="2933"/>
    <x v="2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x v="40"/>
    <x v="2938"/>
    <x v="2934"/>
    <x v="0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x v="40"/>
    <x v="2939"/>
    <x v="2935"/>
    <x v="0"/>
  </r>
  <r>
    <x v="2940"/>
    <x v="2939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x v="40"/>
    <x v="2940"/>
    <x v="2936"/>
    <x v="0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x v="38"/>
    <x v="2941"/>
    <x v="2937"/>
    <x v="0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x v="38"/>
    <x v="2942"/>
    <x v="2938"/>
    <x v="0"/>
  </r>
  <r>
    <x v="2943"/>
    <x v="2942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x v="38"/>
    <x v="2943"/>
    <x v="2939"/>
    <x v="0"/>
  </r>
  <r>
    <x v="2944"/>
    <x v="2943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x v="38"/>
    <x v="2944"/>
    <x v="2940"/>
    <x v="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x v="38"/>
    <x v="2945"/>
    <x v="2941"/>
    <x v="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x v="38"/>
    <x v="2946"/>
    <x v="2942"/>
    <x v="0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x v="38"/>
    <x v="2947"/>
    <x v="2943"/>
    <x v="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x v="38"/>
    <x v="2948"/>
    <x v="2944"/>
    <x v="0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x v="38"/>
    <x v="2949"/>
    <x v="2945"/>
    <x v="0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x v="38"/>
    <x v="2950"/>
    <x v="2946"/>
    <x v="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x v="38"/>
    <x v="2951"/>
    <x v="2947"/>
    <x v="0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x v="38"/>
    <x v="2952"/>
    <x v="2948"/>
    <x v="0"/>
  </r>
  <r>
    <x v="2953"/>
    <x v="2952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x v="38"/>
    <x v="2953"/>
    <x v="2949"/>
    <x v="0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x v="38"/>
    <x v="2954"/>
    <x v="2950"/>
    <x v="0"/>
  </r>
  <r>
    <x v="2955"/>
    <x v="2954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x v="38"/>
    <x v="2955"/>
    <x v="2951"/>
    <x v="0"/>
  </r>
  <r>
    <x v="2956"/>
    <x v="2955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x v="38"/>
    <x v="2956"/>
    <x v="2952"/>
    <x v="0"/>
  </r>
  <r>
    <x v="2957"/>
    <x v="2956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x v="38"/>
    <x v="2957"/>
    <x v="2953"/>
    <x v="0"/>
  </r>
  <r>
    <x v="2958"/>
    <x v="2957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x v="38"/>
    <x v="2958"/>
    <x v="2954"/>
    <x v="0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x v="38"/>
    <x v="2959"/>
    <x v="2955"/>
    <x v="0"/>
  </r>
  <r>
    <x v="2960"/>
    <x v="2959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x v="38"/>
    <x v="2960"/>
    <x v="2956"/>
    <x v="0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x v="6"/>
    <x v="2961"/>
    <x v="2957"/>
    <x v="0"/>
  </r>
  <r>
    <x v="2962"/>
    <x v="2961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x v="6"/>
    <x v="2962"/>
    <x v="2958"/>
    <x v="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x v="6"/>
    <x v="2963"/>
    <x v="2959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x v="6"/>
    <x v="2964"/>
    <x v="2960"/>
    <x v="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x v="6"/>
    <x v="2965"/>
    <x v="2961"/>
    <x v="0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x v="6"/>
    <x v="2966"/>
    <x v="2962"/>
    <x v="0"/>
  </r>
  <r>
    <x v="2967"/>
    <x v="2966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x v="6"/>
    <x v="2967"/>
    <x v="2963"/>
    <x v="0"/>
  </r>
  <r>
    <x v="2968"/>
    <x v="2967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x v="6"/>
    <x v="2968"/>
    <x v="2964"/>
    <x v="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x v="6"/>
    <x v="2969"/>
    <x v="2965"/>
    <x v="0"/>
  </r>
  <r>
    <x v="2970"/>
    <x v="2969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x v="6"/>
    <x v="2970"/>
    <x v="2966"/>
    <x v="0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x v="6"/>
    <x v="2971"/>
    <x v="2967"/>
    <x v="0"/>
  </r>
  <r>
    <x v="2972"/>
    <x v="2971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x v="6"/>
    <x v="2972"/>
    <x v="2968"/>
    <x v="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x v="6"/>
    <x v="2973"/>
    <x v="2969"/>
    <x v="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x v="6"/>
    <x v="2974"/>
    <x v="2970"/>
    <x v="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x v="6"/>
    <x v="2975"/>
    <x v="2971"/>
    <x v="0"/>
  </r>
  <r>
    <x v="2976"/>
    <x v="2975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x v="6"/>
    <x v="2976"/>
    <x v="2972"/>
    <x v="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x v="6"/>
    <x v="2977"/>
    <x v="2973"/>
    <x v="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x v="6"/>
    <x v="2978"/>
    <x v="2974"/>
    <x v="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x v="6"/>
    <x v="2979"/>
    <x v="2975"/>
    <x v="0"/>
  </r>
  <r>
    <x v="2980"/>
    <x v="2979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x v="6"/>
    <x v="2980"/>
    <x v="2976"/>
    <x v="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x v="38"/>
    <x v="2981"/>
    <x v="2977"/>
    <x v="0"/>
  </r>
  <r>
    <x v="2982"/>
    <x v="2981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x v="38"/>
    <x v="2982"/>
    <x v="2978"/>
    <x v="0"/>
  </r>
  <r>
    <x v="2983"/>
    <x v="2982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x v="38"/>
    <x v="2983"/>
    <x v="2979"/>
    <x v="0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x v="38"/>
    <x v="2984"/>
    <x v="2980"/>
    <x v="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x v="38"/>
    <x v="2985"/>
    <x v="2981"/>
    <x v="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x v="38"/>
    <x v="2986"/>
    <x v="2982"/>
    <x v="0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x v="38"/>
    <x v="2987"/>
    <x v="2983"/>
    <x v="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x v="38"/>
    <x v="2988"/>
    <x v="2984"/>
    <x v="0"/>
  </r>
  <r>
    <x v="2989"/>
    <x v="2988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x v="38"/>
    <x v="2989"/>
    <x v="2985"/>
    <x v="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x v="38"/>
    <x v="2990"/>
    <x v="2986"/>
    <x v="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x v="38"/>
    <x v="2991"/>
    <x v="2987"/>
    <x v="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x v="38"/>
    <x v="2992"/>
    <x v="2988"/>
    <x v="0"/>
  </r>
  <r>
    <x v="2993"/>
    <x v="2992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x v="38"/>
    <x v="2993"/>
    <x v="2989"/>
    <x v="0"/>
  </r>
  <r>
    <x v="2994"/>
    <x v="2993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x v="38"/>
    <x v="2994"/>
    <x v="2990"/>
    <x v="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x v="38"/>
    <x v="2995"/>
    <x v="2991"/>
    <x v="0"/>
  </r>
  <r>
    <x v="2996"/>
    <x v="2995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x v="38"/>
    <x v="2996"/>
    <x v="2992"/>
    <x v="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x v="38"/>
    <x v="2997"/>
    <x v="2993"/>
    <x v="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x v="38"/>
    <x v="2998"/>
    <x v="2994"/>
    <x v="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x v="38"/>
    <x v="2999"/>
    <x v="807"/>
    <x v="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x v="38"/>
    <x v="3000"/>
    <x v="2995"/>
    <x v="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x v="38"/>
    <x v="3001"/>
    <x v="2996"/>
    <x v="0"/>
  </r>
  <r>
    <x v="3002"/>
    <x v="3001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x v="38"/>
    <x v="3002"/>
    <x v="2997"/>
    <x v="0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x v="38"/>
    <x v="3003"/>
    <x v="2998"/>
    <x v="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x v="38"/>
    <x v="3004"/>
    <x v="2999"/>
    <x v="0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x v="38"/>
    <x v="3005"/>
    <x v="3000"/>
    <x v="0"/>
  </r>
  <r>
    <x v="3006"/>
    <x v="3005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x v="38"/>
    <x v="3006"/>
    <x v="3001"/>
    <x v="0"/>
  </r>
  <r>
    <x v="3007"/>
    <x v="3006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x v="38"/>
    <x v="3007"/>
    <x v="3002"/>
    <x v="0"/>
  </r>
  <r>
    <x v="3008"/>
    <x v="3007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x v="38"/>
    <x v="3008"/>
    <x v="3003"/>
    <x v="0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x v="38"/>
    <x v="3009"/>
    <x v="3004"/>
    <x v="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x v="38"/>
    <x v="3010"/>
    <x v="3005"/>
    <x v="0"/>
  </r>
  <r>
    <x v="3011"/>
    <x v="3010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x v="38"/>
    <x v="3011"/>
    <x v="3006"/>
    <x v="0"/>
  </r>
  <r>
    <x v="3012"/>
    <x v="3011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x v="38"/>
    <x v="3012"/>
    <x v="3007"/>
    <x v="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x v="38"/>
    <x v="3013"/>
    <x v="3008"/>
    <x v="0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x v="38"/>
    <x v="3014"/>
    <x v="3009"/>
    <x v="0"/>
  </r>
  <r>
    <x v="3015"/>
    <x v="3014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x v="38"/>
    <x v="3015"/>
    <x v="3010"/>
    <x v="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x v="38"/>
    <x v="3016"/>
    <x v="3011"/>
    <x v="0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x v="38"/>
    <x v="3017"/>
    <x v="3012"/>
    <x v="0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x v="38"/>
    <x v="3018"/>
    <x v="3013"/>
    <x v="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x v="38"/>
    <x v="3019"/>
    <x v="3014"/>
    <x v="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x v="38"/>
    <x v="3020"/>
    <x v="3015"/>
    <x v="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x v="38"/>
    <x v="3021"/>
    <x v="3016"/>
    <x v="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x v="38"/>
    <x v="3022"/>
    <x v="3017"/>
    <x v="0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x v="38"/>
    <x v="3023"/>
    <x v="3018"/>
    <x v="0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x v="38"/>
    <x v="3024"/>
    <x v="3019"/>
    <x v="0"/>
  </r>
  <r>
    <x v="3025"/>
    <x v="3024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x v="38"/>
    <x v="3025"/>
    <x v="3020"/>
    <x v="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x v="38"/>
    <x v="3026"/>
    <x v="3021"/>
    <x v="0"/>
  </r>
  <r>
    <x v="3027"/>
    <x v="3026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x v="38"/>
    <x v="3027"/>
    <x v="3022"/>
    <x v="0"/>
  </r>
  <r>
    <x v="3028"/>
    <x v="3027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x v="38"/>
    <x v="3028"/>
    <x v="3023"/>
    <x v="0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x v="38"/>
    <x v="3029"/>
    <x v="3024"/>
    <x v="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x v="38"/>
    <x v="3030"/>
    <x v="3025"/>
    <x v="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x v="38"/>
    <x v="3031"/>
    <x v="3026"/>
    <x v="0"/>
  </r>
  <r>
    <x v="3032"/>
    <x v="3031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x v="38"/>
    <x v="3032"/>
    <x v="3027"/>
    <x v="0"/>
  </r>
  <r>
    <x v="3033"/>
    <x v="3032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x v="38"/>
    <x v="3033"/>
    <x v="3028"/>
    <x v="0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x v="38"/>
    <x v="3034"/>
    <x v="3029"/>
    <x v="0"/>
  </r>
  <r>
    <x v="3035"/>
    <x v="3034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x v="38"/>
    <x v="3035"/>
    <x v="3030"/>
    <x v="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x v="38"/>
    <x v="3036"/>
    <x v="3031"/>
    <x v="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x v="38"/>
    <x v="3037"/>
    <x v="3032"/>
    <x v="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x v="38"/>
    <x v="3038"/>
    <x v="3033"/>
    <x v="0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x v="38"/>
    <x v="3039"/>
    <x v="3034"/>
    <x v="0"/>
  </r>
  <r>
    <x v="3040"/>
    <x v="3039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x v="38"/>
    <x v="3040"/>
    <x v="3035"/>
    <x v="0"/>
  </r>
  <r>
    <x v="3041"/>
    <x v="3040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x v="38"/>
    <x v="3041"/>
    <x v="3036"/>
    <x v="0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x v="38"/>
    <x v="3042"/>
    <x v="3037"/>
    <x v="0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x v="38"/>
    <x v="3043"/>
    <x v="3038"/>
    <x v="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x v="38"/>
    <x v="3044"/>
    <x v="3039"/>
    <x v="0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x v="38"/>
    <x v="3045"/>
    <x v="3040"/>
    <x v="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x v="38"/>
    <x v="3046"/>
    <x v="3041"/>
    <x v="0"/>
  </r>
  <r>
    <x v="3047"/>
    <x v="3046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x v="38"/>
    <x v="3047"/>
    <x v="3042"/>
    <x v="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x v="38"/>
    <x v="3048"/>
    <x v="3043"/>
    <x v="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x v="38"/>
    <x v="3049"/>
    <x v="3044"/>
    <x v="0"/>
  </r>
  <r>
    <x v="3050"/>
    <x v="3049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x v="38"/>
    <x v="3050"/>
    <x v="3045"/>
    <x v="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x v="38"/>
    <x v="3051"/>
    <x v="3046"/>
    <x v="0"/>
  </r>
  <r>
    <x v="3052"/>
    <x v="3051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x v="38"/>
    <x v="3052"/>
    <x v="3047"/>
    <x v="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x v="38"/>
    <x v="3053"/>
    <x v="3048"/>
    <x v="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x v="38"/>
    <x v="3054"/>
    <x v="3049"/>
    <x v="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x v="38"/>
    <x v="3055"/>
    <x v="3050"/>
    <x v="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x v="38"/>
    <x v="3056"/>
    <x v="3051"/>
    <x v="0"/>
  </r>
  <r>
    <x v="3057"/>
    <x v="3056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x v="38"/>
    <x v="3057"/>
    <x v="3052"/>
    <x v="0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x v="38"/>
    <x v="3058"/>
    <x v="3053"/>
    <x v="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x v="38"/>
    <x v="3059"/>
    <x v="3054"/>
    <x v="0"/>
  </r>
  <r>
    <x v="3060"/>
    <x v="3059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x v="38"/>
    <x v="3060"/>
    <x v="3055"/>
    <x v="0"/>
  </r>
  <r>
    <x v="3061"/>
    <x v="3060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x v="38"/>
    <x v="3061"/>
    <x v="3056"/>
    <x v="0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x v="38"/>
    <x v="3062"/>
    <x v="3057"/>
    <x v="0"/>
  </r>
  <r>
    <x v="3063"/>
    <x v="3062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x v="38"/>
    <x v="3063"/>
    <x v="3058"/>
    <x v="0"/>
  </r>
  <r>
    <x v="3064"/>
    <x v="3063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x v="38"/>
    <x v="3064"/>
    <x v="3059"/>
    <x v="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x v="38"/>
    <x v="3065"/>
    <x v="3060"/>
    <x v="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x v="38"/>
    <x v="3066"/>
    <x v="3061"/>
    <x v="0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x v="38"/>
    <x v="3067"/>
    <x v="3062"/>
    <x v="0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x v="38"/>
    <x v="3068"/>
    <x v="3063"/>
    <x v="0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x v="38"/>
    <x v="3069"/>
    <x v="3064"/>
    <x v="0"/>
  </r>
  <r>
    <x v="3070"/>
    <x v="3069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x v="38"/>
    <x v="3070"/>
    <x v="3065"/>
    <x v="0"/>
  </r>
  <r>
    <x v="3071"/>
    <x v="3070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x v="38"/>
    <x v="3071"/>
    <x v="3066"/>
    <x v="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x v="38"/>
    <x v="3072"/>
    <x v="3067"/>
    <x v="0"/>
  </r>
  <r>
    <x v="3073"/>
    <x v="3072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x v="38"/>
    <x v="3073"/>
    <x v="3068"/>
    <x v="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x v="38"/>
    <x v="3074"/>
    <x v="3069"/>
    <x v="0"/>
  </r>
  <r>
    <x v="3075"/>
    <x v="3074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x v="38"/>
    <x v="3075"/>
    <x v="3070"/>
    <x v="0"/>
  </r>
  <r>
    <x v="3076"/>
    <x v="3075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x v="38"/>
    <x v="3076"/>
    <x v="3071"/>
    <x v="0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x v="38"/>
    <x v="3077"/>
    <x v="3072"/>
    <x v="0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x v="38"/>
    <x v="3078"/>
    <x v="3073"/>
    <x v="0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x v="38"/>
    <x v="3079"/>
    <x v="3074"/>
    <x v="0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x v="38"/>
    <x v="3080"/>
    <x v="3075"/>
    <x v="0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x v="38"/>
    <x v="3081"/>
    <x v="3076"/>
    <x v="0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x v="38"/>
    <x v="3082"/>
    <x v="3077"/>
    <x v="0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x v="38"/>
    <x v="3083"/>
    <x v="3078"/>
    <x v="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x v="38"/>
    <x v="3084"/>
    <x v="3079"/>
    <x v="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x v="38"/>
    <x v="3085"/>
    <x v="3080"/>
    <x v="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x v="38"/>
    <x v="3086"/>
    <x v="3081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x v="38"/>
    <x v="3087"/>
    <x v="3082"/>
    <x v="0"/>
  </r>
  <r>
    <x v="3088"/>
    <x v="3087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x v="38"/>
    <x v="3088"/>
    <x v="3083"/>
    <x v="0"/>
  </r>
  <r>
    <x v="3089"/>
    <x v="3088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x v="38"/>
    <x v="3089"/>
    <x v="3084"/>
    <x v="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x v="38"/>
    <x v="3090"/>
    <x v="3085"/>
    <x v="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x v="38"/>
    <x v="3091"/>
    <x v="3086"/>
    <x v="0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x v="38"/>
    <x v="3092"/>
    <x v="3087"/>
    <x v="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x v="38"/>
    <x v="3093"/>
    <x v="2806"/>
    <x v="0"/>
  </r>
  <r>
    <x v="3094"/>
    <x v="3093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x v="38"/>
    <x v="3094"/>
    <x v="3088"/>
    <x v="0"/>
  </r>
  <r>
    <x v="3095"/>
    <x v="3094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x v="38"/>
    <x v="3095"/>
    <x v="3089"/>
    <x v="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x v="38"/>
    <x v="3096"/>
    <x v="3090"/>
    <x v="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x v="38"/>
    <x v="3097"/>
    <x v="3091"/>
    <x v="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x v="38"/>
    <x v="3098"/>
    <x v="3092"/>
    <x v="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x v="38"/>
    <x v="3099"/>
    <x v="3093"/>
    <x v="0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x v="38"/>
    <x v="3100"/>
    <x v="3094"/>
    <x v="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x v="38"/>
    <x v="3101"/>
    <x v="3095"/>
    <x v="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x v="38"/>
    <x v="3102"/>
    <x v="3096"/>
    <x v="0"/>
  </r>
  <r>
    <x v="3103"/>
    <x v="3102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x v="38"/>
    <x v="3103"/>
    <x v="3097"/>
    <x v="0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x v="38"/>
    <x v="3104"/>
    <x v="3098"/>
    <x v="0"/>
  </r>
  <r>
    <x v="3105"/>
    <x v="3104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x v="38"/>
    <x v="3105"/>
    <x v="3099"/>
    <x v="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x v="38"/>
    <x v="3106"/>
    <x v="3100"/>
    <x v="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x v="38"/>
    <x v="3107"/>
    <x v="3101"/>
    <x v="0"/>
  </r>
  <r>
    <x v="3108"/>
    <x v="3107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x v="38"/>
    <x v="3108"/>
    <x v="3102"/>
    <x v="0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x v="38"/>
    <x v="3109"/>
    <x v="3103"/>
    <x v="0"/>
  </r>
  <r>
    <x v="3110"/>
    <x v="3109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x v="38"/>
    <x v="3110"/>
    <x v="3104"/>
    <x v="0"/>
  </r>
  <r>
    <x v="3111"/>
    <x v="3110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x v="38"/>
    <x v="3111"/>
    <x v="3105"/>
    <x v="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x v="38"/>
    <x v="3112"/>
    <x v="3106"/>
    <x v="0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x v="38"/>
    <x v="3113"/>
    <x v="3107"/>
    <x v="0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x v="38"/>
    <x v="3114"/>
    <x v="3108"/>
    <x v="0"/>
  </r>
  <r>
    <x v="3115"/>
    <x v="3114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x v="38"/>
    <x v="3115"/>
    <x v="3109"/>
    <x v="0"/>
  </r>
  <r>
    <x v="3116"/>
    <x v="3115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x v="38"/>
    <x v="3116"/>
    <x v="3110"/>
    <x v="0"/>
  </r>
  <r>
    <x v="3117"/>
    <x v="3116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x v="38"/>
    <x v="3117"/>
    <x v="3111"/>
    <x v="0"/>
  </r>
  <r>
    <x v="3118"/>
    <x v="3117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x v="38"/>
    <x v="3118"/>
    <x v="3112"/>
    <x v="0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x v="38"/>
    <x v="3119"/>
    <x v="3113"/>
    <x v="0"/>
  </r>
  <r>
    <x v="3120"/>
    <x v="3119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x v="38"/>
    <x v="3120"/>
    <x v="3114"/>
    <x v="0"/>
  </r>
  <r>
    <x v="3121"/>
    <x v="3120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x v="38"/>
    <x v="3121"/>
    <x v="3115"/>
    <x v="0"/>
  </r>
  <r>
    <x v="3122"/>
    <x v="3121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x v="38"/>
    <x v="3122"/>
    <x v="3116"/>
    <x v="0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x v="38"/>
    <x v="3123"/>
    <x v="3117"/>
    <x v="0"/>
  </r>
  <r>
    <x v="3124"/>
    <x v="3123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x v="38"/>
    <x v="3124"/>
    <x v="3118"/>
    <x v="0"/>
  </r>
  <r>
    <x v="3125"/>
    <x v="3124"/>
    <s v="N/A"/>
    <n v="1500000"/>
    <n v="0"/>
    <x v="1"/>
    <s v="US"/>
    <s v="USD"/>
    <x v="3119"/>
    <x v="3125"/>
    <b v="0"/>
    <n v="0"/>
    <b v="0"/>
    <s v="theater/spaces"/>
    <n v="0"/>
    <n v="0"/>
    <x v="1"/>
    <x v="38"/>
    <x v="3125"/>
    <x v="3119"/>
    <x v="0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x v="38"/>
    <x v="3126"/>
    <x v="3120"/>
    <x v="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x v="38"/>
    <x v="3127"/>
    <x v="3121"/>
    <x v="0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x v="6"/>
    <x v="3128"/>
    <x v="3122"/>
    <x v="0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x v="6"/>
    <x v="3129"/>
    <x v="3123"/>
    <x v="0"/>
  </r>
  <r>
    <x v="3130"/>
    <x v="3129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x v="6"/>
    <x v="3130"/>
    <x v="3124"/>
    <x v="0"/>
  </r>
  <r>
    <x v="3131"/>
    <x v="3130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x v="6"/>
    <x v="3131"/>
    <x v="3125"/>
    <x v="0"/>
  </r>
  <r>
    <x v="3132"/>
    <x v="3131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x v="6"/>
    <x v="3132"/>
    <x v="3126"/>
    <x v="0"/>
  </r>
  <r>
    <x v="3133"/>
    <x v="3132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x v="6"/>
    <x v="3133"/>
    <x v="3127"/>
    <x v="0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x v="6"/>
    <x v="3134"/>
    <x v="3128"/>
    <x v="0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x v="6"/>
    <x v="3135"/>
    <x v="3129"/>
    <x v="0"/>
  </r>
  <r>
    <x v="3136"/>
    <x v="3135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x v="6"/>
    <x v="3136"/>
    <x v="3130"/>
    <x v="0"/>
  </r>
  <r>
    <x v="3137"/>
    <x v="3136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x v="6"/>
    <x v="3137"/>
    <x v="3131"/>
    <x v="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x v="6"/>
    <x v="3138"/>
    <x v="3132"/>
    <x v="0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x v="6"/>
    <x v="3139"/>
    <x v="3133"/>
    <x v="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x v="6"/>
    <x v="3140"/>
    <x v="3134"/>
    <x v="0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x v="6"/>
    <x v="3141"/>
    <x v="3135"/>
    <x v="0"/>
  </r>
  <r>
    <x v="3142"/>
    <x v="3141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x v="6"/>
    <x v="3142"/>
    <x v="3136"/>
    <x v="0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x v="6"/>
    <x v="3143"/>
    <x v="3137"/>
    <x v="0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x v="6"/>
    <x v="3144"/>
    <x v="3138"/>
    <x v="0"/>
  </r>
  <r>
    <x v="3145"/>
    <x v="3144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x v="6"/>
    <x v="3145"/>
    <x v="3139"/>
    <x v="0"/>
  </r>
  <r>
    <x v="3146"/>
    <x v="3145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x v="6"/>
    <x v="3146"/>
    <x v="3140"/>
    <x v="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x v="6"/>
    <x v="3147"/>
    <x v="3141"/>
    <x v="0"/>
  </r>
  <r>
    <x v="3148"/>
    <x v="3147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x v="6"/>
    <x v="3148"/>
    <x v="3142"/>
    <x v="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x v="6"/>
    <x v="3149"/>
    <x v="3143"/>
    <x v="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x v="6"/>
    <x v="3150"/>
    <x v="3144"/>
    <x v="0"/>
  </r>
  <r>
    <x v="3151"/>
    <x v="3150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x v="6"/>
    <x v="3151"/>
    <x v="3145"/>
    <x v="0"/>
  </r>
  <r>
    <x v="3152"/>
    <x v="3151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x v="6"/>
    <x v="3152"/>
    <x v="3146"/>
    <x v="0"/>
  </r>
  <r>
    <x v="3153"/>
    <x v="3152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x v="6"/>
    <x v="3153"/>
    <x v="3147"/>
    <x v="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x v="6"/>
    <x v="3154"/>
    <x v="3148"/>
    <x v="0"/>
  </r>
  <r>
    <x v="3155"/>
    <x v="3154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x v="6"/>
    <x v="3155"/>
    <x v="3149"/>
    <x v="0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x v="6"/>
    <x v="3156"/>
    <x v="3150"/>
    <x v="0"/>
  </r>
  <r>
    <x v="3157"/>
    <x v="3156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x v="6"/>
    <x v="3157"/>
    <x v="3151"/>
    <x v="0"/>
  </r>
  <r>
    <x v="3158"/>
    <x v="3157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x v="6"/>
    <x v="3158"/>
    <x v="3152"/>
    <x v="0"/>
  </r>
  <r>
    <x v="3159"/>
    <x v="3158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x v="6"/>
    <x v="3159"/>
    <x v="3153"/>
    <x v="0"/>
  </r>
  <r>
    <x v="3160"/>
    <x v="3159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x v="6"/>
    <x v="3160"/>
    <x v="3154"/>
    <x v="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x v="6"/>
    <x v="3161"/>
    <x v="3155"/>
    <x v="0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x v="6"/>
    <x v="3162"/>
    <x v="3156"/>
    <x v="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x v="6"/>
    <x v="3163"/>
    <x v="3157"/>
    <x v="0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x v="6"/>
    <x v="3164"/>
    <x v="3158"/>
    <x v="0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x v="6"/>
    <x v="3165"/>
    <x v="73"/>
    <x v="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x v="6"/>
    <x v="3166"/>
    <x v="3159"/>
    <x v="0"/>
  </r>
  <r>
    <x v="3167"/>
    <x v="3166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x v="6"/>
    <x v="3167"/>
    <x v="3160"/>
    <x v="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x v="6"/>
    <x v="3168"/>
    <x v="3161"/>
    <x v="0"/>
  </r>
  <r>
    <x v="3169"/>
    <x v="3168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x v="6"/>
    <x v="3169"/>
    <x v="3162"/>
    <x v="0"/>
  </r>
  <r>
    <x v="3170"/>
    <x v="3169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x v="6"/>
    <x v="3170"/>
    <x v="3163"/>
    <x v="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x v="6"/>
    <x v="3171"/>
    <x v="3164"/>
    <x v="0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x v="6"/>
    <x v="3172"/>
    <x v="3165"/>
    <x v="0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x v="6"/>
    <x v="3173"/>
    <x v="3166"/>
    <x v="0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x v="6"/>
    <x v="3174"/>
    <x v="3167"/>
    <x v="0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x v="6"/>
    <x v="3175"/>
    <x v="3168"/>
    <x v="0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x v="6"/>
    <x v="3176"/>
    <x v="3169"/>
    <x v="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x v="6"/>
    <x v="3177"/>
    <x v="3170"/>
    <x v="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x v="6"/>
    <x v="3178"/>
    <x v="3171"/>
    <x v="0"/>
  </r>
  <r>
    <x v="3179"/>
    <x v="3178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x v="6"/>
    <x v="3179"/>
    <x v="3172"/>
    <x v="0"/>
  </r>
  <r>
    <x v="3180"/>
    <x v="3179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x v="6"/>
    <x v="3180"/>
    <x v="3173"/>
    <x v="0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x v="6"/>
    <x v="3181"/>
    <x v="3174"/>
    <x v="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x v="6"/>
    <x v="3182"/>
    <x v="3175"/>
    <x v="0"/>
  </r>
  <r>
    <x v="3183"/>
    <x v="3182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x v="6"/>
    <x v="3183"/>
    <x v="3176"/>
    <x v="0"/>
  </r>
  <r>
    <x v="3184"/>
    <x v="3183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x v="6"/>
    <x v="3184"/>
    <x v="3177"/>
    <x v="0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x v="6"/>
    <x v="3185"/>
    <x v="3178"/>
    <x v="0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x v="6"/>
    <x v="3186"/>
    <x v="3179"/>
    <x v="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x v="6"/>
    <x v="3187"/>
    <x v="3180"/>
    <x v="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x v="40"/>
    <x v="3188"/>
    <x v="3181"/>
    <x v="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x v="40"/>
    <x v="3189"/>
    <x v="3182"/>
    <x v="0"/>
  </r>
  <r>
    <x v="3190"/>
    <x v="3189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x v="40"/>
    <x v="3190"/>
    <x v="3183"/>
    <x v="0"/>
  </r>
  <r>
    <x v="3191"/>
    <x v="3190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x v="40"/>
    <x v="3191"/>
    <x v="3184"/>
    <x v="0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x v="40"/>
    <x v="3192"/>
    <x v="3185"/>
    <x v="1"/>
  </r>
  <r>
    <x v="3193"/>
    <x v="3192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x v="40"/>
    <x v="3193"/>
    <x v="3186"/>
    <x v="1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x v="40"/>
    <x v="3194"/>
    <x v="3187"/>
    <x v="0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x v="40"/>
    <x v="3195"/>
    <x v="3188"/>
    <x v="0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x v="40"/>
    <x v="3196"/>
    <x v="3189"/>
    <x v="0"/>
  </r>
  <r>
    <x v="3197"/>
    <x v="3196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x v="40"/>
    <x v="3197"/>
    <x v="3190"/>
    <x v="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x v="40"/>
    <x v="3198"/>
    <x v="3191"/>
    <x v="0"/>
  </r>
  <r>
    <x v="3199"/>
    <x v="3198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x v="40"/>
    <x v="3199"/>
    <x v="3192"/>
    <x v="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x v="40"/>
    <x v="3200"/>
    <x v="3193"/>
    <x v="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x v="40"/>
    <x v="3201"/>
    <x v="3194"/>
    <x v="2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x v="40"/>
    <x v="3202"/>
    <x v="3195"/>
    <x v="0"/>
  </r>
  <r>
    <x v="3203"/>
    <x v="3202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x v="40"/>
    <x v="3203"/>
    <x v="3196"/>
    <x v="0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x v="40"/>
    <x v="3204"/>
    <x v="3197"/>
    <x v="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x v="40"/>
    <x v="3205"/>
    <x v="3198"/>
    <x v="1"/>
  </r>
  <r>
    <x v="3206"/>
    <x v="3205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x v="40"/>
    <x v="3206"/>
    <x v="3199"/>
    <x v="0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x v="40"/>
    <x v="3207"/>
    <x v="3200"/>
    <x v="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x v="6"/>
    <x v="3208"/>
    <x v="3201"/>
    <x v="0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x v="6"/>
    <x v="3209"/>
    <x v="3202"/>
    <x v="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x v="6"/>
    <x v="3210"/>
    <x v="3203"/>
    <x v="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x v="6"/>
    <x v="3211"/>
    <x v="3204"/>
    <x v="0"/>
  </r>
  <r>
    <x v="3212"/>
    <x v="3211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x v="6"/>
    <x v="3212"/>
    <x v="3205"/>
    <x v="0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x v="6"/>
    <x v="3213"/>
    <x v="3206"/>
    <x v="0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x v="6"/>
    <x v="3214"/>
    <x v="3207"/>
    <x v="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x v="6"/>
    <x v="3215"/>
    <x v="3208"/>
    <x v="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x v="6"/>
    <x v="3216"/>
    <x v="3209"/>
    <x v="0"/>
  </r>
  <r>
    <x v="3217"/>
    <x v="3216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x v="6"/>
    <x v="3217"/>
    <x v="3210"/>
    <x v="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x v="6"/>
    <x v="3218"/>
    <x v="3211"/>
    <x v="0"/>
  </r>
  <r>
    <x v="3219"/>
    <x v="3218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x v="6"/>
    <x v="3219"/>
    <x v="3212"/>
    <x v="0"/>
  </r>
  <r>
    <x v="3220"/>
    <x v="3219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x v="6"/>
    <x v="3220"/>
    <x v="3213"/>
    <x v="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x v="6"/>
    <x v="3221"/>
    <x v="3214"/>
    <x v="0"/>
  </r>
  <r>
    <x v="3222"/>
    <x v="3221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x v="6"/>
    <x v="3222"/>
    <x v="3215"/>
    <x v="0"/>
  </r>
  <r>
    <x v="3223"/>
    <x v="3222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x v="6"/>
    <x v="3223"/>
    <x v="3216"/>
    <x v="0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x v="6"/>
    <x v="3224"/>
    <x v="3217"/>
    <x v="0"/>
  </r>
  <r>
    <x v="3225"/>
    <x v="3224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x v="6"/>
    <x v="3225"/>
    <x v="3218"/>
    <x v="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x v="6"/>
    <x v="3226"/>
    <x v="3219"/>
    <x v="0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x v="6"/>
    <x v="3227"/>
    <x v="3220"/>
    <x v="0"/>
  </r>
  <r>
    <x v="3228"/>
    <x v="3227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x v="6"/>
    <x v="3228"/>
    <x v="3221"/>
    <x v="0"/>
  </r>
  <r>
    <x v="3229"/>
    <x v="3228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x v="6"/>
    <x v="3229"/>
    <x v="3222"/>
    <x v="0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x v="6"/>
    <x v="3230"/>
    <x v="341"/>
    <x v="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x v="6"/>
    <x v="3231"/>
    <x v="3223"/>
    <x v="0"/>
  </r>
  <r>
    <x v="3232"/>
    <x v="3231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x v="6"/>
    <x v="3232"/>
    <x v="3224"/>
    <x v="0"/>
  </r>
  <r>
    <x v="3233"/>
    <x v="3232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x v="6"/>
    <x v="3233"/>
    <x v="3225"/>
    <x v="0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x v="6"/>
    <x v="3234"/>
    <x v="3226"/>
    <x v="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x v="6"/>
    <x v="3235"/>
    <x v="3227"/>
    <x v="0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x v="6"/>
    <x v="3236"/>
    <x v="3228"/>
    <x v="0"/>
  </r>
  <r>
    <x v="3237"/>
    <x v="3236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x v="6"/>
    <x v="3237"/>
    <x v="3229"/>
    <x v="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x v="6"/>
    <x v="3238"/>
    <x v="3230"/>
    <x v="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x v="6"/>
    <x v="3239"/>
    <x v="3231"/>
    <x v="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x v="6"/>
    <x v="3240"/>
    <x v="3232"/>
    <x v="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x v="6"/>
    <x v="3241"/>
    <x v="3233"/>
    <x v="0"/>
  </r>
  <r>
    <x v="3242"/>
    <x v="3241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x v="6"/>
    <x v="3242"/>
    <x v="3234"/>
    <x v="0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x v="6"/>
    <x v="3243"/>
    <x v="3235"/>
    <x v="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x v="6"/>
    <x v="3244"/>
    <x v="3236"/>
    <x v="0"/>
  </r>
  <r>
    <x v="3245"/>
    <x v="3244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x v="6"/>
    <x v="3245"/>
    <x v="3237"/>
    <x v="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x v="6"/>
    <x v="3246"/>
    <x v="3238"/>
    <x v="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x v="6"/>
    <x v="3247"/>
    <x v="3239"/>
    <x v="0"/>
  </r>
  <r>
    <x v="3248"/>
    <x v="3247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x v="6"/>
    <x v="3248"/>
    <x v="3240"/>
    <x v="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x v="6"/>
    <x v="3249"/>
    <x v="3241"/>
    <x v="0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x v="6"/>
    <x v="3250"/>
    <x v="3242"/>
    <x v="0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x v="6"/>
    <x v="3251"/>
    <x v="3243"/>
    <x v="0"/>
  </r>
  <r>
    <x v="3252"/>
    <x v="3251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x v="6"/>
    <x v="3252"/>
    <x v="3244"/>
    <x v="0"/>
  </r>
  <r>
    <x v="3253"/>
    <x v="3252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x v="6"/>
    <x v="3253"/>
    <x v="3245"/>
    <x v="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x v="6"/>
    <x v="3254"/>
    <x v="3246"/>
    <x v="0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x v="6"/>
    <x v="3255"/>
    <x v="3247"/>
    <x v="0"/>
  </r>
  <r>
    <x v="3256"/>
    <x v="3255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x v="6"/>
    <x v="3256"/>
    <x v="3248"/>
    <x v="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x v="6"/>
    <x v="3257"/>
    <x v="3249"/>
    <x v="0"/>
  </r>
  <r>
    <x v="3258"/>
    <x v="3257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x v="6"/>
    <x v="3258"/>
    <x v="3250"/>
    <x v="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x v="6"/>
    <x v="3259"/>
    <x v="3251"/>
    <x v="0"/>
  </r>
  <r>
    <x v="3260"/>
    <x v="3259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x v="6"/>
    <x v="3260"/>
    <x v="3252"/>
    <x v="0"/>
  </r>
  <r>
    <x v="3261"/>
    <x v="3260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x v="6"/>
    <x v="3261"/>
    <x v="3253"/>
    <x v="0"/>
  </r>
  <r>
    <x v="3262"/>
    <x v="3261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x v="6"/>
    <x v="3262"/>
    <x v="3254"/>
    <x v="0"/>
  </r>
  <r>
    <x v="3263"/>
    <x v="3262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x v="6"/>
    <x v="3263"/>
    <x v="3255"/>
    <x v="0"/>
  </r>
  <r>
    <x v="3264"/>
    <x v="3263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x v="6"/>
    <x v="3264"/>
    <x v="3256"/>
    <x v="0"/>
  </r>
  <r>
    <x v="3265"/>
    <x v="3264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x v="6"/>
    <x v="3265"/>
    <x v="3257"/>
    <x v="0"/>
  </r>
  <r>
    <x v="3266"/>
    <x v="3265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x v="6"/>
    <x v="3266"/>
    <x v="3258"/>
    <x v="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x v="6"/>
    <x v="3267"/>
    <x v="3259"/>
    <x v="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x v="6"/>
    <x v="3268"/>
    <x v="3260"/>
    <x v="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x v="6"/>
    <x v="3269"/>
    <x v="3261"/>
    <x v="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x v="6"/>
    <x v="3270"/>
    <x v="3262"/>
    <x v="0"/>
  </r>
  <r>
    <x v="3271"/>
    <x v="3270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x v="6"/>
    <x v="3271"/>
    <x v="3263"/>
    <x v="0"/>
  </r>
  <r>
    <x v="3272"/>
    <x v="3271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x v="6"/>
    <x v="3272"/>
    <x v="3264"/>
    <x v="0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x v="6"/>
    <x v="3273"/>
    <x v="3265"/>
    <x v="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x v="6"/>
    <x v="3274"/>
    <x v="3266"/>
    <x v="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x v="6"/>
    <x v="3275"/>
    <x v="3267"/>
    <x v="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x v="6"/>
    <x v="3276"/>
    <x v="3268"/>
    <x v="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x v="6"/>
    <x v="3277"/>
    <x v="3269"/>
    <x v="0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x v="6"/>
    <x v="3278"/>
    <x v="3270"/>
    <x v="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x v="6"/>
    <x v="3279"/>
    <x v="3271"/>
    <x v="0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x v="6"/>
    <x v="3280"/>
    <x v="3272"/>
    <x v="0"/>
  </r>
  <r>
    <x v="3281"/>
    <x v="3280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x v="6"/>
    <x v="3281"/>
    <x v="3273"/>
    <x v="0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x v="6"/>
    <x v="3282"/>
    <x v="3274"/>
    <x v="0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x v="6"/>
    <x v="3283"/>
    <x v="3275"/>
    <x v="0"/>
  </r>
  <r>
    <x v="3284"/>
    <x v="3283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x v="6"/>
    <x v="3284"/>
    <x v="3276"/>
    <x v="0"/>
  </r>
  <r>
    <x v="3285"/>
    <x v="3284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x v="6"/>
    <x v="3285"/>
    <x v="3277"/>
    <x v="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x v="6"/>
    <x v="3286"/>
    <x v="3278"/>
    <x v="0"/>
  </r>
  <r>
    <x v="3287"/>
    <x v="3286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x v="6"/>
    <x v="3287"/>
    <x v="3279"/>
    <x v="0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x v="6"/>
    <x v="3288"/>
    <x v="3280"/>
    <x v="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x v="6"/>
    <x v="3289"/>
    <x v="3281"/>
    <x v="0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x v="6"/>
    <x v="3290"/>
    <x v="3282"/>
    <x v="0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x v="6"/>
    <x v="3291"/>
    <x v="3283"/>
    <x v="0"/>
  </r>
  <r>
    <x v="3292"/>
    <x v="3291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x v="6"/>
    <x v="3292"/>
    <x v="3284"/>
    <x v="0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x v="6"/>
    <x v="3293"/>
    <x v="3285"/>
    <x v="0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x v="6"/>
    <x v="3294"/>
    <x v="3286"/>
    <x v="0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x v="6"/>
    <x v="3295"/>
    <x v="3287"/>
    <x v="0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x v="6"/>
    <x v="3296"/>
    <x v="3288"/>
    <x v="0"/>
  </r>
  <r>
    <x v="3297"/>
    <x v="3296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x v="6"/>
    <x v="3297"/>
    <x v="3289"/>
    <x v="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x v="6"/>
    <x v="3298"/>
    <x v="3290"/>
    <x v="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x v="6"/>
    <x v="3299"/>
    <x v="3291"/>
    <x v="0"/>
  </r>
  <r>
    <x v="3300"/>
    <x v="3299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x v="6"/>
    <x v="3300"/>
    <x v="3292"/>
    <x v="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x v="6"/>
    <x v="3301"/>
    <x v="3293"/>
    <x v="0"/>
  </r>
  <r>
    <x v="3302"/>
    <x v="3301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x v="6"/>
    <x v="3302"/>
    <x v="3294"/>
    <x v="0"/>
  </r>
  <r>
    <x v="3303"/>
    <x v="3302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x v="6"/>
    <x v="3303"/>
    <x v="3295"/>
    <x v="0"/>
  </r>
  <r>
    <x v="3304"/>
    <x v="330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x v="6"/>
    <x v="3304"/>
    <x v="3296"/>
    <x v="0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x v="6"/>
    <x v="3305"/>
    <x v="3297"/>
    <x v="0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x v="6"/>
    <x v="3306"/>
    <x v="3298"/>
    <x v="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x v="6"/>
    <x v="3307"/>
    <x v="3299"/>
    <x v="0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x v="6"/>
    <x v="3308"/>
    <x v="3300"/>
    <x v="0"/>
  </r>
  <r>
    <x v="3309"/>
    <x v="3308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x v="6"/>
    <x v="3309"/>
    <x v="3301"/>
    <x v="0"/>
  </r>
  <r>
    <x v="3310"/>
    <x v="3309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x v="6"/>
    <x v="3310"/>
    <x v="3302"/>
    <x v="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x v="6"/>
    <x v="3311"/>
    <x v="3303"/>
    <x v="0"/>
  </r>
  <r>
    <x v="3312"/>
    <x v="3311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x v="6"/>
    <x v="3312"/>
    <x v="3304"/>
    <x v="0"/>
  </r>
  <r>
    <x v="3313"/>
    <x v="3312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x v="6"/>
    <x v="3313"/>
    <x v="3305"/>
    <x v="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x v="6"/>
    <x v="3314"/>
    <x v="3306"/>
    <x v="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x v="6"/>
    <x v="3315"/>
    <x v="3307"/>
    <x v="0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x v="6"/>
    <x v="3316"/>
    <x v="3308"/>
    <x v="0"/>
  </r>
  <r>
    <x v="3317"/>
    <x v="3316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x v="6"/>
    <x v="3317"/>
    <x v="3309"/>
    <x v="0"/>
  </r>
  <r>
    <x v="3318"/>
    <x v="33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x v="6"/>
    <x v="3318"/>
    <x v="3310"/>
    <x v="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x v="6"/>
    <x v="3319"/>
    <x v="3311"/>
    <x v="0"/>
  </r>
  <r>
    <x v="3320"/>
    <x v="3319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x v="6"/>
    <x v="3320"/>
    <x v="3312"/>
    <x v="0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x v="6"/>
    <x v="3321"/>
    <x v="3313"/>
    <x v="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x v="6"/>
    <x v="3322"/>
    <x v="3314"/>
    <x v="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x v="6"/>
    <x v="3323"/>
    <x v="3315"/>
    <x v="0"/>
  </r>
  <r>
    <x v="3324"/>
    <x v="3323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x v="6"/>
    <x v="3324"/>
    <x v="3316"/>
    <x v="0"/>
  </r>
  <r>
    <x v="3325"/>
    <x v="3324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x v="6"/>
    <x v="3325"/>
    <x v="3317"/>
    <x v="0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x v="6"/>
    <x v="3326"/>
    <x v="3318"/>
    <x v="0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x v="6"/>
    <x v="3327"/>
    <x v="3319"/>
    <x v="0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x v="6"/>
    <x v="3328"/>
    <x v="3320"/>
    <x v="0"/>
  </r>
  <r>
    <x v="3329"/>
    <x v="3328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x v="6"/>
    <x v="3329"/>
    <x v="3321"/>
    <x v="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x v="6"/>
    <x v="3330"/>
    <x v="3322"/>
    <x v="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x v="6"/>
    <x v="3331"/>
    <x v="3323"/>
    <x v="0"/>
  </r>
  <r>
    <x v="3332"/>
    <x v="3331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x v="6"/>
    <x v="3332"/>
    <x v="3324"/>
    <x v="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x v="6"/>
    <x v="3333"/>
    <x v="3325"/>
    <x v="0"/>
  </r>
  <r>
    <x v="3334"/>
    <x v="3333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x v="6"/>
    <x v="3334"/>
    <x v="3326"/>
    <x v="0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x v="6"/>
    <x v="3335"/>
    <x v="3327"/>
    <x v="0"/>
  </r>
  <r>
    <x v="3336"/>
    <x v="3335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x v="6"/>
    <x v="3336"/>
    <x v="3328"/>
    <x v="0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x v="6"/>
    <x v="3337"/>
    <x v="3329"/>
    <x v="0"/>
  </r>
  <r>
    <x v="3338"/>
    <x v="3337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x v="6"/>
    <x v="3338"/>
    <x v="3330"/>
    <x v="0"/>
  </r>
  <r>
    <x v="3339"/>
    <x v="3338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x v="6"/>
    <x v="3339"/>
    <x v="3331"/>
    <x v="0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x v="6"/>
    <x v="3340"/>
    <x v="3332"/>
    <x v="0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x v="6"/>
    <x v="3341"/>
    <x v="3333"/>
    <x v="0"/>
  </r>
  <r>
    <x v="3342"/>
    <x v="3341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x v="6"/>
    <x v="3342"/>
    <x v="3334"/>
    <x v="0"/>
  </r>
  <r>
    <x v="3343"/>
    <x v="3342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x v="6"/>
    <x v="3343"/>
    <x v="3335"/>
    <x v="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x v="6"/>
    <x v="3344"/>
    <x v="3336"/>
    <x v="0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x v="6"/>
    <x v="3345"/>
    <x v="3337"/>
    <x v="0"/>
  </r>
  <r>
    <x v="3346"/>
    <x v="3345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x v="6"/>
    <x v="3346"/>
    <x v="3338"/>
    <x v="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x v="6"/>
    <x v="3347"/>
    <x v="3339"/>
    <x v="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x v="6"/>
    <x v="3348"/>
    <x v="3340"/>
    <x v="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x v="6"/>
    <x v="3349"/>
    <x v="3341"/>
    <x v="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x v="6"/>
    <x v="3350"/>
    <x v="3342"/>
    <x v="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x v="6"/>
    <x v="3351"/>
    <x v="3343"/>
    <x v="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x v="6"/>
    <x v="3352"/>
    <x v="3344"/>
    <x v="0"/>
  </r>
  <r>
    <x v="3353"/>
    <x v="3351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x v="6"/>
    <x v="3353"/>
    <x v="3345"/>
    <x v="0"/>
  </r>
  <r>
    <x v="3354"/>
    <x v="3352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x v="6"/>
    <x v="3354"/>
    <x v="3346"/>
    <x v="0"/>
  </r>
  <r>
    <x v="3355"/>
    <x v="335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x v="6"/>
    <x v="3355"/>
    <x v="3347"/>
    <x v="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x v="6"/>
    <x v="3356"/>
    <x v="3348"/>
    <x v="0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x v="6"/>
    <x v="3357"/>
    <x v="3349"/>
    <x v="0"/>
  </r>
  <r>
    <x v="3358"/>
    <x v="3356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x v="6"/>
    <x v="3358"/>
    <x v="3350"/>
    <x v="0"/>
  </r>
  <r>
    <x v="3359"/>
    <x v="3357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x v="6"/>
    <x v="3359"/>
    <x v="3351"/>
    <x v="0"/>
  </r>
  <r>
    <x v="3360"/>
    <x v="3358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x v="6"/>
    <x v="3360"/>
    <x v="3352"/>
    <x v="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x v="6"/>
    <x v="3361"/>
    <x v="3353"/>
    <x v="0"/>
  </r>
  <r>
    <x v="3362"/>
    <x v="3360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x v="6"/>
    <x v="3362"/>
    <x v="3354"/>
    <x v="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x v="6"/>
    <x v="3363"/>
    <x v="3355"/>
    <x v="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x v="6"/>
    <x v="3364"/>
    <x v="3266"/>
    <x v="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x v="6"/>
    <x v="3365"/>
    <x v="3356"/>
    <x v="0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x v="6"/>
    <x v="3366"/>
    <x v="3357"/>
    <x v="0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x v="6"/>
    <x v="3367"/>
    <x v="3358"/>
    <x v="0"/>
  </r>
  <r>
    <x v="3368"/>
    <x v="3366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x v="6"/>
    <x v="3368"/>
    <x v="3359"/>
    <x v="0"/>
  </r>
  <r>
    <x v="3369"/>
    <x v="3367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x v="6"/>
    <x v="3369"/>
    <x v="3360"/>
    <x v="0"/>
  </r>
  <r>
    <x v="3370"/>
    <x v="3368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x v="6"/>
    <x v="3370"/>
    <x v="3361"/>
    <x v="0"/>
  </r>
  <r>
    <x v="3371"/>
    <x v="3369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x v="6"/>
    <x v="3371"/>
    <x v="3362"/>
    <x v="0"/>
  </r>
  <r>
    <x v="3372"/>
    <x v="3370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x v="6"/>
    <x v="3372"/>
    <x v="2835"/>
    <x v="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x v="6"/>
    <x v="3373"/>
    <x v="3363"/>
    <x v="0"/>
  </r>
  <r>
    <x v="3374"/>
    <x v="3372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x v="6"/>
    <x v="3374"/>
    <x v="3364"/>
    <x v="0"/>
  </r>
  <r>
    <x v="3375"/>
    <x v="3373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x v="6"/>
    <x v="3375"/>
    <x v="3365"/>
    <x v="0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x v="6"/>
    <x v="3376"/>
    <x v="3366"/>
    <x v="0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x v="6"/>
    <x v="3377"/>
    <x v="3367"/>
    <x v="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x v="6"/>
    <x v="3378"/>
    <x v="3368"/>
    <x v="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x v="6"/>
    <x v="3379"/>
    <x v="3369"/>
    <x v="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x v="6"/>
    <x v="3380"/>
    <x v="3370"/>
    <x v="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x v="6"/>
    <x v="3381"/>
    <x v="3371"/>
    <x v="0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x v="6"/>
    <x v="3382"/>
    <x v="3372"/>
    <x v="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x v="6"/>
    <x v="3383"/>
    <x v="3373"/>
    <x v="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x v="6"/>
    <x v="3384"/>
    <x v="3374"/>
    <x v="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x v="6"/>
    <x v="3385"/>
    <x v="3375"/>
    <x v="0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x v="6"/>
    <x v="3386"/>
    <x v="3376"/>
    <x v="0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x v="6"/>
    <x v="3387"/>
    <x v="3377"/>
    <x v="0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x v="6"/>
    <x v="3388"/>
    <x v="3378"/>
    <x v="0"/>
  </r>
  <r>
    <x v="3389"/>
    <x v="3387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x v="6"/>
    <x v="3389"/>
    <x v="3379"/>
    <x v="0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x v="6"/>
    <x v="3390"/>
    <x v="3380"/>
    <x v="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x v="6"/>
    <x v="3391"/>
    <x v="3381"/>
    <x v="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x v="6"/>
    <x v="3392"/>
    <x v="3382"/>
    <x v="0"/>
  </r>
  <r>
    <x v="3393"/>
    <x v="3391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x v="6"/>
    <x v="3393"/>
    <x v="3383"/>
    <x v="0"/>
  </r>
  <r>
    <x v="3394"/>
    <x v="3392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x v="6"/>
    <x v="3394"/>
    <x v="3384"/>
    <x v="0"/>
  </r>
  <r>
    <x v="3395"/>
    <x v="3393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x v="6"/>
    <x v="3395"/>
    <x v="3385"/>
    <x v="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x v="6"/>
    <x v="3396"/>
    <x v="2806"/>
    <x v="0"/>
  </r>
  <r>
    <x v="3397"/>
    <x v="3395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x v="6"/>
    <x v="3397"/>
    <x v="3386"/>
    <x v="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x v="6"/>
    <x v="3398"/>
    <x v="3387"/>
    <x v="0"/>
  </r>
  <r>
    <x v="3399"/>
    <x v="3397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x v="6"/>
    <x v="3399"/>
    <x v="3388"/>
    <x v="0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x v="6"/>
    <x v="3400"/>
    <x v="3389"/>
    <x v="0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x v="6"/>
    <x v="3401"/>
    <x v="3390"/>
    <x v="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x v="6"/>
    <x v="3402"/>
    <x v="3391"/>
    <x v="0"/>
  </r>
  <r>
    <x v="3403"/>
    <x v="3401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x v="6"/>
    <x v="3403"/>
    <x v="3392"/>
    <x v="0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x v="6"/>
    <x v="3404"/>
    <x v="3393"/>
    <x v="0"/>
  </r>
  <r>
    <x v="3405"/>
    <x v="3403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x v="6"/>
    <x v="3405"/>
    <x v="3394"/>
    <x v="0"/>
  </r>
  <r>
    <x v="3406"/>
    <x v="3404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x v="6"/>
    <x v="3406"/>
    <x v="3395"/>
    <x v="0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x v="6"/>
    <x v="3407"/>
    <x v="3396"/>
    <x v="0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x v="6"/>
    <x v="3408"/>
    <x v="3397"/>
    <x v="0"/>
  </r>
  <r>
    <x v="3409"/>
    <x v="3407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x v="6"/>
    <x v="3409"/>
    <x v="3398"/>
    <x v="0"/>
  </r>
  <r>
    <x v="3410"/>
    <x v="3408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x v="6"/>
    <x v="3410"/>
    <x v="3399"/>
    <x v="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x v="6"/>
    <x v="3411"/>
    <x v="3400"/>
    <x v="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x v="6"/>
    <x v="3412"/>
    <x v="3401"/>
    <x v="0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x v="6"/>
    <x v="3413"/>
    <x v="3402"/>
    <x v="0"/>
  </r>
  <r>
    <x v="3414"/>
    <x v="3412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x v="6"/>
    <x v="3414"/>
    <x v="3403"/>
    <x v="0"/>
  </r>
  <r>
    <x v="3415"/>
    <x v="3413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x v="6"/>
    <x v="3415"/>
    <x v="3404"/>
    <x v="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x v="6"/>
    <x v="3416"/>
    <x v="3405"/>
    <x v="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x v="6"/>
    <x v="3417"/>
    <x v="3406"/>
    <x v="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x v="6"/>
    <x v="3418"/>
    <x v="3407"/>
    <x v="0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x v="6"/>
    <x v="3419"/>
    <x v="3408"/>
    <x v="0"/>
  </r>
  <r>
    <x v="3420"/>
    <x v="3418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x v="6"/>
    <x v="3420"/>
    <x v="3409"/>
    <x v="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x v="6"/>
    <x v="3421"/>
    <x v="3410"/>
    <x v="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x v="6"/>
    <x v="3422"/>
    <x v="2232"/>
    <x v="0"/>
  </r>
  <r>
    <x v="3423"/>
    <x v="3421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x v="6"/>
    <x v="3423"/>
    <x v="3411"/>
    <x v="0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x v="6"/>
    <x v="3424"/>
    <x v="3412"/>
    <x v="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x v="6"/>
    <x v="3425"/>
    <x v="3413"/>
    <x v="0"/>
  </r>
  <r>
    <x v="3426"/>
    <x v="3424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x v="6"/>
    <x v="3426"/>
    <x v="3414"/>
    <x v="0"/>
  </r>
  <r>
    <x v="3427"/>
    <x v="3425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x v="6"/>
    <x v="3427"/>
    <x v="3415"/>
    <x v="0"/>
  </r>
  <r>
    <x v="3428"/>
    <x v="3426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x v="6"/>
    <x v="3428"/>
    <x v="3416"/>
    <x v="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x v="6"/>
    <x v="3429"/>
    <x v="3417"/>
    <x v="0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x v="6"/>
    <x v="3430"/>
    <x v="3418"/>
    <x v="0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x v="6"/>
    <x v="3431"/>
    <x v="3419"/>
    <x v="0"/>
  </r>
  <r>
    <x v="3432"/>
    <x v="3430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x v="6"/>
    <x v="3432"/>
    <x v="3420"/>
    <x v="0"/>
  </r>
  <r>
    <x v="3433"/>
    <x v="3431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x v="6"/>
    <x v="3433"/>
    <x v="3421"/>
    <x v="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x v="6"/>
    <x v="3434"/>
    <x v="3422"/>
    <x v="0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x v="6"/>
    <x v="3435"/>
    <x v="3423"/>
    <x v="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x v="6"/>
    <x v="3436"/>
    <x v="3424"/>
    <x v="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x v="6"/>
    <x v="3437"/>
    <x v="3425"/>
    <x v="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x v="6"/>
    <x v="3438"/>
    <x v="3426"/>
    <x v="0"/>
  </r>
  <r>
    <x v="3439"/>
    <x v="3437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x v="6"/>
    <x v="3439"/>
    <x v="3427"/>
    <x v="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x v="6"/>
    <x v="3440"/>
    <x v="3428"/>
    <x v="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x v="6"/>
    <x v="3441"/>
    <x v="3429"/>
    <x v="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x v="6"/>
    <x v="3442"/>
    <x v="3430"/>
    <x v="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x v="6"/>
    <x v="3443"/>
    <x v="3431"/>
    <x v="0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x v="6"/>
    <x v="3444"/>
    <x v="3432"/>
    <x v="0"/>
  </r>
  <r>
    <x v="3445"/>
    <x v="3443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x v="6"/>
    <x v="3445"/>
    <x v="3433"/>
    <x v="0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x v="6"/>
    <x v="3446"/>
    <x v="3434"/>
    <x v="0"/>
  </r>
  <r>
    <x v="3447"/>
    <x v="3445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x v="6"/>
    <x v="3447"/>
    <x v="3435"/>
    <x v="0"/>
  </r>
  <r>
    <x v="3448"/>
    <x v="3446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x v="6"/>
    <x v="3448"/>
    <x v="3436"/>
    <x v="0"/>
  </r>
  <r>
    <x v="3449"/>
    <x v="3447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x v="6"/>
    <x v="3449"/>
    <x v="3437"/>
    <x v="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x v="6"/>
    <x v="3450"/>
    <x v="3438"/>
    <x v="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x v="6"/>
    <x v="3451"/>
    <x v="3439"/>
    <x v="0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x v="6"/>
    <x v="3452"/>
    <x v="3440"/>
    <x v="0"/>
  </r>
  <r>
    <x v="3453"/>
    <x v="3451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x v="6"/>
    <x v="3453"/>
    <x v="3441"/>
    <x v="0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x v="6"/>
    <x v="3454"/>
    <x v="3442"/>
    <x v="0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x v="6"/>
    <x v="3455"/>
    <x v="3443"/>
    <x v="0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x v="6"/>
    <x v="3456"/>
    <x v="3444"/>
    <x v="0"/>
  </r>
  <r>
    <x v="3457"/>
    <x v="3455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x v="6"/>
    <x v="3457"/>
    <x v="3445"/>
    <x v="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x v="6"/>
    <x v="3458"/>
    <x v="3446"/>
    <x v="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x v="6"/>
    <x v="3459"/>
    <x v="3447"/>
    <x v="0"/>
  </r>
  <r>
    <x v="3460"/>
    <x v="3458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x v="6"/>
    <x v="3460"/>
    <x v="3448"/>
    <x v="0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x v="6"/>
    <x v="3461"/>
    <x v="3449"/>
    <x v="0"/>
  </r>
  <r>
    <x v="3462"/>
    <x v="3460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x v="6"/>
    <x v="3462"/>
    <x v="3450"/>
    <x v="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x v="6"/>
    <x v="3463"/>
    <x v="3451"/>
    <x v="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x v="6"/>
    <x v="3464"/>
    <x v="3452"/>
    <x v="0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x v="6"/>
    <x v="3465"/>
    <x v="3453"/>
    <x v="0"/>
  </r>
  <r>
    <x v="3466"/>
    <x v="3464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x v="6"/>
    <x v="3466"/>
    <x v="3454"/>
    <x v="0"/>
  </r>
  <r>
    <x v="3467"/>
    <x v="3465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x v="6"/>
    <x v="3467"/>
    <x v="3455"/>
    <x v="0"/>
  </r>
  <r>
    <x v="3468"/>
    <x v="3466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x v="6"/>
    <x v="3468"/>
    <x v="3456"/>
    <x v="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x v="6"/>
    <x v="3469"/>
    <x v="3457"/>
    <x v="0"/>
  </r>
  <r>
    <x v="3470"/>
    <x v="3468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x v="6"/>
    <x v="3470"/>
    <x v="3458"/>
    <x v="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x v="6"/>
    <x v="3471"/>
    <x v="3459"/>
    <x v="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x v="6"/>
    <x v="3472"/>
    <x v="3460"/>
    <x v="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x v="6"/>
    <x v="3473"/>
    <x v="3461"/>
    <x v="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x v="6"/>
    <x v="3474"/>
    <x v="3462"/>
    <x v="0"/>
  </r>
  <r>
    <x v="3475"/>
    <x v="3473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x v="6"/>
    <x v="3475"/>
    <x v="3463"/>
    <x v="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x v="6"/>
    <x v="3476"/>
    <x v="3464"/>
    <x v="0"/>
  </r>
  <r>
    <x v="3477"/>
    <x v="3475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x v="6"/>
    <x v="3477"/>
    <x v="3465"/>
    <x v="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x v="6"/>
    <x v="3478"/>
    <x v="3466"/>
    <x v="0"/>
  </r>
  <r>
    <x v="3479"/>
    <x v="3477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x v="6"/>
    <x v="3479"/>
    <x v="3467"/>
    <x v="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x v="6"/>
    <x v="3480"/>
    <x v="3468"/>
    <x v="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x v="6"/>
    <x v="3481"/>
    <x v="3469"/>
    <x v="0"/>
  </r>
  <r>
    <x v="3482"/>
    <x v="3480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x v="6"/>
    <x v="3482"/>
    <x v="3470"/>
    <x v="0"/>
  </r>
  <r>
    <x v="3483"/>
    <x v="3481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x v="6"/>
    <x v="3483"/>
    <x v="3471"/>
    <x v="0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x v="6"/>
    <x v="3484"/>
    <x v="3472"/>
    <x v="0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x v="6"/>
    <x v="3485"/>
    <x v="3473"/>
    <x v="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x v="6"/>
    <x v="3486"/>
    <x v="3474"/>
    <x v="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x v="6"/>
    <x v="3487"/>
    <x v="3475"/>
    <x v="0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x v="6"/>
    <x v="3488"/>
    <x v="3476"/>
    <x v="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x v="6"/>
    <x v="3489"/>
    <x v="3477"/>
    <x v="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x v="6"/>
    <x v="3490"/>
    <x v="3478"/>
    <x v="0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x v="6"/>
    <x v="3491"/>
    <x v="3479"/>
    <x v="0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x v="6"/>
    <x v="3492"/>
    <x v="3480"/>
    <x v="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x v="6"/>
    <x v="3493"/>
    <x v="3481"/>
    <x v="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x v="6"/>
    <x v="3494"/>
    <x v="3482"/>
    <x v="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x v="6"/>
    <x v="3495"/>
    <x v="3483"/>
    <x v="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x v="6"/>
    <x v="3496"/>
    <x v="3484"/>
    <x v="0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x v="6"/>
    <x v="3497"/>
    <x v="3485"/>
    <x v="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x v="6"/>
    <x v="3498"/>
    <x v="3486"/>
    <x v="0"/>
  </r>
  <r>
    <x v="3499"/>
    <x v="3497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x v="6"/>
    <x v="3499"/>
    <x v="3487"/>
    <x v="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x v="6"/>
    <x v="3500"/>
    <x v="3488"/>
    <x v="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x v="6"/>
    <x v="3501"/>
    <x v="3489"/>
    <x v="0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x v="6"/>
    <x v="3502"/>
    <x v="3490"/>
    <x v="0"/>
  </r>
  <r>
    <x v="3503"/>
    <x v="3501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x v="6"/>
    <x v="3503"/>
    <x v="3491"/>
    <x v="0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x v="6"/>
    <x v="3504"/>
    <x v="3492"/>
    <x v="0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x v="6"/>
    <x v="3505"/>
    <x v="3493"/>
    <x v="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x v="6"/>
    <x v="3506"/>
    <x v="3494"/>
    <x v="0"/>
  </r>
  <r>
    <x v="3507"/>
    <x v="3505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x v="6"/>
    <x v="3507"/>
    <x v="3495"/>
    <x v="0"/>
  </r>
  <r>
    <x v="3508"/>
    <x v="3506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x v="6"/>
    <x v="3508"/>
    <x v="3496"/>
    <x v="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x v="6"/>
    <x v="3509"/>
    <x v="3497"/>
    <x v="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x v="6"/>
    <x v="3510"/>
    <x v="3498"/>
    <x v="0"/>
  </r>
  <r>
    <x v="3511"/>
    <x v="3509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x v="6"/>
    <x v="3511"/>
    <x v="3499"/>
    <x v="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x v="6"/>
    <x v="3512"/>
    <x v="3500"/>
    <x v="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x v="6"/>
    <x v="3513"/>
    <x v="3501"/>
    <x v="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x v="6"/>
    <x v="3514"/>
    <x v="3502"/>
    <x v="0"/>
  </r>
  <r>
    <x v="3515"/>
    <x v="3513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x v="6"/>
    <x v="3515"/>
    <x v="3503"/>
    <x v="0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x v="6"/>
    <x v="3516"/>
    <x v="3504"/>
    <x v="0"/>
  </r>
  <r>
    <x v="3517"/>
    <x v="3515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x v="6"/>
    <x v="3517"/>
    <x v="3505"/>
    <x v="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x v="6"/>
    <x v="3518"/>
    <x v="3506"/>
    <x v="0"/>
  </r>
  <r>
    <x v="3519"/>
    <x v="3517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x v="6"/>
    <x v="3519"/>
    <x v="3507"/>
    <x v="0"/>
  </r>
  <r>
    <x v="3520"/>
    <x v="3518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x v="6"/>
    <x v="3520"/>
    <x v="3508"/>
    <x v="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x v="6"/>
    <x v="3521"/>
    <x v="3509"/>
    <x v="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x v="6"/>
    <x v="3522"/>
    <x v="3510"/>
    <x v="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x v="6"/>
    <x v="3523"/>
    <x v="3511"/>
    <x v="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x v="6"/>
    <x v="3524"/>
    <x v="3512"/>
    <x v="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x v="6"/>
    <x v="3525"/>
    <x v="3453"/>
    <x v="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x v="6"/>
    <x v="3526"/>
    <x v="3513"/>
    <x v="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x v="6"/>
    <x v="3527"/>
    <x v="3514"/>
    <x v="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x v="6"/>
    <x v="3528"/>
    <x v="3515"/>
    <x v="0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x v="6"/>
    <x v="3529"/>
    <x v="3516"/>
    <x v="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x v="6"/>
    <x v="3530"/>
    <x v="3517"/>
    <x v="0"/>
  </r>
  <r>
    <x v="3531"/>
    <x v="3529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x v="6"/>
    <x v="3531"/>
    <x v="3518"/>
    <x v="0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x v="6"/>
    <x v="3532"/>
    <x v="3519"/>
    <x v="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x v="6"/>
    <x v="3533"/>
    <x v="3520"/>
    <x v="0"/>
  </r>
  <r>
    <x v="3534"/>
    <x v="3532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x v="6"/>
    <x v="3534"/>
    <x v="3521"/>
    <x v="0"/>
  </r>
  <r>
    <x v="3535"/>
    <x v="3533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x v="6"/>
    <x v="3535"/>
    <x v="1804"/>
    <x v="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x v="6"/>
    <x v="3536"/>
    <x v="3522"/>
    <x v="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x v="6"/>
    <x v="3537"/>
    <x v="3523"/>
    <x v="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x v="6"/>
    <x v="3538"/>
    <x v="3524"/>
    <x v="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x v="6"/>
    <x v="3539"/>
    <x v="3525"/>
    <x v="0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x v="6"/>
    <x v="3540"/>
    <x v="3526"/>
    <x v="0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x v="6"/>
    <x v="3541"/>
    <x v="3527"/>
    <x v="0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x v="6"/>
    <x v="3542"/>
    <x v="3528"/>
    <x v="0"/>
  </r>
  <r>
    <x v="3543"/>
    <x v="3541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x v="6"/>
    <x v="3543"/>
    <x v="3529"/>
    <x v="0"/>
  </r>
  <r>
    <x v="3544"/>
    <x v="3542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x v="6"/>
    <x v="3544"/>
    <x v="3530"/>
    <x v="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x v="6"/>
    <x v="3545"/>
    <x v="3531"/>
    <x v="0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x v="6"/>
    <x v="3546"/>
    <x v="3532"/>
    <x v="0"/>
  </r>
  <r>
    <x v="3547"/>
    <x v="3545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x v="6"/>
    <x v="3547"/>
    <x v="3533"/>
    <x v="0"/>
  </r>
  <r>
    <x v="3548"/>
    <x v="3546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x v="6"/>
    <x v="3548"/>
    <x v="3534"/>
    <x v="0"/>
  </r>
  <r>
    <x v="3549"/>
    <x v="3547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x v="6"/>
    <x v="3549"/>
    <x v="3535"/>
    <x v="0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x v="6"/>
    <x v="3550"/>
    <x v="3536"/>
    <x v="0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x v="6"/>
    <x v="3551"/>
    <x v="3537"/>
    <x v="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x v="6"/>
    <x v="3552"/>
    <x v="3538"/>
    <x v="0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x v="6"/>
    <x v="3553"/>
    <x v="3539"/>
    <x v="0"/>
  </r>
  <r>
    <x v="3554"/>
    <x v="3552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x v="6"/>
    <x v="3554"/>
    <x v="3540"/>
    <x v="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x v="6"/>
    <x v="3555"/>
    <x v="3541"/>
    <x v="0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x v="6"/>
    <x v="3556"/>
    <x v="3542"/>
    <x v="0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x v="6"/>
    <x v="3557"/>
    <x v="3543"/>
    <x v="0"/>
  </r>
  <r>
    <x v="3558"/>
    <x v="3556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x v="6"/>
    <x v="3558"/>
    <x v="3544"/>
    <x v="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x v="6"/>
    <x v="3559"/>
    <x v="3545"/>
    <x v="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x v="6"/>
    <x v="3560"/>
    <x v="3546"/>
    <x v="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x v="6"/>
    <x v="3561"/>
    <x v="3547"/>
    <x v="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x v="6"/>
    <x v="3562"/>
    <x v="3548"/>
    <x v="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x v="6"/>
    <x v="3563"/>
    <x v="3549"/>
    <x v="0"/>
  </r>
  <r>
    <x v="3564"/>
    <x v="3562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x v="6"/>
    <x v="3564"/>
    <x v="3550"/>
    <x v="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x v="6"/>
    <x v="3565"/>
    <x v="3551"/>
    <x v="0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x v="6"/>
    <x v="3566"/>
    <x v="3552"/>
    <x v="0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x v="6"/>
    <x v="3567"/>
    <x v="3553"/>
    <x v="0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x v="6"/>
    <x v="3568"/>
    <x v="3554"/>
    <x v="0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x v="6"/>
    <x v="3569"/>
    <x v="3555"/>
    <x v="0"/>
  </r>
  <r>
    <x v="3570"/>
    <x v="3568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x v="6"/>
    <x v="3570"/>
    <x v="3556"/>
    <x v="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x v="6"/>
    <x v="3571"/>
    <x v="3557"/>
    <x v="0"/>
  </r>
  <r>
    <x v="3572"/>
    <x v="3570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x v="6"/>
    <x v="3572"/>
    <x v="3558"/>
    <x v="0"/>
  </r>
  <r>
    <x v="3573"/>
    <x v="3571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x v="6"/>
    <x v="3573"/>
    <x v="3559"/>
    <x v="0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x v="6"/>
    <x v="3574"/>
    <x v="3560"/>
    <x v="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x v="6"/>
    <x v="3575"/>
    <x v="3561"/>
    <x v="0"/>
  </r>
  <r>
    <x v="3576"/>
    <x v="3574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x v="6"/>
    <x v="3576"/>
    <x v="3562"/>
    <x v="0"/>
  </r>
  <r>
    <x v="3577"/>
    <x v="3575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x v="6"/>
    <x v="3577"/>
    <x v="3563"/>
    <x v="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x v="6"/>
    <x v="3578"/>
    <x v="3564"/>
    <x v="0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x v="6"/>
    <x v="3579"/>
    <x v="3565"/>
    <x v="0"/>
  </r>
  <r>
    <x v="3580"/>
    <x v="3578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x v="6"/>
    <x v="3580"/>
    <x v="3566"/>
    <x v="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x v="6"/>
    <x v="3581"/>
    <x v="3567"/>
    <x v="0"/>
  </r>
  <r>
    <x v="3582"/>
    <x v="3580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x v="6"/>
    <x v="3582"/>
    <x v="3568"/>
    <x v="0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x v="6"/>
    <x v="3583"/>
    <x v="3569"/>
    <x v="0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x v="6"/>
    <x v="3584"/>
    <x v="3570"/>
    <x v="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x v="6"/>
    <x v="3585"/>
    <x v="3571"/>
    <x v="0"/>
  </r>
  <r>
    <x v="3586"/>
    <x v="3584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x v="6"/>
    <x v="3586"/>
    <x v="3572"/>
    <x v="0"/>
  </r>
  <r>
    <x v="3587"/>
    <x v="3585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x v="6"/>
    <x v="3587"/>
    <x v="3573"/>
    <x v="0"/>
  </r>
  <r>
    <x v="3588"/>
    <x v="3586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x v="6"/>
    <x v="3588"/>
    <x v="3574"/>
    <x v="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x v="6"/>
    <x v="3589"/>
    <x v="3575"/>
    <x v="0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x v="6"/>
    <x v="3590"/>
    <x v="3576"/>
    <x v="0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x v="6"/>
    <x v="3591"/>
    <x v="3577"/>
    <x v="0"/>
  </r>
  <r>
    <x v="3592"/>
    <x v="3590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x v="6"/>
    <x v="3592"/>
    <x v="3578"/>
    <x v="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x v="6"/>
    <x v="3593"/>
    <x v="3579"/>
    <x v="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x v="6"/>
    <x v="3594"/>
    <x v="3580"/>
    <x v="0"/>
  </r>
  <r>
    <x v="3595"/>
    <x v="3593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x v="6"/>
    <x v="3595"/>
    <x v="3581"/>
    <x v="0"/>
  </r>
  <r>
    <x v="3596"/>
    <x v="3594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x v="6"/>
    <x v="3596"/>
    <x v="3582"/>
    <x v="0"/>
  </r>
  <r>
    <x v="3597"/>
    <x v="3595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x v="6"/>
    <x v="3597"/>
    <x v="3583"/>
    <x v="0"/>
  </r>
  <r>
    <x v="3598"/>
    <x v="3596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x v="6"/>
    <x v="3598"/>
    <x v="3584"/>
    <x v="0"/>
  </r>
  <r>
    <x v="3599"/>
    <x v="3597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x v="6"/>
    <x v="3599"/>
    <x v="3585"/>
    <x v="0"/>
  </r>
  <r>
    <x v="3600"/>
    <x v="3598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x v="6"/>
    <x v="3600"/>
    <x v="3586"/>
    <x v="0"/>
  </r>
  <r>
    <x v="3601"/>
    <x v="3599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x v="6"/>
    <x v="3601"/>
    <x v="3587"/>
    <x v="0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x v="6"/>
    <x v="3602"/>
    <x v="3588"/>
    <x v="0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x v="6"/>
    <x v="3603"/>
    <x v="3589"/>
    <x v="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x v="6"/>
    <x v="3604"/>
    <x v="3590"/>
    <x v="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x v="6"/>
    <x v="3605"/>
    <x v="3591"/>
    <x v="0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x v="6"/>
    <x v="3606"/>
    <x v="3592"/>
    <x v="0"/>
  </r>
  <r>
    <x v="3607"/>
    <x v="3605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x v="6"/>
    <x v="3607"/>
    <x v="3593"/>
    <x v="0"/>
  </r>
  <r>
    <x v="3608"/>
    <x v="3606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x v="6"/>
    <x v="3608"/>
    <x v="3594"/>
    <x v="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x v="6"/>
    <x v="3609"/>
    <x v="3595"/>
    <x v="0"/>
  </r>
  <r>
    <x v="3610"/>
    <x v="3608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x v="6"/>
    <x v="3610"/>
    <x v="3596"/>
    <x v="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x v="6"/>
    <x v="3611"/>
    <x v="3597"/>
    <x v="0"/>
  </r>
  <r>
    <x v="3612"/>
    <x v="3610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x v="6"/>
    <x v="3612"/>
    <x v="3598"/>
    <x v="0"/>
  </r>
  <r>
    <x v="3613"/>
    <x v="3611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x v="6"/>
    <x v="3613"/>
    <x v="3599"/>
    <x v="0"/>
  </r>
  <r>
    <x v="3614"/>
    <x v="3438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x v="6"/>
    <x v="3614"/>
    <x v="3600"/>
    <x v="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x v="6"/>
    <x v="3615"/>
    <x v="3601"/>
    <x v="0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x v="6"/>
    <x v="3616"/>
    <x v="3602"/>
    <x v="0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x v="6"/>
    <x v="3617"/>
    <x v="3603"/>
    <x v="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x v="6"/>
    <x v="3618"/>
    <x v="3604"/>
    <x v="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x v="6"/>
    <x v="3619"/>
    <x v="3605"/>
    <x v="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x v="6"/>
    <x v="3620"/>
    <x v="3606"/>
    <x v="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x v="6"/>
    <x v="3621"/>
    <x v="3607"/>
    <x v="0"/>
  </r>
  <r>
    <x v="3622"/>
    <x v="3619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x v="6"/>
    <x v="3622"/>
    <x v="3608"/>
    <x v="0"/>
  </r>
  <r>
    <x v="3623"/>
    <x v="3620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x v="6"/>
    <x v="3623"/>
    <x v="3609"/>
    <x v="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x v="6"/>
    <x v="3624"/>
    <x v="3610"/>
    <x v="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x v="6"/>
    <x v="3625"/>
    <x v="3611"/>
    <x v="0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x v="6"/>
    <x v="3626"/>
    <x v="3612"/>
    <x v="0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x v="6"/>
    <x v="3627"/>
    <x v="3613"/>
    <x v="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x v="40"/>
    <x v="3628"/>
    <x v="3614"/>
    <x v="0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x v="40"/>
    <x v="3629"/>
    <x v="3615"/>
    <x v="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x v="40"/>
    <x v="3630"/>
    <x v="3616"/>
    <x v="2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x v="40"/>
    <x v="3631"/>
    <x v="3617"/>
    <x v="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x v="40"/>
    <x v="3632"/>
    <x v="3618"/>
    <x v="2"/>
  </r>
  <r>
    <x v="3633"/>
    <x v="3630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x v="40"/>
    <x v="3633"/>
    <x v="3619"/>
    <x v="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x v="40"/>
    <x v="3634"/>
    <x v="3620"/>
    <x v="0"/>
  </r>
  <r>
    <x v="3635"/>
    <x v="3632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x v="40"/>
    <x v="3635"/>
    <x v="3621"/>
    <x v="0"/>
  </r>
  <r>
    <x v="3636"/>
    <x v="3633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x v="40"/>
    <x v="3636"/>
    <x v="3622"/>
    <x v="0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x v="40"/>
    <x v="3637"/>
    <x v="3623"/>
    <x v="0"/>
  </r>
  <r>
    <x v="3638"/>
    <x v="3635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x v="40"/>
    <x v="3638"/>
    <x v="3624"/>
    <x v="0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x v="40"/>
    <x v="3639"/>
    <x v="3625"/>
    <x v="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x v="40"/>
    <x v="3640"/>
    <x v="3626"/>
    <x v="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x v="40"/>
    <x v="3641"/>
    <x v="3627"/>
    <x v="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x v="40"/>
    <x v="3642"/>
    <x v="3628"/>
    <x v="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x v="40"/>
    <x v="3643"/>
    <x v="3629"/>
    <x v="0"/>
  </r>
  <r>
    <x v="3644"/>
    <x v="3641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x v="40"/>
    <x v="3644"/>
    <x v="3630"/>
    <x v="0"/>
  </r>
  <r>
    <x v="3645"/>
    <x v="3642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x v="40"/>
    <x v="3645"/>
    <x v="3631"/>
    <x v="0"/>
  </r>
  <r>
    <x v="3646"/>
    <x v="3643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x v="40"/>
    <x v="3646"/>
    <x v="3632"/>
    <x v="0"/>
  </r>
  <r>
    <x v="3647"/>
    <x v="3644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x v="40"/>
    <x v="3647"/>
    <x v="3633"/>
    <x v="3"/>
  </r>
  <r>
    <x v="3648"/>
    <x v="3645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x v="6"/>
    <x v="3648"/>
    <x v="3634"/>
    <x v="0"/>
  </r>
  <r>
    <x v="3649"/>
    <x v="3646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x v="6"/>
    <x v="3649"/>
    <x v="3635"/>
    <x v="0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x v="6"/>
    <x v="3650"/>
    <x v="3636"/>
    <x v="0"/>
  </r>
  <r>
    <x v="3651"/>
    <x v="3648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x v="6"/>
    <x v="3651"/>
    <x v="3637"/>
    <x v="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x v="6"/>
    <x v="3652"/>
    <x v="3638"/>
    <x v="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x v="6"/>
    <x v="3653"/>
    <x v="3639"/>
    <x v="0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x v="6"/>
    <x v="3654"/>
    <x v="3640"/>
    <x v="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x v="6"/>
    <x v="3655"/>
    <x v="3641"/>
    <x v="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x v="6"/>
    <x v="3656"/>
    <x v="3642"/>
    <x v="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x v="6"/>
    <x v="3657"/>
    <x v="3643"/>
    <x v="0"/>
  </r>
  <r>
    <x v="3658"/>
    <x v="3654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x v="6"/>
    <x v="3658"/>
    <x v="3644"/>
    <x v="0"/>
  </r>
  <r>
    <x v="3659"/>
    <x v="3655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x v="6"/>
    <x v="3659"/>
    <x v="3645"/>
    <x v="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x v="6"/>
    <x v="3660"/>
    <x v="3646"/>
    <x v="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x v="6"/>
    <x v="3661"/>
    <x v="3647"/>
    <x v="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x v="6"/>
    <x v="3662"/>
    <x v="3648"/>
    <x v="0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x v="6"/>
    <x v="3663"/>
    <x v="3649"/>
    <x v="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x v="6"/>
    <x v="3664"/>
    <x v="3650"/>
    <x v="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x v="6"/>
    <x v="3665"/>
    <x v="3651"/>
    <x v="0"/>
  </r>
  <r>
    <x v="3666"/>
    <x v="3662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x v="6"/>
    <x v="3666"/>
    <x v="3652"/>
    <x v="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x v="6"/>
    <x v="3667"/>
    <x v="3653"/>
    <x v="0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x v="6"/>
    <x v="3668"/>
    <x v="3654"/>
    <x v="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x v="6"/>
    <x v="3669"/>
    <x v="3655"/>
    <x v="0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x v="6"/>
    <x v="3670"/>
    <x v="3656"/>
    <x v="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x v="6"/>
    <x v="3671"/>
    <x v="3657"/>
    <x v="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x v="6"/>
    <x v="3672"/>
    <x v="3658"/>
    <x v="0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x v="6"/>
    <x v="3673"/>
    <x v="3659"/>
    <x v="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x v="6"/>
    <x v="3674"/>
    <x v="3660"/>
    <x v="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x v="6"/>
    <x v="3675"/>
    <x v="3661"/>
    <x v="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x v="6"/>
    <x v="3676"/>
    <x v="3662"/>
    <x v="0"/>
  </r>
  <r>
    <x v="3677"/>
    <x v="3673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x v="6"/>
    <x v="3677"/>
    <x v="3663"/>
    <x v="0"/>
  </r>
  <r>
    <x v="3678"/>
    <x v="3674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x v="6"/>
    <x v="3678"/>
    <x v="3664"/>
    <x v="0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x v="6"/>
    <x v="3679"/>
    <x v="3665"/>
    <x v="0"/>
  </r>
  <r>
    <x v="3680"/>
    <x v="3676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x v="6"/>
    <x v="3680"/>
    <x v="3666"/>
    <x v="0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x v="6"/>
    <x v="3681"/>
    <x v="3667"/>
    <x v="0"/>
  </r>
  <r>
    <x v="3682"/>
    <x v="3678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x v="6"/>
    <x v="3682"/>
    <x v="3668"/>
    <x v="0"/>
  </r>
  <r>
    <x v="3683"/>
    <x v="3679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x v="6"/>
    <x v="3683"/>
    <x v="3669"/>
    <x v="0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x v="6"/>
    <x v="3684"/>
    <x v="3670"/>
    <x v="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x v="6"/>
    <x v="3685"/>
    <x v="3671"/>
    <x v="0"/>
  </r>
  <r>
    <x v="3686"/>
    <x v="3682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x v="6"/>
    <x v="3686"/>
    <x v="3672"/>
    <x v="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x v="6"/>
    <x v="3687"/>
    <x v="3673"/>
    <x v="0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x v="6"/>
    <x v="3688"/>
    <x v="3674"/>
    <x v="0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x v="6"/>
    <x v="3689"/>
    <x v="3675"/>
    <x v="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x v="6"/>
    <x v="3690"/>
    <x v="3676"/>
    <x v="0"/>
  </r>
  <r>
    <x v="3691"/>
    <x v="3687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x v="6"/>
    <x v="3691"/>
    <x v="3677"/>
    <x v="0"/>
  </r>
  <r>
    <x v="3692"/>
    <x v="3688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x v="6"/>
    <x v="3692"/>
    <x v="3678"/>
    <x v="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x v="6"/>
    <x v="3693"/>
    <x v="3679"/>
    <x v="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x v="6"/>
    <x v="3694"/>
    <x v="3680"/>
    <x v="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x v="6"/>
    <x v="3695"/>
    <x v="3681"/>
    <x v="0"/>
  </r>
  <r>
    <x v="3696"/>
    <x v="3692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x v="6"/>
    <x v="3696"/>
    <x v="3682"/>
    <x v="0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x v="6"/>
    <x v="3697"/>
    <x v="3683"/>
    <x v="0"/>
  </r>
  <r>
    <x v="3698"/>
    <x v="3694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x v="6"/>
    <x v="3698"/>
    <x v="3684"/>
    <x v="0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x v="6"/>
    <x v="3699"/>
    <x v="3685"/>
    <x v="0"/>
  </r>
  <r>
    <x v="3700"/>
    <x v="3696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x v="6"/>
    <x v="3700"/>
    <x v="3686"/>
    <x v="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x v="6"/>
    <x v="3701"/>
    <x v="3687"/>
    <x v="0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x v="6"/>
    <x v="3702"/>
    <x v="3688"/>
    <x v="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x v="6"/>
    <x v="3703"/>
    <x v="3689"/>
    <x v="0"/>
  </r>
  <r>
    <x v="3704"/>
    <x v="3700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x v="6"/>
    <x v="3704"/>
    <x v="3690"/>
    <x v="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x v="6"/>
    <x v="3705"/>
    <x v="3691"/>
    <x v="0"/>
  </r>
  <r>
    <x v="3706"/>
    <x v="3702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x v="6"/>
    <x v="3706"/>
    <x v="3692"/>
    <x v="0"/>
  </r>
  <r>
    <x v="3707"/>
    <x v="3703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x v="6"/>
    <x v="3707"/>
    <x v="3693"/>
    <x v="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x v="6"/>
    <x v="3708"/>
    <x v="3694"/>
    <x v="0"/>
  </r>
  <r>
    <x v="3709"/>
    <x v="3705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x v="6"/>
    <x v="3709"/>
    <x v="3695"/>
    <x v="0"/>
  </r>
  <r>
    <x v="3710"/>
    <x v="3706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x v="6"/>
    <x v="3710"/>
    <x v="3696"/>
    <x v="0"/>
  </r>
  <r>
    <x v="3711"/>
    <x v="3707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x v="6"/>
    <x v="3711"/>
    <x v="3174"/>
    <x v="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x v="6"/>
    <x v="3712"/>
    <x v="3697"/>
    <x v="0"/>
  </r>
  <r>
    <x v="3713"/>
    <x v="3709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x v="6"/>
    <x v="3713"/>
    <x v="3698"/>
    <x v="0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x v="6"/>
    <x v="3714"/>
    <x v="3699"/>
    <x v="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x v="6"/>
    <x v="3715"/>
    <x v="3700"/>
    <x v="0"/>
  </r>
  <r>
    <x v="3716"/>
    <x v="3712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x v="6"/>
    <x v="3716"/>
    <x v="3701"/>
    <x v="0"/>
  </r>
  <r>
    <x v="3717"/>
    <x v="3713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x v="6"/>
    <x v="3717"/>
    <x v="3702"/>
    <x v="0"/>
  </r>
  <r>
    <x v="3718"/>
    <x v="3714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x v="6"/>
    <x v="3718"/>
    <x v="3703"/>
    <x v="0"/>
  </r>
  <r>
    <x v="3719"/>
    <x v="3715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x v="6"/>
    <x v="3719"/>
    <x v="3704"/>
    <x v="0"/>
  </r>
  <r>
    <x v="3720"/>
    <x v="3716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x v="6"/>
    <x v="3720"/>
    <x v="3705"/>
    <x v="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x v="6"/>
    <x v="3721"/>
    <x v="3706"/>
    <x v="0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x v="6"/>
    <x v="3722"/>
    <x v="3707"/>
    <x v="0"/>
  </r>
  <r>
    <x v="3723"/>
    <x v="3719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x v="6"/>
    <x v="3723"/>
    <x v="3708"/>
    <x v="0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x v="6"/>
    <x v="3724"/>
    <x v="3709"/>
    <x v="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x v="6"/>
    <x v="3725"/>
    <x v="3710"/>
    <x v="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x v="6"/>
    <x v="3726"/>
    <x v="3711"/>
    <x v="0"/>
  </r>
  <r>
    <x v="3727"/>
    <x v="3723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x v="6"/>
    <x v="3727"/>
    <x v="3712"/>
    <x v="0"/>
  </r>
  <r>
    <x v="3728"/>
    <x v="3724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x v="6"/>
    <x v="3728"/>
    <x v="3713"/>
    <x v="0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x v="6"/>
    <x v="3729"/>
    <x v="3714"/>
    <x v="0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x v="6"/>
    <x v="3730"/>
    <x v="3715"/>
    <x v="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x v="6"/>
    <x v="3731"/>
    <x v="3716"/>
    <x v="0"/>
  </r>
  <r>
    <x v="3732"/>
    <x v="3728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x v="6"/>
    <x v="3732"/>
    <x v="3717"/>
    <x v="0"/>
  </r>
  <r>
    <x v="3733"/>
    <x v="3729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x v="6"/>
    <x v="3733"/>
    <x v="3718"/>
    <x v="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x v="6"/>
    <x v="3734"/>
    <x v="3719"/>
    <x v="0"/>
  </r>
  <r>
    <x v="3735"/>
    <x v="3731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x v="6"/>
    <x v="3735"/>
    <x v="3720"/>
    <x v="0"/>
  </r>
  <r>
    <x v="3736"/>
    <x v="3732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x v="6"/>
    <x v="3736"/>
    <x v="3721"/>
    <x v="0"/>
  </r>
  <r>
    <x v="3737"/>
    <x v="3476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x v="6"/>
    <x v="3737"/>
    <x v="3722"/>
    <x v="0"/>
  </r>
  <r>
    <x v="3738"/>
    <x v="3733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x v="6"/>
    <x v="3738"/>
    <x v="3723"/>
    <x v="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x v="6"/>
    <x v="3739"/>
    <x v="3724"/>
    <x v="0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x v="6"/>
    <x v="3740"/>
    <x v="3725"/>
    <x v="0"/>
  </r>
  <r>
    <x v="3741"/>
    <x v="3736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x v="6"/>
    <x v="3741"/>
    <x v="3726"/>
    <x v="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x v="6"/>
    <x v="3742"/>
    <x v="3727"/>
    <x v="0"/>
  </r>
  <r>
    <x v="3743"/>
    <x v="3738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x v="6"/>
    <x v="3743"/>
    <x v="3728"/>
    <x v="0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x v="6"/>
    <x v="3744"/>
    <x v="3729"/>
    <x v="0"/>
  </r>
  <r>
    <x v="3745"/>
    <x v="3740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x v="6"/>
    <x v="3745"/>
    <x v="3730"/>
    <x v="0"/>
  </r>
  <r>
    <x v="3746"/>
    <x v="3741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x v="6"/>
    <x v="3746"/>
    <x v="3731"/>
    <x v="0"/>
  </r>
  <r>
    <x v="3747"/>
    <x v="3742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x v="6"/>
    <x v="3747"/>
    <x v="3732"/>
    <x v="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x v="40"/>
    <x v="3748"/>
    <x v="3733"/>
    <x v="0"/>
  </r>
  <r>
    <x v="3749"/>
    <x v="3744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x v="40"/>
    <x v="3749"/>
    <x v="3734"/>
    <x v="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x v="40"/>
    <x v="3750"/>
    <x v="3735"/>
    <x v="0"/>
  </r>
  <r>
    <x v="3751"/>
    <x v="374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x v="40"/>
    <x v="3751"/>
    <x v="3736"/>
    <x v="0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x v="40"/>
    <x v="3752"/>
    <x v="3737"/>
    <x v="3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x v="40"/>
    <x v="3753"/>
    <x v="3738"/>
    <x v="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x v="40"/>
    <x v="3754"/>
    <x v="3739"/>
    <x v="0"/>
  </r>
  <r>
    <x v="3755"/>
    <x v="3750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x v="40"/>
    <x v="3755"/>
    <x v="3740"/>
    <x v="3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x v="40"/>
    <x v="3756"/>
    <x v="3741"/>
    <x v="0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x v="40"/>
    <x v="3757"/>
    <x v="3742"/>
    <x v="0"/>
  </r>
  <r>
    <x v="3758"/>
    <x v="3753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x v="40"/>
    <x v="3758"/>
    <x v="3743"/>
    <x v="0"/>
  </r>
  <r>
    <x v="3759"/>
    <x v="3754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x v="40"/>
    <x v="3759"/>
    <x v="3744"/>
    <x v="0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x v="40"/>
    <x v="3760"/>
    <x v="3745"/>
    <x v="0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x v="40"/>
    <x v="3761"/>
    <x v="3746"/>
    <x v="1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x v="40"/>
    <x v="3762"/>
    <x v="3747"/>
    <x v="1"/>
  </r>
  <r>
    <x v="3763"/>
    <x v="3758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x v="40"/>
    <x v="3763"/>
    <x v="3748"/>
    <x v="0"/>
  </r>
  <r>
    <x v="3764"/>
    <x v="3759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x v="40"/>
    <x v="3764"/>
    <x v="3749"/>
    <x v="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x v="40"/>
    <x v="3765"/>
    <x v="3750"/>
    <x v="0"/>
  </r>
  <r>
    <x v="3766"/>
    <x v="3761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x v="40"/>
    <x v="3766"/>
    <x v="3751"/>
    <x v="0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x v="40"/>
    <x v="3767"/>
    <x v="3566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x v="40"/>
    <x v="3768"/>
    <x v="3752"/>
    <x v="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x v="40"/>
    <x v="3769"/>
    <x v="3753"/>
    <x v="0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x v="40"/>
    <x v="3770"/>
    <x v="3754"/>
    <x v="1"/>
  </r>
  <r>
    <x v="3771"/>
    <x v="3766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x v="40"/>
    <x v="3771"/>
    <x v="3755"/>
    <x v="0"/>
  </r>
  <r>
    <x v="3772"/>
    <x v="3767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x v="40"/>
    <x v="3772"/>
    <x v="3756"/>
    <x v="0"/>
  </r>
  <r>
    <x v="3773"/>
    <x v="3768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x v="40"/>
    <x v="3773"/>
    <x v="3757"/>
    <x v="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x v="40"/>
    <x v="3774"/>
    <x v="3758"/>
    <x v="0"/>
  </r>
  <r>
    <x v="3775"/>
    <x v="3770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x v="40"/>
    <x v="3775"/>
    <x v="3759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x v="40"/>
    <x v="3776"/>
    <x v="3760"/>
    <x v="0"/>
  </r>
  <r>
    <x v="3777"/>
    <x v="3772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x v="40"/>
    <x v="3777"/>
    <x v="3761"/>
    <x v="0"/>
  </r>
  <r>
    <x v="3778"/>
    <x v="3773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x v="40"/>
    <x v="3778"/>
    <x v="3762"/>
    <x v="0"/>
  </r>
  <r>
    <x v="3779"/>
    <x v="3774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x v="40"/>
    <x v="3779"/>
    <x v="3763"/>
    <x v="0"/>
  </r>
  <r>
    <x v="3780"/>
    <x v="3775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x v="40"/>
    <x v="3780"/>
    <x v="3764"/>
    <x v="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x v="40"/>
    <x v="3781"/>
    <x v="3765"/>
    <x v="0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x v="40"/>
    <x v="3782"/>
    <x v="3766"/>
    <x v="3"/>
  </r>
  <r>
    <x v="3783"/>
    <x v="3778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x v="40"/>
    <x v="3783"/>
    <x v="3767"/>
    <x v="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x v="40"/>
    <x v="3784"/>
    <x v="3768"/>
    <x v="0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x v="40"/>
    <x v="3785"/>
    <x v="3769"/>
    <x v="3"/>
  </r>
  <r>
    <x v="3786"/>
    <x v="3781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x v="40"/>
    <x v="3786"/>
    <x v="3770"/>
    <x v="0"/>
  </r>
  <r>
    <x v="3787"/>
    <x v="3782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x v="40"/>
    <x v="3787"/>
    <x v="3514"/>
    <x v="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x v="40"/>
    <x v="3788"/>
    <x v="3771"/>
    <x v="0"/>
  </r>
  <r>
    <x v="3789"/>
    <x v="3784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x v="40"/>
    <x v="3789"/>
    <x v="3772"/>
    <x v="1"/>
  </r>
  <r>
    <x v="3790"/>
    <x v="3785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x v="40"/>
    <x v="3790"/>
    <x v="3773"/>
    <x v="0"/>
  </r>
  <r>
    <x v="3791"/>
    <x v="3786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x v="40"/>
    <x v="3791"/>
    <x v="3774"/>
    <x v="0"/>
  </r>
  <r>
    <x v="3792"/>
    <x v="3787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x v="40"/>
    <x v="3792"/>
    <x v="3775"/>
    <x v="0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x v="40"/>
    <x v="3793"/>
    <x v="3776"/>
    <x v="0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x v="40"/>
    <x v="3794"/>
    <x v="3777"/>
    <x v="1"/>
  </r>
  <r>
    <x v="3795"/>
    <x v="3790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x v="40"/>
    <x v="3795"/>
    <x v="3778"/>
    <x v="1"/>
  </r>
  <r>
    <x v="3796"/>
    <x v="3791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x v="40"/>
    <x v="3796"/>
    <x v="3779"/>
    <x v="0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x v="40"/>
    <x v="3797"/>
    <x v="3780"/>
    <x v="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x v="40"/>
    <x v="3798"/>
    <x v="3781"/>
    <x v="0"/>
  </r>
  <r>
    <x v="3799"/>
    <x v="3794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x v="40"/>
    <x v="3799"/>
    <x v="3782"/>
    <x v="0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x v="40"/>
    <x v="3800"/>
    <x v="3783"/>
    <x v="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x v="40"/>
    <x v="3801"/>
    <x v="3784"/>
    <x v="0"/>
  </r>
  <r>
    <x v="3802"/>
    <x v="3797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x v="40"/>
    <x v="3802"/>
    <x v="3785"/>
    <x v="0"/>
  </r>
  <r>
    <x v="3803"/>
    <x v="3798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x v="40"/>
    <x v="3803"/>
    <x v="3786"/>
    <x v="0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x v="40"/>
    <x v="3804"/>
    <x v="3787"/>
    <x v="0"/>
  </r>
  <r>
    <x v="3805"/>
    <x v="3800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x v="40"/>
    <x v="3805"/>
    <x v="3788"/>
    <x v="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x v="40"/>
    <x v="3806"/>
    <x v="3789"/>
    <x v="0"/>
  </r>
  <r>
    <x v="3807"/>
    <x v="3802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x v="40"/>
    <x v="3807"/>
    <x v="3790"/>
    <x v="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x v="6"/>
    <x v="3808"/>
    <x v="3791"/>
    <x v="0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x v="6"/>
    <x v="3809"/>
    <x v="3792"/>
    <x v="0"/>
  </r>
  <r>
    <x v="3810"/>
    <x v="3805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x v="6"/>
    <x v="3810"/>
    <x v="3793"/>
    <x v="0"/>
  </r>
  <r>
    <x v="3811"/>
    <x v="3806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x v="6"/>
    <x v="3811"/>
    <x v="3794"/>
    <x v="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x v="6"/>
    <x v="3812"/>
    <x v="2551"/>
    <x v="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x v="6"/>
    <x v="3813"/>
    <x v="3795"/>
    <x v="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x v="6"/>
    <x v="3814"/>
    <x v="3532"/>
    <x v="0"/>
  </r>
  <r>
    <x v="3815"/>
    <x v="3810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x v="6"/>
    <x v="3815"/>
    <x v="3796"/>
    <x v="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x v="6"/>
    <x v="3816"/>
    <x v="3797"/>
    <x v="0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x v="6"/>
    <x v="3817"/>
    <x v="3798"/>
    <x v="0"/>
  </r>
  <r>
    <x v="3818"/>
    <x v="3813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x v="6"/>
    <x v="3818"/>
    <x v="3799"/>
    <x v="0"/>
  </r>
  <r>
    <x v="3819"/>
    <x v="3814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x v="6"/>
    <x v="3819"/>
    <x v="3800"/>
    <x v="0"/>
  </r>
  <r>
    <x v="3820"/>
    <x v="3815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x v="6"/>
    <x v="3820"/>
    <x v="3801"/>
    <x v="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x v="6"/>
    <x v="3821"/>
    <x v="3802"/>
    <x v="0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x v="6"/>
    <x v="3822"/>
    <x v="3803"/>
    <x v="0"/>
  </r>
  <r>
    <x v="3823"/>
    <x v="3818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x v="6"/>
    <x v="3823"/>
    <x v="3804"/>
    <x v="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x v="6"/>
    <x v="3824"/>
    <x v="3805"/>
    <x v="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x v="6"/>
    <x v="3825"/>
    <x v="3806"/>
    <x v="0"/>
  </r>
  <r>
    <x v="3826"/>
    <x v="3821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x v="6"/>
    <x v="3826"/>
    <x v="3807"/>
    <x v="0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x v="6"/>
    <x v="3827"/>
    <x v="3808"/>
    <x v="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x v="6"/>
    <x v="3828"/>
    <x v="3809"/>
    <x v="0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x v="6"/>
    <x v="3829"/>
    <x v="3810"/>
    <x v="0"/>
  </r>
  <r>
    <x v="3830"/>
    <x v="3825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x v="6"/>
    <x v="3830"/>
    <x v="3811"/>
    <x v="0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x v="6"/>
    <x v="3831"/>
    <x v="3812"/>
    <x v="0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x v="6"/>
    <x v="3832"/>
    <x v="3813"/>
    <x v="0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x v="6"/>
    <x v="3833"/>
    <x v="3814"/>
    <x v="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x v="6"/>
    <x v="3834"/>
    <x v="3815"/>
    <x v="0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x v="6"/>
    <x v="3835"/>
    <x v="3816"/>
    <x v="0"/>
  </r>
  <r>
    <x v="3836"/>
    <x v="3831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x v="6"/>
    <x v="3836"/>
    <x v="3817"/>
    <x v="0"/>
  </r>
  <r>
    <x v="3837"/>
    <x v="3832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x v="6"/>
    <x v="3837"/>
    <x v="3818"/>
    <x v="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x v="6"/>
    <x v="3838"/>
    <x v="3819"/>
    <x v="0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x v="6"/>
    <x v="3839"/>
    <x v="3820"/>
    <x v="0"/>
  </r>
  <r>
    <x v="3840"/>
    <x v="3835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x v="6"/>
    <x v="3840"/>
    <x v="3821"/>
    <x v="0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x v="6"/>
    <x v="3841"/>
    <x v="3822"/>
    <x v="0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x v="6"/>
    <x v="3842"/>
    <x v="3823"/>
    <x v="0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x v="6"/>
    <x v="3843"/>
    <x v="3824"/>
    <x v="0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x v="6"/>
    <x v="3844"/>
    <x v="3825"/>
    <x v="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x v="6"/>
    <x v="3845"/>
    <x v="3826"/>
    <x v="0"/>
  </r>
  <r>
    <x v="3846"/>
    <x v="3841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x v="6"/>
    <x v="3846"/>
    <x v="3827"/>
    <x v="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x v="6"/>
    <x v="3847"/>
    <x v="3828"/>
    <x v="0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x v="6"/>
    <x v="3848"/>
    <x v="3829"/>
    <x v="0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x v="6"/>
    <x v="3849"/>
    <x v="3830"/>
    <x v="0"/>
  </r>
  <r>
    <x v="3850"/>
    <x v="384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x v="6"/>
    <x v="3850"/>
    <x v="3831"/>
    <x v="0"/>
  </r>
  <r>
    <x v="3851"/>
    <x v="3846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x v="6"/>
    <x v="3851"/>
    <x v="3832"/>
    <x v="0"/>
  </r>
  <r>
    <x v="3852"/>
    <x v="3847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x v="6"/>
    <x v="3852"/>
    <x v="3833"/>
    <x v="0"/>
  </r>
  <r>
    <x v="3853"/>
    <x v="3848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x v="6"/>
    <x v="3853"/>
    <x v="3834"/>
    <x v="0"/>
  </r>
  <r>
    <x v="3854"/>
    <x v="3849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x v="6"/>
    <x v="3854"/>
    <x v="3835"/>
    <x v="0"/>
  </r>
  <r>
    <x v="3855"/>
    <x v="3850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x v="6"/>
    <x v="3855"/>
    <x v="3836"/>
    <x v="0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x v="6"/>
    <x v="3856"/>
    <x v="3837"/>
    <x v="0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x v="6"/>
    <x v="3857"/>
    <x v="3838"/>
    <x v="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x v="6"/>
    <x v="3858"/>
    <x v="3839"/>
    <x v="0"/>
  </r>
  <r>
    <x v="3859"/>
    <x v="3854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x v="6"/>
    <x v="3859"/>
    <x v="3840"/>
    <x v="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x v="6"/>
    <x v="3860"/>
    <x v="3841"/>
    <x v="0"/>
  </r>
  <r>
    <x v="3861"/>
    <x v="3856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x v="6"/>
    <x v="3861"/>
    <x v="3842"/>
    <x v="0"/>
  </r>
  <r>
    <x v="3862"/>
    <x v="3857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x v="6"/>
    <x v="3862"/>
    <x v="3843"/>
    <x v="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x v="6"/>
    <x v="3863"/>
    <x v="3844"/>
    <x v="0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x v="6"/>
    <x v="3864"/>
    <x v="3845"/>
    <x v="0"/>
  </r>
  <r>
    <x v="3865"/>
    <x v="3860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x v="6"/>
    <x v="3865"/>
    <x v="3846"/>
    <x v="0"/>
  </r>
  <r>
    <x v="3866"/>
    <x v="3861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x v="6"/>
    <x v="3866"/>
    <x v="3847"/>
    <x v="0"/>
  </r>
  <r>
    <x v="3867"/>
    <x v="3862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x v="6"/>
    <x v="3867"/>
    <x v="3848"/>
    <x v="0"/>
  </r>
  <r>
    <x v="3868"/>
    <x v="3863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x v="40"/>
    <x v="3868"/>
    <x v="3849"/>
    <x v="2"/>
  </r>
  <r>
    <x v="3869"/>
    <x v="3864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x v="40"/>
    <x v="3869"/>
    <x v="3850"/>
    <x v="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x v="40"/>
    <x v="3870"/>
    <x v="3851"/>
    <x v="0"/>
  </r>
  <r>
    <x v="3871"/>
    <x v="3866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x v="40"/>
    <x v="3871"/>
    <x v="3852"/>
    <x v="0"/>
  </r>
  <r>
    <x v="3872"/>
    <x v="3867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x v="40"/>
    <x v="3872"/>
    <x v="3853"/>
    <x v="0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x v="40"/>
    <x v="3873"/>
    <x v="3854"/>
    <x v="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x v="40"/>
    <x v="3874"/>
    <x v="3855"/>
    <x v="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x v="40"/>
    <x v="3875"/>
    <x v="3856"/>
    <x v="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x v="40"/>
    <x v="3876"/>
    <x v="3857"/>
    <x v="3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x v="40"/>
    <x v="3877"/>
    <x v="3858"/>
    <x v="0"/>
  </r>
  <r>
    <x v="3878"/>
    <x v="3873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x v="40"/>
    <x v="3878"/>
    <x v="3859"/>
    <x v="0"/>
  </r>
  <r>
    <x v="3879"/>
    <x v="3874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x v="40"/>
    <x v="3879"/>
    <x v="3860"/>
    <x v="2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x v="40"/>
    <x v="3880"/>
    <x v="3792"/>
    <x v="2"/>
  </r>
  <r>
    <x v="3881"/>
    <x v="3876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x v="40"/>
    <x v="3881"/>
    <x v="3861"/>
    <x v="0"/>
  </r>
  <r>
    <x v="3882"/>
    <x v="3877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x v="40"/>
    <x v="3882"/>
    <x v="3862"/>
    <x v="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x v="40"/>
    <x v="3883"/>
    <x v="3863"/>
    <x v="2"/>
  </r>
  <r>
    <x v="3884"/>
    <x v="3879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x v="40"/>
    <x v="3884"/>
    <x v="3864"/>
    <x v="0"/>
  </r>
  <r>
    <x v="3885"/>
    <x v="3880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x v="40"/>
    <x v="3885"/>
    <x v="3865"/>
    <x v="0"/>
  </r>
  <r>
    <x v="3886"/>
    <x v="3881"/>
    <n v="1"/>
    <n v="10000"/>
    <n v="0"/>
    <x v="1"/>
    <s v="AU"/>
    <s v="AUD"/>
    <x v="3866"/>
    <x v="3886"/>
    <b v="0"/>
    <n v="0"/>
    <b v="0"/>
    <s v="theater/musical"/>
    <n v="0"/>
    <n v="0"/>
    <x v="1"/>
    <x v="40"/>
    <x v="3886"/>
    <x v="3866"/>
    <x v="0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x v="40"/>
    <x v="3887"/>
    <x v="3867"/>
    <x v="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x v="6"/>
    <x v="3888"/>
    <x v="3868"/>
    <x v="0"/>
  </r>
  <r>
    <x v="3889"/>
    <x v="3884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x v="6"/>
    <x v="3889"/>
    <x v="3869"/>
    <x v="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x v="6"/>
    <x v="3890"/>
    <x v="3870"/>
    <x v="0"/>
  </r>
  <r>
    <x v="3891"/>
    <x v="3886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x v="6"/>
    <x v="3891"/>
    <x v="3871"/>
    <x v="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x v="6"/>
    <x v="3892"/>
    <x v="3872"/>
    <x v="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x v="6"/>
    <x v="3893"/>
    <x v="3873"/>
    <x v="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x v="6"/>
    <x v="3894"/>
    <x v="3874"/>
    <x v="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x v="6"/>
    <x v="3895"/>
    <x v="3875"/>
    <x v="0"/>
  </r>
  <r>
    <x v="3896"/>
    <x v="3891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x v="6"/>
    <x v="3896"/>
    <x v="3876"/>
    <x v="0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x v="6"/>
    <x v="3897"/>
    <x v="3877"/>
    <x v="0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x v="6"/>
    <x v="3898"/>
    <x v="3878"/>
    <x v="0"/>
  </r>
  <r>
    <x v="3899"/>
    <x v="3894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x v="6"/>
    <x v="3899"/>
    <x v="3879"/>
    <x v="0"/>
  </r>
  <r>
    <x v="3900"/>
    <x v="3895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x v="6"/>
    <x v="3900"/>
    <x v="3880"/>
    <x v="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x v="6"/>
    <x v="3901"/>
    <x v="3881"/>
    <x v="0"/>
  </r>
  <r>
    <x v="3902"/>
    <x v="3897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x v="6"/>
    <x v="3902"/>
    <x v="3882"/>
    <x v="0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x v="6"/>
    <x v="3903"/>
    <x v="3883"/>
    <x v="0"/>
  </r>
  <r>
    <x v="3904"/>
    <x v="3899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x v="6"/>
    <x v="3904"/>
    <x v="3884"/>
    <x v="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x v="6"/>
    <x v="3905"/>
    <x v="3885"/>
    <x v="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x v="6"/>
    <x v="3906"/>
    <x v="3886"/>
    <x v="0"/>
  </r>
  <r>
    <x v="3907"/>
    <x v="3902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x v="6"/>
    <x v="3907"/>
    <x v="3887"/>
    <x v="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x v="6"/>
    <x v="3908"/>
    <x v="3888"/>
    <x v="0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x v="6"/>
    <x v="3909"/>
    <x v="3889"/>
    <x v="0"/>
  </r>
  <r>
    <x v="3910"/>
    <x v="3905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x v="6"/>
    <x v="3910"/>
    <x v="3890"/>
    <x v="0"/>
  </r>
  <r>
    <x v="3911"/>
    <x v="3906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x v="6"/>
    <x v="3911"/>
    <x v="3891"/>
    <x v="0"/>
  </r>
  <r>
    <x v="3912"/>
    <x v="3907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x v="6"/>
    <x v="3912"/>
    <x v="3892"/>
    <x v="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x v="6"/>
    <x v="3913"/>
    <x v="3893"/>
    <x v="0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x v="6"/>
    <x v="3914"/>
    <x v="3894"/>
    <x v="0"/>
  </r>
  <r>
    <x v="3915"/>
    <x v="3910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x v="6"/>
    <x v="3915"/>
    <x v="3895"/>
    <x v="0"/>
  </r>
  <r>
    <x v="3916"/>
    <x v="3911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x v="6"/>
    <x v="3916"/>
    <x v="3896"/>
    <x v="0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x v="6"/>
    <x v="3917"/>
    <x v="3897"/>
    <x v="0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x v="6"/>
    <x v="3918"/>
    <x v="3898"/>
    <x v="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x v="6"/>
    <x v="3919"/>
    <x v="3899"/>
    <x v="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x v="6"/>
    <x v="3920"/>
    <x v="3900"/>
    <x v="0"/>
  </r>
  <r>
    <x v="3921"/>
    <x v="3916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x v="6"/>
    <x v="3921"/>
    <x v="3901"/>
    <x v="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x v="6"/>
    <x v="3922"/>
    <x v="3902"/>
    <x v="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x v="6"/>
    <x v="3923"/>
    <x v="3903"/>
    <x v="0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x v="6"/>
    <x v="3924"/>
    <x v="3904"/>
    <x v="0"/>
  </r>
  <r>
    <x v="3925"/>
    <x v="3920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x v="6"/>
    <x v="3925"/>
    <x v="3905"/>
    <x v="0"/>
  </r>
  <r>
    <x v="3926"/>
    <x v="3921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x v="6"/>
    <x v="3926"/>
    <x v="3906"/>
    <x v="0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x v="6"/>
    <x v="3927"/>
    <x v="3907"/>
    <x v="0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x v="6"/>
    <x v="3928"/>
    <x v="3908"/>
    <x v="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x v="6"/>
    <x v="3929"/>
    <x v="3909"/>
    <x v="0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x v="6"/>
    <x v="3930"/>
    <x v="3910"/>
    <x v="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x v="6"/>
    <x v="3931"/>
    <x v="3911"/>
    <x v="0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x v="6"/>
    <x v="3932"/>
    <x v="3912"/>
    <x v="0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x v="6"/>
    <x v="3933"/>
    <x v="3913"/>
    <x v="0"/>
  </r>
  <r>
    <x v="3934"/>
    <x v="3929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x v="6"/>
    <x v="3934"/>
    <x v="3914"/>
    <x v="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x v="6"/>
    <x v="3935"/>
    <x v="3915"/>
    <x v="0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x v="6"/>
    <x v="3936"/>
    <x v="3916"/>
    <x v="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x v="6"/>
    <x v="3937"/>
    <x v="3917"/>
    <x v="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x v="6"/>
    <x v="3938"/>
    <x v="3918"/>
    <x v="0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x v="6"/>
    <x v="3939"/>
    <x v="3919"/>
    <x v="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x v="6"/>
    <x v="3940"/>
    <x v="3920"/>
    <x v="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x v="6"/>
    <x v="3941"/>
    <x v="3921"/>
    <x v="0"/>
  </r>
  <r>
    <x v="3942"/>
    <x v="3937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x v="6"/>
    <x v="3942"/>
    <x v="3922"/>
    <x v="0"/>
  </r>
  <r>
    <x v="3943"/>
    <x v="3938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x v="6"/>
    <x v="3943"/>
    <x v="3923"/>
    <x v="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x v="6"/>
    <x v="3944"/>
    <x v="3924"/>
    <x v="0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x v="6"/>
    <x v="3945"/>
    <x v="3925"/>
    <x v="0"/>
  </r>
  <r>
    <x v="3946"/>
    <x v="3941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x v="6"/>
    <x v="3946"/>
    <x v="3926"/>
    <x v="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x v="6"/>
    <x v="3947"/>
    <x v="3927"/>
    <x v="0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x v="6"/>
    <x v="3948"/>
    <x v="3928"/>
    <x v="0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x v="6"/>
    <x v="3949"/>
    <x v="3929"/>
    <x v="0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x v="6"/>
    <x v="3950"/>
    <x v="3930"/>
    <x v="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x v="6"/>
    <x v="3951"/>
    <x v="3931"/>
    <x v="0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x v="6"/>
    <x v="3952"/>
    <x v="3932"/>
    <x v="0"/>
  </r>
  <r>
    <x v="3953"/>
    <x v="3948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x v="6"/>
    <x v="3953"/>
    <x v="3933"/>
    <x v="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x v="6"/>
    <x v="3954"/>
    <x v="3934"/>
    <x v="0"/>
  </r>
  <r>
    <x v="3955"/>
    <x v="3950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x v="6"/>
    <x v="3955"/>
    <x v="3935"/>
    <x v="0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x v="6"/>
    <x v="3956"/>
    <x v="3936"/>
    <x v="0"/>
  </r>
  <r>
    <x v="3957"/>
    <x v="3952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x v="6"/>
    <x v="3957"/>
    <x v="3937"/>
    <x v="0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x v="6"/>
    <x v="3958"/>
    <x v="3938"/>
    <x v="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x v="6"/>
    <x v="3959"/>
    <x v="3939"/>
    <x v="0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x v="6"/>
    <x v="3960"/>
    <x v="3940"/>
    <x v="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x v="6"/>
    <x v="3961"/>
    <x v="3941"/>
    <x v="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x v="6"/>
    <x v="3962"/>
    <x v="3942"/>
    <x v="0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x v="6"/>
    <x v="3963"/>
    <x v="3943"/>
    <x v="0"/>
  </r>
  <r>
    <x v="3964"/>
    <x v="3959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x v="6"/>
    <x v="3964"/>
    <x v="3944"/>
    <x v="0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x v="6"/>
    <x v="3965"/>
    <x v="3945"/>
    <x v="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x v="6"/>
    <x v="3966"/>
    <x v="3946"/>
    <x v="0"/>
  </r>
  <r>
    <x v="3967"/>
    <x v="3962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x v="6"/>
    <x v="3967"/>
    <x v="3947"/>
    <x v="0"/>
  </r>
  <r>
    <x v="3968"/>
    <x v="3963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x v="6"/>
    <x v="3968"/>
    <x v="3948"/>
    <x v="0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x v="6"/>
    <x v="3969"/>
    <x v="3949"/>
    <x v="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x v="6"/>
    <x v="3970"/>
    <x v="3950"/>
    <x v="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x v="6"/>
    <x v="3971"/>
    <x v="3951"/>
    <x v="0"/>
  </r>
  <r>
    <x v="3972"/>
    <x v="3967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x v="6"/>
    <x v="3972"/>
    <x v="3952"/>
    <x v="0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x v="6"/>
    <x v="3973"/>
    <x v="3953"/>
    <x v="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x v="6"/>
    <x v="3974"/>
    <x v="3954"/>
    <x v="0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x v="6"/>
    <x v="3975"/>
    <x v="3955"/>
    <x v="0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x v="6"/>
    <x v="3976"/>
    <x v="3956"/>
    <x v="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x v="6"/>
    <x v="3977"/>
    <x v="3957"/>
    <x v="0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x v="6"/>
    <x v="3978"/>
    <x v="3958"/>
    <x v="0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x v="6"/>
    <x v="3979"/>
    <x v="3959"/>
    <x v="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x v="6"/>
    <x v="3980"/>
    <x v="3960"/>
    <x v="0"/>
  </r>
  <r>
    <x v="3981"/>
    <x v="3357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x v="6"/>
    <x v="3981"/>
    <x v="3961"/>
    <x v="0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x v="6"/>
    <x v="3982"/>
    <x v="3962"/>
    <x v="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x v="6"/>
    <x v="3983"/>
    <x v="3963"/>
    <x v="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x v="6"/>
    <x v="3984"/>
    <x v="3964"/>
    <x v="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x v="6"/>
    <x v="3985"/>
    <x v="3965"/>
    <x v="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x v="6"/>
    <x v="3986"/>
    <x v="3966"/>
    <x v="0"/>
  </r>
  <r>
    <x v="3987"/>
    <x v="3981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x v="6"/>
    <x v="3987"/>
    <x v="3967"/>
    <x v="0"/>
  </r>
  <r>
    <x v="3988"/>
    <x v="3982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x v="6"/>
    <x v="3988"/>
    <x v="3968"/>
    <x v="0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x v="6"/>
    <x v="3989"/>
    <x v="3969"/>
    <x v="0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x v="6"/>
    <x v="3990"/>
    <x v="3970"/>
    <x v="0"/>
  </r>
  <r>
    <x v="3991"/>
    <x v="3985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x v="6"/>
    <x v="3991"/>
    <x v="3971"/>
    <x v="0"/>
  </r>
  <r>
    <x v="3992"/>
    <x v="3986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x v="6"/>
    <x v="3992"/>
    <x v="3972"/>
    <x v="0"/>
  </r>
  <r>
    <x v="3993"/>
    <x v="3987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x v="6"/>
    <x v="3993"/>
    <x v="3973"/>
    <x v="0"/>
  </r>
  <r>
    <x v="3994"/>
    <x v="3988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x v="6"/>
    <x v="3994"/>
    <x v="3974"/>
    <x v="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x v="6"/>
    <x v="3995"/>
    <x v="3975"/>
    <x v="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x v="6"/>
    <x v="3996"/>
    <x v="3976"/>
    <x v="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x v="6"/>
    <x v="3997"/>
    <x v="3977"/>
    <x v="0"/>
  </r>
  <r>
    <x v="3998"/>
    <x v="3992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x v="6"/>
    <x v="3998"/>
    <x v="3978"/>
    <x v="0"/>
  </r>
  <r>
    <x v="3999"/>
    <x v="3993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x v="6"/>
    <x v="3999"/>
    <x v="3979"/>
    <x v="0"/>
  </r>
  <r>
    <x v="4000"/>
    <x v="3994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x v="6"/>
    <x v="4000"/>
    <x v="3980"/>
    <x v="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x v="6"/>
    <x v="4001"/>
    <x v="1748"/>
    <x v="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x v="6"/>
    <x v="4002"/>
    <x v="3981"/>
    <x v="0"/>
  </r>
  <r>
    <x v="4003"/>
    <x v="3997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x v="6"/>
    <x v="4003"/>
    <x v="3982"/>
    <x v="0"/>
  </r>
  <r>
    <x v="4004"/>
    <x v="3998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x v="6"/>
    <x v="4004"/>
    <x v="3983"/>
    <x v="0"/>
  </r>
  <r>
    <x v="4005"/>
    <x v="3999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x v="6"/>
    <x v="4005"/>
    <x v="3984"/>
    <x v="0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x v="6"/>
    <x v="4006"/>
    <x v="3985"/>
    <x v="0"/>
  </r>
  <r>
    <x v="4007"/>
    <x v="3988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x v="6"/>
    <x v="4007"/>
    <x v="3986"/>
    <x v="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x v="6"/>
    <x v="4008"/>
    <x v="3987"/>
    <x v="0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x v="6"/>
    <x v="4009"/>
    <x v="3988"/>
    <x v="0"/>
  </r>
  <r>
    <x v="4010"/>
    <x v="4003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x v="6"/>
    <x v="4010"/>
    <x v="3989"/>
    <x v="0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x v="6"/>
    <x v="4011"/>
    <x v="3990"/>
    <x v="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x v="6"/>
    <x v="4012"/>
    <x v="3991"/>
    <x v="0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x v="6"/>
    <x v="4013"/>
    <x v="3992"/>
    <x v="0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x v="6"/>
    <x v="4014"/>
    <x v="3993"/>
    <x v="0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x v="6"/>
    <x v="4015"/>
    <x v="3994"/>
    <x v="0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x v="6"/>
    <x v="4016"/>
    <x v="3995"/>
    <x v="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x v="6"/>
    <x v="4017"/>
    <x v="3996"/>
    <x v="0"/>
  </r>
  <r>
    <x v="4018"/>
    <x v="4011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x v="6"/>
    <x v="4018"/>
    <x v="3997"/>
    <x v="0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x v="6"/>
    <x v="4019"/>
    <x v="3998"/>
    <x v="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x v="6"/>
    <x v="4020"/>
    <x v="3999"/>
    <x v="0"/>
  </r>
  <r>
    <x v="4021"/>
    <x v="4014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x v="6"/>
    <x v="4021"/>
    <x v="4000"/>
    <x v="0"/>
  </r>
  <r>
    <x v="4022"/>
    <x v="4015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x v="6"/>
    <x v="4022"/>
    <x v="4001"/>
    <x v="0"/>
  </r>
  <r>
    <x v="4023"/>
    <x v="4016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x v="6"/>
    <x v="4023"/>
    <x v="4002"/>
    <x v="0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x v="6"/>
    <x v="4024"/>
    <x v="4003"/>
    <x v="0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x v="6"/>
    <x v="4025"/>
    <x v="4004"/>
    <x v="0"/>
  </r>
  <r>
    <x v="4026"/>
    <x v="4019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x v="6"/>
    <x v="4026"/>
    <x v="4005"/>
    <x v="0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x v="6"/>
    <x v="4027"/>
    <x v="4006"/>
    <x v="0"/>
  </r>
  <r>
    <x v="4028"/>
    <x v="4021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x v="6"/>
    <x v="4028"/>
    <x v="4007"/>
    <x v="0"/>
  </r>
  <r>
    <x v="4029"/>
    <x v="4022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x v="6"/>
    <x v="4029"/>
    <x v="4008"/>
    <x v="0"/>
  </r>
  <r>
    <x v="4030"/>
    <x v="4023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x v="6"/>
    <x v="4030"/>
    <x v="4009"/>
    <x v="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x v="6"/>
    <x v="4031"/>
    <x v="4010"/>
    <x v="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x v="6"/>
    <x v="4032"/>
    <x v="4011"/>
    <x v="0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x v="6"/>
    <x v="4033"/>
    <x v="4012"/>
    <x v="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x v="6"/>
    <x v="4034"/>
    <x v="4013"/>
    <x v="0"/>
  </r>
  <r>
    <x v="4035"/>
    <x v="4028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x v="6"/>
    <x v="4035"/>
    <x v="4014"/>
    <x v="0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x v="6"/>
    <x v="4036"/>
    <x v="4015"/>
    <x v="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x v="6"/>
    <x v="4037"/>
    <x v="4016"/>
    <x v="0"/>
  </r>
  <r>
    <x v="4038"/>
    <x v="4031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x v="6"/>
    <x v="4038"/>
    <x v="4017"/>
    <x v="0"/>
  </r>
  <r>
    <x v="4039"/>
    <x v="4032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x v="6"/>
    <x v="4039"/>
    <x v="4018"/>
    <x v="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x v="6"/>
    <x v="4040"/>
    <x v="4019"/>
    <x v="0"/>
  </r>
  <r>
    <x v="4041"/>
    <x v="4034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x v="6"/>
    <x v="4041"/>
    <x v="4020"/>
    <x v="0"/>
  </r>
  <r>
    <x v="4042"/>
    <x v="4035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x v="6"/>
    <x v="4042"/>
    <x v="4021"/>
    <x v="0"/>
  </r>
  <r>
    <x v="4043"/>
    <x v="4036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x v="6"/>
    <x v="4043"/>
    <x v="4022"/>
    <x v="0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x v="6"/>
    <x v="4044"/>
    <x v="4023"/>
    <x v="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x v="6"/>
    <x v="4045"/>
    <x v="4024"/>
    <x v="0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x v="6"/>
    <x v="4046"/>
    <x v="4025"/>
    <x v="0"/>
  </r>
  <r>
    <x v="4047"/>
    <x v="4040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x v="6"/>
    <x v="4047"/>
    <x v="4026"/>
    <x v="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x v="6"/>
    <x v="4048"/>
    <x v="4027"/>
    <x v="0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x v="6"/>
    <x v="4049"/>
    <x v="4028"/>
    <x v="0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x v="6"/>
    <x v="4050"/>
    <x v="4029"/>
    <x v="0"/>
  </r>
  <r>
    <x v="4051"/>
    <x v="4044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x v="6"/>
    <x v="4051"/>
    <x v="4030"/>
    <x v="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x v="6"/>
    <x v="4052"/>
    <x v="4031"/>
    <x v="0"/>
  </r>
  <r>
    <x v="4053"/>
    <x v="4046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x v="6"/>
    <x v="4053"/>
    <x v="4032"/>
    <x v="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x v="6"/>
    <x v="4054"/>
    <x v="4033"/>
    <x v="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x v="6"/>
    <x v="4055"/>
    <x v="4034"/>
    <x v="0"/>
  </r>
  <r>
    <x v="4056"/>
    <x v="4049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x v="6"/>
    <x v="4056"/>
    <x v="4035"/>
    <x v="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x v="6"/>
    <x v="4057"/>
    <x v="4036"/>
    <x v="0"/>
  </r>
  <r>
    <x v="4058"/>
    <x v="4051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x v="6"/>
    <x v="4058"/>
    <x v="3268"/>
    <x v="0"/>
  </r>
  <r>
    <x v="4059"/>
    <x v="4052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x v="6"/>
    <x v="4059"/>
    <x v="4037"/>
    <x v="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x v="6"/>
    <x v="4060"/>
    <x v="4038"/>
    <x v="0"/>
  </r>
  <r>
    <x v="4061"/>
    <x v="4054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x v="6"/>
    <x v="4061"/>
    <x v="4039"/>
    <x v="0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x v="6"/>
    <x v="4062"/>
    <x v="4040"/>
    <x v="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x v="6"/>
    <x v="4063"/>
    <x v="4041"/>
    <x v="0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x v="6"/>
    <x v="4064"/>
    <x v="4042"/>
    <x v="0"/>
  </r>
  <r>
    <x v="4065"/>
    <x v="4058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x v="6"/>
    <x v="4065"/>
    <x v="4043"/>
    <x v="0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x v="6"/>
    <x v="4066"/>
    <x v="4044"/>
    <x v="0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x v="6"/>
    <x v="4067"/>
    <x v="4045"/>
    <x v="0"/>
  </r>
  <r>
    <x v="4068"/>
    <x v="4061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x v="6"/>
    <x v="4068"/>
    <x v="4046"/>
    <x v="0"/>
  </r>
  <r>
    <x v="4069"/>
    <x v="4062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x v="6"/>
    <x v="4069"/>
    <x v="4047"/>
    <x v="0"/>
  </r>
  <r>
    <x v="4070"/>
    <x v="4063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x v="6"/>
    <x v="4070"/>
    <x v="4048"/>
    <x v="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x v="6"/>
    <x v="4071"/>
    <x v="4049"/>
    <x v="0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x v="6"/>
    <x v="4072"/>
    <x v="4050"/>
    <x v="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x v="6"/>
    <x v="4073"/>
    <x v="4051"/>
    <x v="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x v="6"/>
    <x v="4074"/>
    <x v="4052"/>
    <x v="0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x v="6"/>
    <x v="4075"/>
    <x v="4053"/>
    <x v="0"/>
  </r>
  <r>
    <x v="4076"/>
    <x v="4069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x v="6"/>
    <x v="4076"/>
    <x v="4054"/>
    <x v="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x v="6"/>
    <x v="4077"/>
    <x v="4055"/>
    <x v="0"/>
  </r>
  <r>
    <x v="4078"/>
    <x v="4071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x v="6"/>
    <x v="4078"/>
    <x v="4056"/>
    <x v="0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x v="6"/>
    <x v="4079"/>
    <x v="4057"/>
    <x v="0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x v="6"/>
    <x v="4080"/>
    <x v="4058"/>
    <x v="0"/>
  </r>
  <r>
    <x v="4081"/>
    <x v="4074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x v="6"/>
    <x v="4081"/>
    <x v="4059"/>
    <x v="0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x v="6"/>
    <x v="4082"/>
    <x v="4060"/>
    <x v="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x v="6"/>
    <x v="4083"/>
    <x v="4061"/>
    <x v="0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x v="6"/>
    <x v="4084"/>
    <x v="4062"/>
    <x v="0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x v="6"/>
    <x v="4085"/>
    <x v="4063"/>
    <x v="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x v="6"/>
    <x v="4086"/>
    <x v="4064"/>
    <x v="0"/>
  </r>
  <r>
    <x v="4087"/>
    <x v="4080"/>
    <s v="Comedy Stage Play"/>
    <n v="9600"/>
    <n v="0"/>
    <x v="2"/>
    <s v="US"/>
    <s v="USD"/>
    <x v="4065"/>
    <x v="4087"/>
    <b v="0"/>
    <n v="0"/>
    <b v="0"/>
    <s v="theater/plays"/>
    <n v="0"/>
    <n v="0"/>
    <x v="1"/>
    <x v="6"/>
    <x v="4087"/>
    <x v="4065"/>
    <x v="0"/>
  </r>
  <r>
    <x v="4088"/>
    <x v="4081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x v="6"/>
    <x v="4088"/>
    <x v="4066"/>
    <x v="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x v="6"/>
    <x v="4089"/>
    <x v="4067"/>
    <x v="0"/>
  </r>
  <r>
    <x v="4090"/>
    <x v="4083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x v="6"/>
    <x v="4090"/>
    <x v="4068"/>
    <x v="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x v="6"/>
    <x v="4091"/>
    <x v="4069"/>
    <x v="0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x v="6"/>
    <x v="4092"/>
    <x v="4070"/>
    <x v="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x v="6"/>
    <x v="4093"/>
    <x v="4071"/>
    <x v="0"/>
  </r>
  <r>
    <x v="4094"/>
    <x v="4087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x v="6"/>
    <x v="4094"/>
    <x v="4072"/>
    <x v="0"/>
  </r>
  <r>
    <x v="4095"/>
    <x v="4088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x v="6"/>
    <x v="4095"/>
    <x v="4073"/>
    <x v="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x v="6"/>
    <x v="4096"/>
    <x v="4074"/>
    <x v="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x v="6"/>
    <x v="4097"/>
    <x v="4075"/>
    <x v="0"/>
  </r>
  <r>
    <x v="4098"/>
    <x v="4091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x v="6"/>
    <x v="4098"/>
    <x v="4076"/>
    <x v="0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x v="6"/>
    <x v="4099"/>
    <x v="4077"/>
    <x v="0"/>
  </r>
  <r>
    <x v="4100"/>
    <x v="4093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x v="6"/>
    <x v="4100"/>
    <x v="4078"/>
    <x v="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x v="6"/>
    <x v="4101"/>
    <x v="4079"/>
    <x v="0"/>
  </r>
  <r>
    <x v="4102"/>
    <x v="4095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x v="6"/>
    <x v="4102"/>
    <x v="4080"/>
    <x v="0"/>
  </r>
  <r>
    <x v="4103"/>
    <x v="4096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x v="6"/>
    <x v="4103"/>
    <x v="4081"/>
    <x v="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x v="6"/>
    <x v="4104"/>
    <x v="4082"/>
    <x v="0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x v="6"/>
    <x v="4105"/>
    <x v="4083"/>
    <x v="0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x v="6"/>
    <x v="4106"/>
    <x v="4084"/>
    <x v="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x v="6"/>
    <x v="4107"/>
    <x v="4085"/>
    <x v="0"/>
  </r>
  <r>
    <x v="4108"/>
    <x v="4101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x v="6"/>
    <x v="4108"/>
    <x v="4086"/>
    <x v="0"/>
  </r>
  <r>
    <x v="4109"/>
    <x v="4102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x v="6"/>
    <x v="4109"/>
    <x v="4087"/>
    <x v="0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x v="6"/>
    <x v="4110"/>
    <x v="4088"/>
    <x v="0"/>
  </r>
  <r>
    <x v="4111"/>
    <x v="4104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x v="6"/>
    <x v="4111"/>
    <x v="4089"/>
    <x v="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x v="6"/>
    <x v="4112"/>
    <x v="4090"/>
    <x v="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24649-4072-427C-8682-CD8FCF637D1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EC0D7-6EE1-4531-820C-21D011009E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15A39-0AB3-411D-9F6D-79BAACF35E0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5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J1" zoomScale="95" zoomScaleNormal="95" workbookViewId="0">
      <selection activeCell="U522" sqref="U52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10" width="24.85546875" style="1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8554687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9" bestFit="1" customWidth="1"/>
    <col min="20" max="20" width="22.28515625" bestFit="1" customWidth="1"/>
    <col min="21" max="21" width="10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" t="s">
        <v>8359</v>
      </c>
      <c r="S1" s="18" t="s">
        <v>8365</v>
      </c>
      <c r="T1" s="12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1" si="4">ROUND(E67/D67*100,0)</f>
        <v>108</v>
      </c>
      <c r="P67" s="13">
        <f t="shared" ref="P67:P121" si="5">IFERROR(ROUND(E67/L67,2),0)</f>
        <v>132.05000000000001</v>
      </c>
      <c r="Q67" s="15" t="s">
        <v>8308</v>
      </c>
      <c r="R67" t="s">
        <v>8310</v>
      </c>
      <c r="S67" s="9">
        <f t="shared" ref="S67:S121" si="6">(((J67/60)/60)/24)+DATE(1970,1,1)</f>
        <v>41835.821226851855</v>
      </c>
      <c r="T67" s="9">
        <f t="shared" ref="T67:T121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3">
        <f t="shared" si="5"/>
        <v>91.23</v>
      </c>
      <c r="Q68" s="15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3">
        <f t="shared" si="5"/>
        <v>116.25</v>
      </c>
      <c r="Q69" s="15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3">
        <f t="shared" si="5"/>
        <v>21.19</v>
      </c>
      <c r="Q70" s="15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3">
        <f t="shared" si="5"/>
        <v>62.33</v>
      </c>
      <c r="Q71" s="15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3">
        <f t="shared" si="5"/>
        <v>37.409999999999997</v>
      </c>
      <c r="Q72" s="15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3">
        <f t="shared" si="5"/>
        <v>69.72</v>
      </c>
      <c r="Q73" s="15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3">
        <f t="shared" si="5"/>
        <v>58.17</v>
      </c>
      <c r="Q74" s="15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3">
        <f t="shared" si="5"/>
        <v>50</v>
      </c>
      <c r="Q75" s="1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3">
        <f t="shared" si="5"/>
        <v>19.47</v>
      </c>
      <c r="Q76" s="15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3">
        <f t="shared" si="5"/>
        <v>85.96</v>
      </c>
      <c r="Q77" s="15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3">
        <f t="shared" si="5"/>
        <v>30.67</v>
      </c>
      <c r="Q78" s="15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3">
        <f t="shared" si="5"/>
        <v>60.38</v>
      </c>
      <c r="Q79" s="15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3">
        <f t="shared" si="5"/>
        <v>38.6</v>
      </c>
      <c r="Q80" s="15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3">
        <f t="shared" si="5"/>
        <v>40.270000000000003</v>
      </c>
      <c r="Q81" s="15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3">
        <f t="shared" si="5"/>
        <v>273.83</v>
      </c>
      <c r="Q82" s="15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3">
        <f t="shared" si="5"/>
        <v>53.04</v>
      </c>
      <c r="Q83" s="15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3">
        <f t="shared" si="5"/>
        <v>40.01</v>
      </c>
      <c r="Q84" s="15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3">
        <f t="shared" si="5"/>
        <v>15.77</v>
      </c>
      <c r="Q85" s="1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3">
        <f t="shared" si="5"/>
        <v>71.430000000000007</v>
      </c>
      <c r="Q86" s="15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3">
        <f t="shared" si="5"/>
        <v>71.709999999999994</v>
      </c>
      <c r="Q87" s="15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3">
        <f t="shared" si="5"/>
        <v>375.76</v>
      </c>
      <c r="Q88" s="15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3">
        <f t="shared" si="5"/>
        <v>104.6</v>
      </c>
      <c r="Q89" s="15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3">
        <f t="shared" si="5"/>
        <v>60</v>
      </c>
      <c r="Q90" s="15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3">
        <f t="shared" si="5"/>
        <v>123.29</v>
      </c>
      <c r="Q91" s="15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3">
        <f t="shared" si="5"/>
        <v>31.38</v>
      </c>
      <c r="Q92" s="15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3">
        <f t="shared" si="5"/>
        <v>78.260000000000005</v>
      </c>
      <c r="Q93" s="15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3">
        <f t="shared" si="5"/>
        <v>122.33</v>
      </c>
      <c r="Q94" s="15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3">
        <f t="shared" si="5"/>
        <v>73.73</v>
      </c>
      <c r="Q95" s="1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3">
        <f t="shared" si="5"/>
        <v>21.67</v>
      </c>
      <c r="Q96" s="15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3">
        <f t="shared" si="5"/>
        <v>21.9</v>
      </c>
      <c r="Q97" s="15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3">
        <f t="shared" si="5"/>
        <v>50.59</v>
      </c>
      <c r="Q98" s="15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3">
        <f t="shared" si="5"/>
        <v>53.13</v>
      </c>
      <c r="Q99" s="15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3">
        <f t="shared" si="5"/>
        <v>56.67</v>
      </c>
      <c r="Q100" s="15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3">
        <f t="shared" si="5"/>
        <v>40.78</v>
      </c>
      <c r="Q101" s="15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3">
        <f t="shared" si="5"/>
        <v>192.31</v>
      </c>
      <c r="Q102" s="15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3">
        <f t="shared" si="5"/>
        <v>100</v>
      </c>
      <c r="Q103" s="15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3">
        <f t="shared" si="5"/>
        <v>117.92</v>
      </c>
      <c r="Q104" s="15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3">
        <f t="shared" si="5"/>
        <v>27.9</v>
      </c>
      <c r="Q105" s="1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3">
        <f t="shared" si="5"/>
        <v>60</v>
      </c>
      <c r="Q106" s="15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3">
        <f t="shared" si="5"/>
        <v>39.380000000000003</v>
      </c>
      <c r="Q107" s="15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3">
        <f t="shared" si="5"/>
        <v>186.11</v>
      </c>
      <c r="Q108" s="15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3">
        <f t="shared" si="5"/>
        <v>111.38</v>
      </c>
      <c r="Q109" s="15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3">
        <f t="shared" si="5"/>
        <v>78.72</v>
      </c>
      <c r="Q110" s="15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3">
        <f t="shared" si="5"/>
        <v>46.7</v>
      </c>
      <c r="Q111" s="15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3">
        <f t="shared" si="5"/>
        <v>65.38</v>
      </c>
      <c r="Q112" s="15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3">
        <f t="shared" si="5"/>
        <v>102.08</v>
      </c>
      <c r="Q113" s="15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3">
        <f t="shared" si="5"/>
        <v>64.2</v>
      </c>
      <c r="Q114" s="15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3">
        <f t="shared" si="5"/>
        <v>90.38</v>
      </c>
      <c r="Q115" s="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3">
        <f t="shared" si="5"/>
        <v>88.57</v>
      </c>
      <c r="Q116" s="15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3">
        <f t="shared" si="5"/>
        <v>28.73</v>
      </c>
      <c r="Q117" s="15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3">
        <f t="shared" si="5"/>
        <v>69.790000000000006</v>
      </c>
      <c r="Q118" s="15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3">
        <f t="shared" si="5"/>
        <v>167.49</v>
      </c>
      <c r="Q119" s="15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3">
        <f t="shared" si="5"/>
        <v>144.91</v>
      </c>
      <c r="Q120" s="15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3">
        <f t="shared" si="5"/>
        <v>91.84</v>
      </c>
      <c r="Q121" s="15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5" hidden="1" x14ac:dyDescent="0.25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 s="11">
        <v>1406769992</v>
      </c>
      <c r="J122" s="11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ref="O122:O185" si="8">ROUND(E122/D122*100,0)</f>
        <v>0</v>
      </c>
      <c r="P122" s="13">
        <f t="shared" ref="P122:P185" si="9">IFERROR(ROUND(E122/L122,2),0)</f>
        <v>0</v>
      </c>
      <c r="Q122" s="15" t="s">
        <v>8329</v>
      </c>
      <c r="R122" t="s">
        <v>8330</v>
      </c>
      <c r="S122" s="9">
        <f t="shared" ref="S122:S185" si="10">(((J122/60)/60)/24)+DATE(1970,1,1)</f>
        <v>41831.060092592597</v>
      </c>
      <c r="T122" s="9">
        <f t="shared" ref="T122:T185" si="11">(((I122/60)/60)/24)+DATE(1970,1,1)</f>
        <v>41851.060092592597</v>
      </c>
    </row>
    <row r="123" spans="1:20" ht="45" hidden="1" x14ac:dyDescent="0.25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t="s">
        <v>8219</v>
      </c>
      <c r="G123" t="s">
        <v>8223</v>
      </c>
      <c r="H123" t="s">
        <v>8245</v>
      </c>
      <c r="I123" s="11">
        <v>1445898356</v>
      </c>
      <c r="J123" s="11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8"/>
        <v>0</v>
      </c>
      <c r="P123" s="13">
        <f t="shared" si="9"/>
        <v>0</v>
      </c>
      <c r="Q123" s="15" t="s">
        <v>8317</v>
      </c>
      <c r="R123" t="s">
        <v>8318</v>
      </c>
      <c r="S123" s="9">
        <f t="shared" si="10"/>
        <v>42248.934675925921</v>
      </c>
      <c r="T123" s="9">
        <f t="shared" si="11"/>
        <v>42303.934675925921</v>
      </c>
    </row>
    <row r="124" spans="1:20" ht="30" hidden="1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 s="11">
        <v>1468351341</v>
      </c>
      <c r="J124" s="11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8"/>
        <v>95</v>
      </c>
      <c r="P124" s="13">
        <f t="shared" si="9"/>
        <v>47.5</v>
      </c>
      <c r="Q124" s="15" t="s">
        <v>8329</v>
      </c>
      <c r="R124" t="s">
        <v>8330</v>
      </c>
      <c r="S124" s="9">
        <f t="shared" si="10"/>
        <v>42556.807187500002</v>
      </c>
      <c r="T124" s="9">
        <f t="shared" si="11"/>
        <v>42563.807187500002</v>
      </c>
    </row>
    <row r="125" spans="1:20" ht="15.75" hidden="1" x14ac:dyDescent="0.25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t="s">
        <v>8219</v>
      </c>
      <c r="G125" t="s">
        <v>8223</v>
      </c>
      <c r="H125" t="s">
        <v>8245</v>
      </c>
      <c r="I125" s="11">
        <v>1478733732</v>
      </c>
      <c r="J125" s="11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8"/>
        <v>58</v>
      </c>
      <c r="P125" s="13">
        <f t="shared" si="9"/>
        <v>58</v>
      </c>
      <c r="Q125" s="15" t="s">
        <v>8315</v>
      </c>
      <c r="R125" t="s">
        <v>8355</v>
      </c>
      <c r="S125" s="9">
        <f t="shared" si="10"/>
        <v>42678.932083333333</v>
      </c>
      <c r="T125" s="9">
        <f t="shared" si="11"/>
        <v>42683.973750000005</v>
      </c>
    </row>
    <row r="126" spans="1:20" ht="60" hidden="1" x14ac:dyDescent="0.25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t="s">
        <v>8219</v>
      </c>
      <c r="G126" t="s">
        <v>8228</v>
      </c>
      <c r="H126" t="s">
        <v>8250</v>
      </c>
      <c r="I126" s="11">
        <v>1462053600</v>
      </c>
      <c r="J126" s="11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8"/>
        <v>0</v>
      </c>
      <c r="P126" s="13">
        <f t="shared" si="9"/>
        <v>0</v>
      </c>
      <c r="Q126" s="15" t="s">
        <v>8317</v>
      </c>
      <c r="R126" t="s">
        <v>8318</v>
      </c>
      <c r="S126" s="9">
        <f t="shared" si="10"/>
        <v>42466.858888888892</v>
      </c>
      <c r="T126" s="9">
        <f t="shared" si="11"/>
        <v>42490.916666666672</v>
      </c>
    </row>
    <row r="127" spans="1:20" ht="60" hidden="1" x14ac:dyDescent="0.25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t="s">
        <v>8219</v>
      </c>
      <c r="G127" t="s">
        <v>8223</v>
      </c>
      <c r="H127" t="s">
        <v>8245</v>
      </c>
      <c r="I127" s="11">
        <v>1448225336</v>
      </c>
      <c r="J127" s="11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8"/>
        <v>0</v>
      </c>
      <c r="P127" s="13">
        <f t="shared" si="9"/>
        <v>0</v>
      </c>
      <c r="Q127" s="15" t="s">
        <v>8317</v>
      </c>
      <c r="R127" t="s">
        <v>8318</v>
      </c>
      <c r="S127" s="9">
        <f t="shared" si="10"/>
        <v>42300.825648148151</v>
      </c>
      <c r="T127" s="9">
        <f t="shared" si="11"/>
        <v>42330.867314814815</v>
      </c>
    </row>
    <row r="128" spans="1:20" ht="60" hidden="1" x14ac:dyDescent="0.25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t="s">
        <v>8219</v>
      </c>
      <c r="G128" t="s">
        <v>8223</v>
      </c>
      <c r="H128" t="s">
        <v>8245</v>
      </c>
      <c r="I128" s="11">
        <v>1449689203</v>
      </c>
      <c r="J128" s="11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8"/>
        <v>0</v>
      </c>
      <c r="P128" s="13">
        <f t="shared" si="9"/>
        <v>0</v>
      </c>
      <c r="Q128" s="15" t="s">
        <v>8317</v>
      </c>
      <c r="R128" t="s">
        <v>8318</v>
      </c>
      <c r="S128" s="9">
        <f t="shared" si="10"/>
        <v>42317.810219907406</v>
      </c>
      <c r="T128" s="9">
        <f t="shared" si="11"/>
        <v>42347.810219907406</v>
      </c>
    </row>
    <row r="129" spans="1:20" ht="45" hidden="1" x14ac:dyDescent="0.25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t="s">
        <v>8219</v>
      </c>
      <c r="G129" t="s">
        <v>8223</v>
      </c>
      <c r="H129" t="s">
        <v>8245</v>
      </c>
      <c r="I129" s="11">
        <v>1418315470</v>
      </c>
      <c r="J129" s="11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8"/>
        <v>29</v>
      </c>
      <c r="P129" s="13">
        <f t="shared" si="9"/>
        <v>60</v>
      </c>
      <c r="Q129" s="15" t="s">
        <v>8317</v>
      </c>
      <c r="R129" t="s">
        <v>8318</v>
      </c>
      <c r="S129" s="9">
        <f t="shared" si="10"/>
        <v>41954.688310185185</v>
      </c>
      <c r="T129" s="9">
        <f t="shared" si="11"/>
        <v>41984.688310185185</v>
      </c>
    </row>
    <row r="130" spans="1:20" ht="60" hidden="1" x14ac:dyDescent="0.25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t="s">
        <v>8219</v>
      </c>
      <c r="G130" t="s">
        <v>8228</v>
      </c>
      <c r="H130" t="s">
        <v>8250</v>
      </c>
      <c r="I130" s="11">
        <v>1486165880</v>
      </c>
      <c r="J130" s="11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14</v>
      </c>
      <c r="P130" s="13">
        <f t="shared" si="9"/>
        <v>11.67</v>
      </c>
      <c r="Q130" s="15" t="s">
        <v>8308</v>
      </c>
      <c r="R130" t="s">
        <v>8311</v>
      </c>
      <c r="S130" s="9">
        <f t="shared" si="10"/>
        <v>42709.993981481486</v>
      </c>
      <c r="T130" s="9">
        <f t="shared" si="11"/>
        <v>42769.993981481486</v>
      </c>
    </row>
    <row r="131" spans="1:20" ht="45" hidden="1" x14ac:dyDescent="0.25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t="s">
        <v>8219</v>
      </c>
      <c r="G131" t="s">
        <v>8223</v>
      </c>
      <c r="H131" t="s">
        <v>8245</v>
      </c>
      <c r="I131" s="11">
        <v>1436738772</v>
      </c>
      <c r="J131" s="1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8"/>
        <v>100</v>
      </c>
      <c r="P131" s="13">
        <f t="shared" si="9"/>
        <v>500</v>
      </c>
      <c r="Q131" s="15" t="s">
        <v>8308</v>
      </c>
      <c r="R131" t="s">
        <v>8311</v>
      </c>
      <c r="S131" s="9">
        <f t="shared" si="10"/>
        <v>42187.920972222222</v>
      </c>
      <c r="T131" s="9">
        <f t="shared" si="11"/>
        <v>42197.920972222222</v>
      </c>
    </row>
    <row r="132" spans="1:20" ht="60" hidden="1" x14ac:dyDescent="0.25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t="s">
        <v>8219</v>
      </c>
      <c r="G132" t="s">
        <v>8223</v>
      </c>
      <c r="H132" t="s">
        <v>8245</v>
      </c>
      <c r="I132" s="11">
        <v>1409098825</v>
      </c>
      <c r="J132" s="11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 s="13">
        <f t="shared" si="9"/>
        <v>0</v>
      </c>
      <c r="Q132" s="15" t="s">
        <v>8329</v>
      </c>
      <c r="R132" t="s">
        <v>8330</v>
      </c>
      <c r="S132" s="9">
        <f t="shared" si="10"/>
        <v>41850.014178240745</v>
      </c>
      <c r="T132" s="9">
        <f t="shared" si="11"/>
        <v>41878.014178240745</v>
      </c>
    </row>
    <row r="133" spans="1:20" ht="30" hidden="1" x14ac:dyDescent="0.25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t="s">
        <v>8219</v>
      </c>
      <c r="G133" t="s">
        <v>8223</v>
      </c>
      <c r="H133" t="s">
        <v>8245</v>
      </c>
      <c r="I133" s="11">
        <v>1487550399</v>
      </c>
      <c r="J133" s="11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8"/>
        <v>5</v>
      </c>
      <c r="P133" s="13">
        <f t="shared" si="9"/>
        <v>25</v>
      </c>
      <c r="Q133" s="15" t="s">
        <v>8315</v>
      </c>
      <c r="R133" t="s">
        <v>8357</v>
      </c>
      <c r="S133" s="9">
        <f t="shared" si="10"/>
        <v>42756.018506944441</v>
      </c>
      <c r="T133" s="9">
        <f t="shared" si="11"/>
        <v>42786.018506944441</v>
      </c>
    </row>
    <row r="134" spans="1:20" ht="45" hidden="1" x14ac:dyDescent="0.25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t="s">
        <v>8219</v>
      </c>
      <c r="G134" t="s">
        <v>8227</v>
      </c>
      <c r="H134" t="s">
        <v>8249</v>
      </c>
      <c r="I134" s="11">
        <v>1443149759</v>
      </c>
      <c r="J134" s="11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 s="13">
        <f t="shared" si="9"/>
        <v>0</v>
      </c>
      <c r="Q134" s="15" t="s">
        <v>8317</v>
      </c>
      <c r="R134" t="s">
        <v>8318</v>
      </c>
      <c r="S134" s="9">
        <f t="shared" si="10"/>
        <v>42242.122210648144</v>
      </c>
      <c r="T134" s="9">
        <f t="shared" si="11"/>
        <v>42272.122210648144</v>
      </c>
    </row>
    <row r="135" spans="1:20" ht="60" hidden="1" x14ac:dyDescent="0.25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t="s">
        <v>8219</v>
      </c>
      <c r="G135" t="s">
        <v>8224</v>
      </c>
      <c r="H135" t="s">
        <v>8246</v>
      </c>
      <c r="I135" s="11">
        <v>1402949760</v>
      </c>
      <c r="J135" s="11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3">
        <f t="shared" si="9"/>
        <v>0</v>
      </c>
      <c r="Q135" s="15" t="s">
        <v>8308</v>
      </c>
      <c r="R135" t="s">
        <v>8311</v>
      </c>
      <c r="S135" s="9">
        <f t="shared" si="10"/>
        <v>41778.915416666663</v>
      </c>
      <c r="T135" s="9">
        <f t="shared" si="11"/>
        <v>41806.844444444447</v>
      </c>
    </row>
    <row r="136" spans="1:20" ht="60" hidden="1" x14ac:dyDescent="0.25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t="s">
        <v>8219</v>
      </c>
      <c r="G136" t="s">
        <v>8227</v>
      </c>
      <c r="H136" t="s">
        <v>8249</v>
      </c>
      <c r="I136" s="11">
        <v>1422061200</v>
      </c>
      <c r="J136" s="11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8"/>
        <v>0</v>
      </c>
      <c r="P136" s="13">
        <f t="shared" si="9"/>
        <v>0</v>
      </c>
      <c r="Q136" s="15" t="s">
        <v>8315</v>
      </c>
      <c r="R136" t="s">
        <v>8357</v>
      </c>
      <c r="S136" s="9">
        <f t="shared" si="10"/>
        <v>42007.016458333332</v>
      </c>
      <c r="T136" s="9">
        <f t="shared" si="11"/>
        <v>42028.041666666672</v>
      </c>
    </row>
    <row r="137" spans="1:20" ht="60" hidden="1" x14ac:dyDescent="0.25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t="s">
        <v>8219</v>
      </c>
      <c r="G137" t="s">
        <v>8223</v>
      </c>
      <c r="H137" t="s">
        <v>8245</v>
      </c>
      <c r="I137" s="11">
        <v>1410516000</v>
      </c>
      <c r="J137" s="11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8"/>
        <v>2</v>
      </c>
      <c r="P137" s="13">
        <f t="shared" si="9"/>
        <v>10</v>
      </c>
      <c r="Q137" s="15" t="s">
        <v>8329</v>
      </c>
      <c r="R137" t="s">
        <v>8330</v>
      </c>
      <c r="S137" s="9">
        <f t="shared" si="10"/>
        <v>41851.696157407408</v>
      </c>
      <c r="T137" s="9">
        <f t="shared" si="11"/>
        <v>41894.416666666664</v>
      </c>
    </row>
    <row r="138" spans="1:20" ht="60" hidden="1" x14ac:dyDescent="0.25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t="s">
        <v>8219</v>
      </c>
      <c r="G138" t="s">
        <v>8224</v>
      </c>
      <c r="H138" t="s">
        <v>8246</v>
      </c>
      <c r="I138" s="11">
        <v>1448761744</v>
      </c>
      <c r="J138" s="11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8"/>
        <v>1</v>
      </c>
      <c r="P138" s="13">
        <f t="shared" si="9"/>
        <v>5</v>
      </c>
      <c r="Q138" s="15" t="s">
        <v>8317</v>
      </c>
      <c r="R138" t="s">
        <v>8318</v>
      </c>
      <c r="S138" s="9">
        <f t="shared" si="10"/>
        <v>42307.034074074079</v>
      </c>
      <c r="T138" s="9">
        <f t="shared" si="11"/>
        <v>42337.075740740736</v>
      </c>
    </row>
    <row r="139" spans="1:20" ht="60" hidden="1" x14ac:dyDescent="0.25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t="s">
        <v>8219</v>
      </c>
      <c r="G139" t="s">
        <v>8223</v>
      </c>
      <c r="H139" t="s">
        <v>8245</v>
      </c>
      <c r="I139" s="11">
        <v>1315747080</v>
      </c>
      <c r="J139" s="11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8"/>
        <v>1</v>
      </c>
      <c r="P139" s="13">
        <f t="shared" si="9"/>
        <v>5</v>
      </c>
      <c r="Q139" s="15" t="s">
        <v>8323</v>
      </c>
      <c r="R139" t="s">
        <v>8338</v>
      </c>
      <c r="S139" s="9">
        <f t="shared" si="10"/>
        <v>40782.165532407409</v>
      </c>
      <c r="T139" s="9">
        <f t="shared" si="11"/>
        <v>40797.554166666669</v>
      </c>
    </row>
    <row r="140" spans="1:20" ht="60" hidden="1" x14ac:dyDescent="0.25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t="s">
        <v>8219</v>
      </c>
      <c r="G140" t="s">
        <v>8223</v>
      </c>
      <c r="H140" t="s">
        <v>8245</v>
      </c>
      <c r="I140" s="11">
        <v>1472604262</v>
      </c>
      <c r="J140" s="11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 s="13">
        <f t="shared" si="9"/>
        <v>0</v>
      </c>
      <c r="Q140" s="15" t="s">
        <v>8329</v>
      </c>
      <c r="R140" t="s">
        <v>8330</v>
      </c>
      <c r="S140" s="9">
        <f t="shared" si="10"/>
        <v>42583.030810185184</v>
      </c>
      <c r="T140" s="9">
        <f t="shared" si="11"/>
        <v>42613.030810185184</v>
      </c>
    </row>
    <row r="141" spans="1:20" ht="60" hidden="1" x14ac:dyDescent="0.25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t="s">
        <v>8219</v>
      </c>
      <c r="G141" t="s">
        <v>8223</v>
      </c>
      <c r="H141" t="s">
        <v>8245</v>
      </c>
      <c r="I141" s="11">
        <v>1329864374</v>
      </c>
      <c r="J141" s="1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8"/>
        <v>12</v>
      </c>
      <c r="P141" s="13">
        <f t="shared" si="9"/>
        <v>19.329999999999998</v>
      </c>
      <c r="Q141" s="15" t="s">
        <v>8323</v>
      </c>
      <c r="R141" t="s">
        <v>8338</v>
      </c>
      <c r="S141" s="9">
        <f t="shared" si="10"/>
        <v>40939.948773148149</v>
      </c>
      <c r="T141" s="9">
        <f t="shared" si="11"/>
        <v>40960.948773148149</v>
      </c>
    </row>
    <row r="142" spans="1:20" ht="60" hidden="1" x14ac:dyDescent="0.25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t="s">
        <v>8219</v>
      </c>
      <c r="G142" t="s">
        <v>8223</v>
      </c>
      <c r="H142" t="s">
        <v>8245</v>
      </c>
      <c r="I142" s="11">
        <v>1312641536</v>
      </c>
      <c r="J142" s="11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8"/>
        <v>18</v>
      </c>
      <c r="P142" s="13">
        <f t="shared" si="9"/>
        <v>59.33</v>
      </c>
      <c r="Q142" s="15" t="s">
        <v>8323</v>
      </c>
      <c r="R142" t="s">
        <v>8338</v>
      </c>
      <c r="S142" s="9">
        <f t="shared" si="10"/>
        <v>40731.61037037037</v>
      </c>
      <c r="T142" s="9">
        <f t="shared" si="11"/>
        <v>40761.61037037037</v>
      </c>
    </row>
    <row r="143" spans="1:20" ht="60" hidden="1" x14ac:dyDescent="0.25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t="s">
        <v>8219</v>
      </c>
      <c r="G143" t="s">
        <v>8228</v>
      </c>
      <c r="H143" t="s">
        <v>8250</v>
      </c>
      <c r="I143" s="11">
        <v>1466789269</v>
      </c>
      <c r="J143" s="11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 s="13">
        <f t="shared" si="9"/>
        <v>1</v>
      </c>
      <c r="Q143" s="15" t="s">
        <v>8317</v>
      </c>
      <c r="R143" t="s">
        <v>8318</v>
      </c>
      <c r="S143" s="9">
        <f t="shared" si="10"/>
        <v>42515.727650462963</v>
      </c>
      <c r="T143" s="9">
        <f t="shared" si="11"/>
        <v>42545.727650462963</v>
      </c>
    </row>
    <row r="144" spans="1:20" ht="45" hidden="1" x14ac:dyDescent="0.25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t="s">
        <v>8219</v>
      </c>
      <c r="G144" t="s">
        <v>8223</v>
      </c>
      <c r="H144" t="s">
        <v>8245</v>
      </c>
      <c r="I144" s="11">
        <v>1472135676</v>
      </c>
      <c r="J144" s="11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8"/>
        <v>2</v>
      </c>
      <c r="P144" s="13">
        <f t="shared" si="9"/>
        <v>15</v>
      </c>
      <c r="Q144" s="15" t="s">
        <v>8317</v>
      </c>
      <c r="R144" t="s">
        <v>8318</v>
      </c>
      <c r="S144" s="9">
        <f t="shared" si="10"/>
        <v>42577.607361111113</v>
      </c>
      <c r="T144" s="9">
        <f t="shared" si="11"/>
        <v>42607.607361111113</v>
      </c>
    </row>
    <row r="145" spans="1:20" ht="60" hidden="1" x14ac:dyDescent="0.25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 s="11">
        <v>1429632822</v>
      </c>
      <c r="J145" s="11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8"/>
        <v>0</v>
      </c>
      <c r="P145" s="13">
        <f t="shared" si="9"/>
        <v>0</v>
      </c>
      <c r="Q145" s="15" t="s">
        <v>8317</v>
      </c>
      <c r="R145" t="s">
        <v>8318</v>
      </c>
      <c r="S145" s="9">
        <f t="shared" si="10"/>
        <v>42103.676180555558</v>
      </c>
      <c r="T145" s="9">
        <f t="shared" si="11"/>
        <v>42115.676180555558</v>
      </c>
    </row>
    <row r="146" spans="1:20" ht="60" hidden="1" x14ac:dyDescent="0.25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t="s">
        <v>8219</v>
      </c>
      <c r="G146" t="s">
        <v>8236</v>
      </c>
      <c r="H146" t="s">
        <v>8248</v>
      </c>
      <c r="I146" s="11">
        <v>1453071600</v>
      </c>
      <c r="J146" s="11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 s="13">
        <f t="shared" si="9"/>
        <v>0</v>
      </c>
      <c r="Q146" s="15" t="s">
        <v>8317</v>
      </c>
      <c r="R146" t="s">
        <v>8318</v>
      </c>
      <c r="S146" s="9">
        <f t="shared" si="10"/>
        <v>42346.736400462964</v>
      </c>
      <c r="T146" s="9">
        <f t="shared" si="11"/>
        <v>42386.958333333328</v>
      </c>
    </row>
    <row r="147" spans="1:20" ht="60" hidden="1" x14ac:dyDescent="0.25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t="s">
        <v>8219</v>
      </c>
      <c r="G147" t="s">
        <v>8223</v>
      </c>
      <c r="H147" t="s">
        <v>8245</v>
      </c>
      <c r="I147" s="11">
        <v>1415932643</v>
      </c>
      <c r="J147" s="11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8"/>
        <v>1</v>
      </c>
      <c r="P147" s="13">
        <f t="shared" si="9"/>
        <v>1</v>
      </c>
      <c r="Q147" s="15" t="s">
        <v>8317</v>
      </c>
      <c r="R147" t="s">
        <v>8318</v>
      </c>
      <c r="S147" s="9">
        <f t="shared" si="10"/>
        <v>41927.067627314813</v>
      </c>
      <c r="T147" s="9">
        <f t="shared" si="11"/>
        <v>41957.109293981484</v>
      </c>
    </row>
    <row r="148" spans="1:20" ht="15.75" hidden="1" x14ac:dyDescent="0.25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t="s">
        <v>8219</v>
      </c>
      <c r="G148" t="s">
        <v>8223</v>
      </c>
      <c r="H148" t="s">
        <v>8245</v>
      </c>
      <c r="I148" s="11">
        <v>1426269456</v>
      </c>
      <c r="J148" s="11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8"/>
        <v>0</v>
      </c>
      <c r="P148" s="13">
        <f t="shared" si="9"/>
        <v>0</v>
      </c>
      <c r="Q148" s="15" t="s">
        <v>8329</v>
      </c>
      <c r="R148" t="s">
        <v>8330</v>
      </c>
      <c r="S148" s="9">
        <f t="shared" si="10"/>
        <v>42046.79</v>
      </c>
      <c r="T148" s="9">
        <f t="shared" si="11"/>
        <v>42076.748333333337</v>
      </c>
    </row>
    <row r="149" spans="1:20" ht="15.75" hidden="1" x14ac:dyDescent="0.25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 s="11">
        <v>1467763200</v>
      </c>
      <c r="J149" s="11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3">
        <f t="shared" si="9"/>
        <v>0</v>
      </c>
      <c r="Q149" s="15" t="s">
        <v>8308</v>
      </c>
      <c r="R149" t="s">
        <v>8311</v>
      </c>
      <c r="S149" s="9">
        <f t="shared" si="10"/>
        <v>42541.837511574078</v>
      </c>
      <c r="T149" s="9">
        <f t="shared" si="11"/>
        <v>42557</v>
      </c>
    </row>
    <row r="150" spans="1:20" ht="45" hidden="1" x14ac:dyDescent="0.25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t="s">
        <v>8219</v>
      </c>
      <c r="G150" t="s">
        <v>8223</v>
      </c>
      <c r="H150" t="s">
        <v>8245</v>
      </c>
      <c r="I150" s="11">
        <v>1434476849</v>
      </c>
      <c r="J150" s="11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8"/>
        <v>60</v>
      </c>
      <c r="P150" s="13">
        <f t="shared" si="9"/>
        <v>65</v>
      </c>
      <c r="Q150" s="15" t="s">
        <v>8315</v>
      </c>
      <c r="R150" t="s">
        <v>8355</v>
      </c>
      <c r="S150" s="9">
        <f t="shared" si="10"/>
        <v>42141.741307870368</v>
      </c>
      <c r="T150" s="9">
        <f t="shared" si="11"/>
        <v>42171.741307870368</v>
      </c>
    </row>
    <row r="151" spans="1:20" ht="45" hidden="1" x14ac:dyDescent="0.25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 s="11">
        <v>1433336895</v>
      </c>
      <c r="J151" s="1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8"/>
        <v>3</v>
      </c>
      <c r="P151" s="13">
        <f t="shared" si="9"/>
        <v>13.33</v>
      </c>
      <c r="Q151" s="15" t="s">
        <v>8308</v>
      </c>
      <c r="R151" t="s">
        <v>8311</v>
      </c>
      <c r="S151" s="9">
        <f t="shared" si="10"/>
        <v>42115.547395833331</v>
      </c>
      <c r="T151" s="9">
        <f t="shared" si="11"/>
        <v>42158.547395833331</v>
      </c>
    </row>
    <row r="152" spans="1:20" ht="60" hidden="1" x14ac:dyDescent="0.25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t="s">
        <v>8219</v>
      </c>
      <c r="G152" t="s">
        <v>8223</v>
      </c>
      <c r="H152" t="s">
        <v>8245</v>
      </c>
      <c r="I152" s="11">
        <v>1409187056</v>
      </c>
      <c r="J152" s="11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 s="13">
        <f t="shared" si="9"/>
        <v>0</v>
      </c>
      <c r="Q152" s="15" t="s">
        <v>8317</v>
      </c>
      <c r="R152" t="s">
        <v>8318</v>
      </c>
      <c r="S152" s="9">
        <f t="shared" si="10"/>
        <v>41849.035370370373</v>
      </c>
      <c r="T152" s="9">
        <f t="shared" si="11"/>
        <v>41879.035370370373</v>
      </c>
    </row>
    <row r="153" spans="1:20" ht="60" hidden="1" x14ac:dyDescent="0.25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t="s">
        <v>8219</v>
      </c>
      <c r="G153" t="s">
        <v>8223</v>
      </c>
      <c r="H153" t="s">
        <v>8245</v>
      </c>
      <c r="I153" s="11">
        <v>1488773332</v>
      </c>
      <c r="J153" s="11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8"/>
        <v>1</v>
      </c>
      <c r="P153" s="13">
        <f t="shared" si="9"/>
        <v>15</v>
      </c>
      <c r="Q153" s="15" t="s">
        <v>8329</v>
      </c>
      <c r="R153" t="s">
        <v>8330</v>
      </c>
      <c r="S153" s="9">
        <f t="shared" si="10"/>
        <v>42775.172824074078</v>
      </c>
      <c r="T153" s="9">
        <f t="shared" si="11"/>
        <v>42800.172824074078</v>
      </c>
    </row>
    <row r="154" spans="1:20" ht="45" hidden="1" x14ac:dyDescent="0.25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t="s">
        <v>8219</v>
      </c>
      <c r="G154" t="s">
        <v>8224</v>
      </c>
      <c r="H154" t="s">
        <v>8246</v>
      </c>
      <c r="I154" s="11">
        <v>1422664740</v>
      </c>
      <c r="J154" s="11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13">
        <f t="shared" si="9"/>
        <v>0</v>
      </c>
      <c r="Q154" s="15" t="s">
        <v>8317</v>
      </c>
      <c r="R154" t="s">
        <v>8318</v>
      </c>
      <c r="S154" s="9">
        <f t="shared" si="10"/>
        <v>41978.930972222224</v>
      </c>
      <c r="T154" s="9">
        <f t="shared" si="11"/>
        <v>42035.027083333334</v>
      </c>
    </row>
    <row r="155" spans="1:20" ht="45" hidden="1" x14ac:dyDescent="0.25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t="s">
        <v>8219</v>
      </c>
      <c r="G155" t="s">
        <v>8228</v>
      </c>
      <c r="H155" t="s">
        <v>8250</v>
      </c>
      <c r="I155" s="11">
        <v>1411748335</v>
      </c>
      <c r="J155" s="11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8"/>
        <v>1</v>
      </c>
      <c r="P155" s="13">
        <f t="shared" si="9"/>
        <v>10</v>
      </c>
      <c r="Q155" s="15" t="s">
        <v>8315</v>
      </c>
      <c r="R155" t="s">
        <v>8355</v>
      </c>
      <c r="S155" s="9">
        <f t="shared" si="10"/>
        <v>41848.679803240739</v>
      </c>
      <c r="T155" s="9">
        <f t="shared" si="11"/>
        <v>41908.679803240739</v>
      </c>
    </row>
    <row r="156" spans="1:20" ht="45" hidden="1" x14ac:dyDescent="0.25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1490809450</v>
      </c>
      <c r="J156" s="11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8"/>
        <v>3</v>
      </c>
      <c r="P156" s="13">
        <f t="shared" si="9"/>
        <v>13.33</v>
      </c>
      <c r="Q156" s="15" t="s">
        <v>8315</v>
      </c>
      <c r="R156" t="s">
        <v>8357</v>
      </c>
      <c r="S156" s="9">
        <f t="shared" si="10"/>
        <v>42763.780671296292</v>
      </c>
      <c r="T156" s="9">
        <f t="shared" si="11"/>
        <v>42823.739004629635</v>
      </c>
    </row>
    <row r="157" spans="1:20" ht="45" hidden="1" x14ac:dyDescent="0.25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t="s">
        <v>8219</v>
      </c>
      <c r="G157" t="s">
        <v>8223</v>
      </c>
      <c r="H157" t="s">
        <v>8245</v>
      </c>
      <c r="I157" s="11">
        <v>1408112253</v>
      </c>
      <c r="J157" s="11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8"/>
        <v>0</v>
      </c>
      <c r="P157" s="13">
        <f t="shared" si="9"/>
        <v>0</v>
      </c>
      <c r="Q157" s="15" t="s">
        <v>8317</v>
      </c>
      <c r="R157" t="s">
        <v>8319</v>
      </c>
      <c r="S157" s="9">
        <f t="shared" si="10"/>
        <v>41836.595520833333</v>
      </c>
      <c r="T157" s="9">
        <f t="shared" si="11"/>
        <v>41866.595520833333</v>
      </c>
    </row>
    <row r="158" spans="1:20" ht="60" hidden="1" x14ac:dyDescent="0.25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t="s">
        <v>8219</v>
      </c>
      <c r="G158" t="s">
        <v>8226</v>
      </c>
      <c r="H158" t="s">
        <v>8248</v>
      </c>
      <c r="I158" s="11">
        <v>1461535140</v>
      </c>
      <c r="J158" s="11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8"/>
        <v>1</v>
      </c>
      <c r="P158" s="13">
        <f t="shared" si="9"/>
        <v>15</v>
      </c>
      <c r="Q158" s="15" t="s">
        <v>8320</v>
      </c>
      <c r="R158" t="s">
        <v>8339</v>
      </c>
      <c r="S158" s="9">
        <f t="shared" si="10"/>
        <v>42463.866666666669</v>
      </c>
      <c r="T158" s="9">
        <f t="shared" si="11"/>
        <v>42484.915972222225</v>
      </c>
    </row>
    <row r="159" spans="1:20" ht="45" hidden="1" x14ac:dyDescent="0.25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t="s">
        <v>8219</v>
      </c>
      <c r="G159" t="s">
        <v>8223</v>
      </c>
      <c r="H159" t="s">
        <v>8245</v>
      </c>
      <c r="I159" s="11">
        <v>1337562726</v>
      </c>
      <c r="J159" s="11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8"/>
        <v>0</v>
      </c>
      <c r="P159" s="13">
        <f t="shared" si="9"/>
        <v>0</v>
      </c>
      <c r="Q159" s="15" t="s">
        <v>8320</v>
      </c>
      <c r="R159" t="s">
        <v>8342</v>
      </c>
      <c r="S159" s="9">
        <f t="shared" si="10"/>
        <v>40990.050069444449</v>
      </c>
      <c r="T159" s="9">
        <f t="shared" si="11"/>
        <v>41050.050069444449</v>
      </c>
    </row>
    <row r="160" spans="1:20" ht="60" hidden="1" x14ac:dyDescent="0.25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t="s">
        <v>8219</v>
      </c>
      <c r="G160" t="s">
        <v>8223</v>
      </c>
      <c r="H160" t="s">
        <v>8245</v>
      </c>
      <c r="I160" s="11">
        <v>1283392800</v>
      </c>
      <c r="J160" s="11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8"/>
        <v>11</v>
      </c>
      <c r="P160" s="13">
        <f t="shared" si="9"/>
        <v>51.25</v>
      </c>
      <c r="Q160" s="15" t="s">
        <v>8320</v>
      </c>
      <c r="R160" t="s">
        <v>8342</v>
      </c>
      <c r="S160" s="9">
        <f t="shared" si="10"/>
        <v>40399.065868055557</v>
      </c>
      <c r="T160" s="9">
        <f t="shared" si="11"/>
        <v>40423.083333333336</v>
      </c>
    </row>
    <row r="161" spans="1:20" ht="60" hidden="1" x14ac:dyDescent="0.25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t="s">
        <v>8219</v>
      </c>
      <c r="G161" t="s">
        <v>8224</v>
      </c>
      <c r="H161" t="s">
        <v>8246</v>
      </c>
      <c r="I161" s="11">
        <v>1431072843</v>
      </c>
      <c r="J161" s="1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8"/>
        <v>3</v>
      </c>
      <c r="P161" s="13">
        <f t="shared" si="9"/>
        <v>20</v>
      </c>
      <c r="Q161" s="15" t="s">
        <v>8317</v>
      </c>
      <c r="R161" t="s">
        <v>8318</v>
      </c>
      <c r="S161" s="9">
        <f t="shared" si="10"/>
        <v>42087.343090277776</v>
      </c>
      <c r="T161" s="9">
        <f t="shared" si="11"/>
        <v>42132.343090277776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3">
        <f t="shared" si="9"/>
        <v>0</v>
      </c>
      <c r="Q162" s="15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3">
        <f t="shared" si="9"/>
        <v>5</v>
      </c>
      <c r="Q163" s="15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3">
        <f t="shared" si="9"/>
        <v>43.5</v>
      </c>
      <c r="Q164" s="15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3">
        <f t="shared" si="9"/>
        <v>0</v>
      </c>
      <c r="Q165" s="1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3">
        <f t="shared" si="9"/>
        <v>91.43</v>
      </c>
      <c r="Q166" s="15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3">
        <f t="shared" si="9"/>
        <v>0</v>
      </c>
      <c r="Q167" s="15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3">
        <f t="shared" si="9"/>
        <v>3000</v>
      </c>
      <c r="Q168" s="15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3">
        <f t="shared" si="9"/>
        <v>5.5</v>
      </c>
      <c r="Q169" s="15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3">
        <f t="shared" si="9"/>
        <v>108.33</v>
      </c>
      <c r="Q170" s="15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3">
        <f t="shared" si="9"/>
        <v>56</v>
      </c>
      <c r="Q171" s="15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3">
        <f t="shared" si="9"/>
        <v>32.5</v>
      </c>
      <c r="Q172" s="15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3">
        <f t="shared" si="9"/>
        <v>1</v>
      </c>
      <c r="Q173" s="15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3">
        <f t="shared" si="9"/>
        <v>0</v>
      </c>
      <c r="Q174" s="15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3">
        <f t="shared" si="9"/>
        <v>0</v>
      </c>
      <c r="Q175" s="1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3">
        <f t="shared" si="9"/>
        <v>0</v>
      </c>
      <c r="Q176" s="15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3">
        <f t="shared" si="9"/>
        <v>49.88</v>
      </c>
      <c r="Q177" s="15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3">
        <f t="shared" si="9"/>
        <v>0</v>
      </c>
      <c r="Q178" s="15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3">
        <f t="shared" si="9"/>
        <v>25.71</v>
      </c>
      <c r="Q179" s="15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3">
        <f t="shared" si="9"/>
        <v>0</v>
      </c>
      <c r="Q180" s="15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3">
        <f t="shared" si="9"/>
        <v>100</v>
      </c>
      <c r="Q181" s="15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3">
        <f t="shared" si="9"/>
        <v>30.85</v>
      </c>
      <c r="Q182" s="15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3">
        <f t="shared" si="9"/>
        <v>180.5</v>
      </c>
      <c r="Q183" s="15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3">
        <f t="shared" si="9"/>
        <v>0</v>
      </c>
      <c r="Q184" s="15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3">
        <f t="shared" si="9"/>
        <v>373.5</v>
      </c>
      <c r="Q185" s="1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2">ROUND(E186/D186*100,0)</f>
        <v>3</v>
      </c>
      <c r="P186" s="13">
        <f t="shared" ref="P186:P249" si="13">IFERROR(ROUND(E186/L186,2),0)</f>
        <v>25.5</v>
      </c>
      <c r="Q186" s="15" t="s">
        <v>8308</v>
      </c>
      <c r="R186" t="s">
        <v>8312</v>
      </c>
      <c r="S186" s="9">
        <f t="shared" ref="S186:S249" si="14">(((J186/60)/60)/24)+DATE(1970,1,1)</f>
        <v>41825.791226851856</v>
      </c>
      <c r="T186" s="9">
        <f t="shared" ref="T186:T249" si="15">(((I186/60)/60)/24)+DATE(1970,1,1)</f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13">
        <f t="shared" si="13"/>
        <v>220</v>
      </c>
      <c r="Q187" s="15" t="s">
        <v>8308</v>
      </c>
      <c r="R187" t="s">
        <v>8312</v>
      </c>
      <c r="S187" s="9">
        <f t="shared" si="14"/>
        <v>42570.91133101852</v>
      </c>
      <c r="T187" s="9">
        <f t="shared" si="15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13">
        <f t="shared" si="13"/>
        <v>0</v>
      </c>
      <c r="Q188" s="15" t="s">
        <v>8308</v>
      </c>
      <c r="R188" t="s">
        <v>8312</v>
      </c>
      <c r="S188" s="9">
        <f t="shared" si="14"/>
        <v>42767.812893518523</v>
      </c>
      <c r="T188" s="9">
        <f t="shared" si="15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13">
        <f t="shared" si="13"/>
        <v>160</v>
      </c>
      <c r="Q189" s="15" t="s">
        <v>8308</v>
      </c>
      <c r="R189" t="s">
        <v>8312</v>
      </c>
      <c r="S189" s="9">
        <f t="shared" si="14"/>
        <v>42182.234456018516</v>
      </c>
      <c r="T189" s="9">
        <f t="shared" si="15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13">
        <f t="shared" si="13"/>
        <v>0</v>
      </c>
      <c r="Q190" s="15" t="s">
        <v>8308</v>
      </c>
      <c r="R190" t="s">
        <v>8312</v>
      </c>
      <c r="S190" s="9">
        <f t="shared" si="14"/>
        <v>41857.18304398148</v>
      </c>
      <c r="T190" s="9">
        <f t="shared" si="15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13">
        <f t="shared" si="13"/>
        <v>69</v>
      </c>
      <c r="Q191" s="15" t="s">
        <v>8308</v>
      </c>
      <c r="R191" t="s">
        <v>8312</v>
      </c>
      <c r="S191" s="9">
        <f t="shared" si="14"/>
        <v>42556.690706018519</v>
      </c>
      <c r="T191" s="9">
        <f t="shared" si="15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13">
        <f t="shared" si="13"/>
        <v>50</v>
      </c>
      <c r="Q192" s="15" t="s">
        <v>8308</v>
      </c>
      <c r="R192" t="s">
        <v>8312</v>
      </c>
      <c r="S192" s="9">
        <f t="shared" si="14"/>
        <v>42527.650995370372</v>
      </c>
      <c r="T192" s="9">
        <f t="shared" si="15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13">
        <f t="shared" si="13"/>
        <v>83.33</v>
      </c>
      <c r="Q193" s="15" t="s">
        <v>8308</v>
      </c>
      <c r="R193" t="s">
        <v>8312</v>
      </c>
      <c r="S193" s="9">
        <f t="shared" si="14"/>
        <v>42239.441412037035</v>
      </c>
      <c r="T193" s="9">
        <f t="shared" si="15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 s="13">
        <f t="shared" si="13"/>
        <v>5.67</v>
      </c>
      <c r="Q194" s="15" t="s">
        <v>8308</v>
      </c>
      <c r="R194" t="s">
        <v>8312</v>
      </c>
      <c r="S194" s="9">
        <f t="shared" si="14"/>
        <v>41899.792037037041</v>
      </c>
      <c r="T194" s="9">
        <f t="shared" si="15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3">
        <f t="shared" si="13"/>
        <v>0</v>
      </c>
      <c r="Q195" s="15" t="s">
        <v>8308</v>
      </c>
      <c r="R195" t="s">
        <v>8312</v>
      </c>
      <c r="S195" s="9">
        <f t="shared" si="14"/>
        <v>41911.934791666667</v>
      </c>
      <c r="T195" s="9">
        <f t="shared" si="15"/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3">
        <f t="shared" si="13"/>
        <v>1</v>
      </c>
      <c r="Q196" s="15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3">
        <f t="shared" si="13"/>
        <v>0</v>
      </c>
      <c r="Q197" s="15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3">
        <f t="shared" si="13"/>
        <v>77.11</v>
      </c>
      <c r="Q198" s="15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3">
        <f t="shared" si="13"/>
        <v>32.75</v>
      </c>
      <c r="Q199" s="15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3">
        <f t="shared" si="13"/>
        <v>46.5</v>
      </c>
      <c r="Q200" s="15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3">
        <f t="shared" si="13"/>
        <v>0</v>
      </c>
      <c r="Q201" s="15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3">
        <f t="shared" si="13"/>
        <v>87.31</v>
      </c>
      <c r="Q202" s="15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3">
        <f t="shared" si="13"/>
        <v>54.29</v>
      </c>
      <c r="Q203" s="15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3">
        <f t="shared" si="13"/>
        <v>0</v>
      </c>
      <c r="Q204" s="15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3">
        <f t="shared" si="13"/>
        <v>93.25</v>
      </c>
      <c r="Q205" s="1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3">
        <f t="shared" si="13"/>
        <v>117.68</v>
      </c>
      <c r="Q206" s="15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3">
        <f t="shared" si="13"/>
        <v>76.47</v>
      </c>
      <c r="Q207" s="15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3">
        <f t="shared" si="13"/>
        <v>0</v>
      </c>
      <c r="Q208" s="15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3">
        <f t="shared" si="13"/>
        <v>163.85</v>
      </c>
      <c r="Q209" s="15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3">
        <f t="shared" si="13"/>
        <v>0</v>
      </c>
      <c r="Q210" s="15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3">
        <f t="shared" si="13"/>
        <v>0</v>
      </c>
      <c r="Q211" s="15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3">
        <f t="shared" si="13"/>
        <v>91.82</v>
      </c>
      <c r="Q212" s="15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3">
        <f t="shared" si="13"/>
        <v>185.83</v>
      </c>
      <c r="Q213" s="15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3">
        <f t="shared" si="13"/>
        <v>1</v>
      </c>
      <c r="Q214" s="15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3">
        <f t="shared" si="13"/>
        <v>20</v>
      </c>
      <c r="Q215" s="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3">
        <f t="shared" si="13"/>
        <v>1</v>
      </c>
      <c r="Q216" s="15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3">
        <f t="shared" si="13"/>
        <v>10</v>
      </c>
      <c r="Q217" s="15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3">
        <f t="shared" si="13"/>
        <v>331.54</v>
      </c>
      <c r="Q218" s="15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3">
        <f t="shared" si="13"/>
        <v>314.29000000000002</v>
      </c>
      <c r="Q219" s="15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3">
        <f t="shared" si="13"/>
        <v>100</v>
      </c>
      <c r="Q220" s="15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3">
        <f t="shared" si="13"/>
        <v>115.99</v>
      </c>
      <c r="Q221" s="15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3">
        <f t="shared" si="13"/>
        <v>120</v>
      </c>
      <c r="Q222" s="15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3">
        <f t="shared" si="13"/>
        <v>0</v>
      </c>
      <c r="Q223" s="15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3">
        <f t="shared" si="13"/>
        <v>65</v>
      </c>
      <c r="Q224" s="15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3">
        <f t="shared" si="13"/>
        <v>0</v>
      </c>
      <c r="Q225" s="1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3">
        <f t="shared" si="13"/>
        <v>0</v>
      </c>
      <c r="Q226" s="15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3">
        <f t="shared" si="13"/>
        <v>0</v>
      </c>
      <c r="Q227" s="15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3">
        <f t="shared" si="13"/>
        <v>125</v>
      </c>
      <c r="Q228" s="15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3">
        <f t="shared" si="13"/>
        <v>0</v>
      </c>
      <c r="Q229" s="15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3">
        <f t="shared" si="13"/>
        <v>0</v>
      </c>
      <c r="Q230" s="15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3">
        <f t="shared" si="13"/>
        <v>0</v>
      </c>
      <c r="Q231" s="15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3">
        <f t="shared" si="13"/>
        <v>30</v>
      </c>
      <c r="Q232" s="15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3">
        <f t="shared" si="13"/>
        <v>0</v>
      </c>
      <c r="Q233" s="15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3">
        <f t="shared" si="13"/>
        <v>15.71</v>
      </c>
      <c r="Q234" s="15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3">
        <f t="shared" si="13"/>
        <v>0</v>
      </c>
      <c r="Q235" s="1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3">
        <f t="shared" si="13"/>
        <v>80.2</v>
      </c>
      <c r="Q236" s="15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3">
        <f t="shared" si="13"/>
        <v>0</v>
      </c>
      <c r="Q237" s="15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3">
        <f t="shared" si="13"/>
        <v>0</v>
      </c>
      <c r="Q238" s="15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3">
        <f t="shared" si="13"/>
        <v>50</v>
      </c>
      <c r="Q239" s="15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3">
        <f t="shared" si="13"/>
        <v>0</v>
      </c>
      <c r="Q240" s="15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3">
        <f t="shared" si="13"/>
        <v>50</v>
      </c>
      <c r="Q241" s="15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3">
        <f t="shared" si="13"/>
        <v>117.85</v>
      </c>
      <c r="Q242" s="15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3">
        <f t="shared" si="13"/>
        <v>109.04</v>
      </c>
      <c r="Q243" s="15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3">
        <f t="shared" si="13"/>
        <v>73.02</v>
      </c>
      <c r="Q244" s="15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3">
        <f t="shared" si="13"/>
        <v>78.2</v>
      </c>
      <c r="Q245" s="1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3">
        <f t="shared" si="13"/>
        <v>47.4</v>
      </c>
      <c r="Q246" s="15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3">
        <f t="shared" si="13"/>
        <v>54.02</v>
      </c>
      <c r="Q247" s="15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3">
        <f t="shared" si="13"/>
        <v>68.489999999999995</v>
      </c>
      <c r="Q248" s="15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3">
        <f t="shared" si="13"/>
        <v>108.15</v>
      </c>
      <c r="Q249" s="15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16">ROUND(E250/D250*100,0)</f>
        <v>101</v>
      </c>
      <c r="P250" s="13">
        <f t="shared" ref="P250:P313" si="17">IFERROR(ROUND(E250/L250,2),0)</f>
        <v>589.95000000000005</v>
      </c>
      <c r="Q250" s="15" t="s">
        <v>8308</v>
      </c>
      <c r="R250" t="s">
        <v>8313</v>
      </c>
      <c r="S250" s="9">
        <f t="shared" ref="S250:S313" si="18">(((J250/60)/60)/24)+DATE(1970,1,1)</f>
        <v>40870.774409722224</v>
      </c>
      <c r="T250" s="9">
        <f t="shared" ref="T250:T313" si="19">(((I250/60)/60)/24)+DATE(1970,1,1)</f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13">
        <f t="shared" si="17"/>
        <v>48.05</v>
      </c>
      <c r="Q251" s="15" t="s">
        <v>8308</v>
      </c>
      <c r="R251" t="s">
        <v>8313</v>
      </c>
      <c r="S251" s="9">
        <f t="shared" si="18"/>
        <v>40332.923842592594</v>
      </c>
      <c r="T251" s="9">
        <f t="shared" si="19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13">
        <f t="shared" si="17"/>
        <v>72.48</v>
      </c>
      <c r="Q252" s="15" t="s">
        <v>8308</v>
      </c>
      <c r="R252" t="s">
        <v>8313</v>
      </c>
      <c r="S252" s="9">
        <f t="shared" si="18"/>
        <v>41401.565868055557</v>
      </c>
      <c r="T252" s="9">
        <f t="shared" si="19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13">
        <f t="shared" si="17"/>
        <v>57.08</v>
      </c>
      <c r="Q253" s="15" t="s">
        <v>8308</v>
      </c>
      <c r="R253" t="s">
        <v>8313</v>
      </c>
      <c r="S253" s="9">
        <f t="shared" si="18"/>
        <v>41013.787569444445</v>
      </c>
      <c r="T253" s="9">
        <f t="shared" si="19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13">
        <f t="shared" si="17"/>
        <v>85.44</v>
      </c>
      <c r="Q254" s="15" t="s">
        <v>8308</v>
      </c>
      <c r="R254" t="s">
        <v>8313</v>
      </c>
      <c r="S254" s="9">
        <f t="shared" si="18"/>
        <v>40266.662708333337</v>
      </c>
      <c r="T254" s="9">
        <f t="shared" si="19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13">
        <f t="shared" si="17"/>
        <v>215.86</v>
      </c>
      <c r="Q255" s="15" t="s">
        <v>8308</v>
      </c>
      <c r="R255" t="s">
        <v>8313</v>
      </c>
      <c r="S255" s="9">
        <f t="shared" si="18"/>
        <v>40924.650868055556</v>
      </c>
      <c r="T255" s="9">
        <f t="shared" si="19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13">
        <f t="shared" si="17"/>
        <v>89.39</v>
      </c>
      <c r="Q256" s="15" t="s">
        <v>8308</v>
      </c>
      <c r="R256" t="s">
        <v>8313</v>
      </c>
      <c r="S256" s="9">
        <f t="shared" si="18"/>
        <v>42263.952662037031</v>
      </c>
      <c r="T256" s="9">
        <f t="shared" si="19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13">
        <f t="shared" si="17"/>
        <v>45.42</v>
      </c>
      <c r="Q257" s="15" t="s">
        <v>8308</v>
      </c>
      <c r="R257" t="s">
        <v>8313</v>
      </c>
      <c r="S257" s="9">
        <f t="shared" si="18"/>
        <v>40588.526412037041</v>
      </c>
      <c r="T257" s="9">
        <f t="shared" si="19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 s="13">
        <f t="shared" si="17"/>
        <v>65.760000000000005</v>
      </c>
      <c r="Q258" s="15" t="s">
        <v>8308</v>
      </c>
      <c r="R258" t="s">
        <v>8313</v>
      </c>
      <c r="S258" s="9">
        <f t="shared" si="18"/>
        <v>41319.769293981481</v>
      </c>
      <c r="T258" s="9">
        <f t="shared" si="19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3">
        <f t="shared" si="17"/>
        <v>66.7</v>
      </c>
      <c r="Q259" s="15" t="s">
        <v>8308</v>
      </c>
      <c r="R259" t="s">
        <v>8313</v>
      </c>
      <c r="S259" s="9">
        <f t="shared" si="18"/>
        <v>42479.626875000002</v>
      </c>
      <c r="T259" s="9">
        <f t="shared" si="19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3">
        <f t="shared" si="17"/>
        <v>83.35</v>
      </c>
      <c r="Q260" s="15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3">
        <f t="shared" si="17"/>
        <v>105.05</v>
      </c>
      <c r="Q261" s="15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3">
        <f t="shared" si="17"/>
        <v>120.91</v>
      </c>
      <c r="Q262" s="15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3">
        <f t="shared" si="17"/>
        <v>97.64</v>
      </c>
      <c r="Q263" s="15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3">
        <f t="shared" si="17"/>
        <v>41.38</v>
      </c>
      <c r="Q264" s="15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3">
        <f t="shared" si="17"/>
        <v>30.65</v>
      </c>
      <c r="Q265" s="1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3">
        <f t="shared" si="17"/>
        <v>64.95</v>
      </c>
      <c r="Q266" s="15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3">
        <f t="shared" si="17"/>
        <v>95.78</v>
      </c>
      <c r="Q267" s="15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3">
        <f t="shared" si="17"/>
        <v>40.42</v>
      </c>
      <c r="Q268" s="15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3">
        <f t="shared" si="17"/>
        <v>78.58</v>
      </c>
      <c r="Q269" s="15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3">
        <f t="shared" si="17"/>
        <v>50.18</v>
      </c>
      <c r="Q270" s="15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3">
        <f t="shared" si="17"/>
        <v>92.25</v>
      </c>
      <c r="Q271" s="15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3">
        <f t="shared" si="17"/>
        <v>57.54</v>
      </c>
      <c r="Q272" s="15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3">
        <f t="shared" si="17"/>
        <v>109.42</v>
      </c>
      <c r="Q273" s="15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3">
        <f t="shared" si="17"/>
        <v>81.89</v>
      </c>
      <c r="Q274" s="15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3">
        <f t="shared" si="17"/>
        <v>45.67</v>
      </c>
      <c r="Q275" s="1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3">
        <f t="shared" si="17"/>
        <v>55.22</v>
      </c>
      <c r="Q276" s="15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3">
        <f t="shared" si="17"/>
        <v>65.3</v>
      </c>
      <c r="Q277" s="15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3">
        <f t="shared" si="17"/>
        <v>95.23</v>
      </c>
      <c r="Q278" s="15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3">
        <f t="shared" si="17"/>
        <v>75.44</v>
      </c>
      <c r="Q279" s="15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3">
        <f t="shared" si="17"/>
        <v>97.82</v>
      </c>
      <c r="Q280" s="15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3">
        <f t="shared" si="17"/>
        <v>87.69</v>
      </c>
      <c r="Q281" s="15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3">
        <f t="shared" si="17"/>
        <v>54.75</v>
      </c>
      <c r="Q282" s="15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3">
        <f t="shared" si="17"/>
        <v>83.95</v>
      </c>
      <c r="Q283" s="15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3">
        <f t="shared" si="17"/>
        <v>254.39</v>
      </c>
      <c r="Q284" s="15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3">
        <f t="shared" si="17"/>
        <v>101.83</v>
      </c>
      <c r="Q285" s="1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3">
        <f t="shared" si="17"/>
        <v>55.07</v>
      </c>
      <c r="Q286" s="15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3">
        <f t="shared" si="17"/>
        <v>56.9</v>
      </c>
      <c r="Q287" s="15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3">
        <f t="shared" si="17"/>
        <v>121.28</v>
      </c>
      <c r="Q288" s="15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3">
        <f t="shared" si="17"/>
        <v>91.19</v>
      </c>
      <c r="Q289" s="15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3">
        <f t="shared" si="17"/>
        <v>115.45</v>
      </c>
      <c r="Q290" s="15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3">
        <f t="shared" si="17"/>
        <v>67.77</v>
      </c>
      <c r="Q291" s="15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3">
        <f t="shared" si="17"/>
        <v>28.58</v>
      </c>
      <c r="Q292" s="15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3">
        <f t="shared" si="17"/>
        <v>46.88</v>
      </c>
      <c r="Q293" s="15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3">
        <f t="shared" si="17"/>
        <v>154.41999999999999</v>
      </c>
      <c r="Q294" s="15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3">
        <f t="shared" si="17"/>
        <v>201.22</v>
      </c>
      <c r="Q295" s="1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3">
        <f t="shared" si="17"/>
        <v>100</v>
      </c>
      <c r="Q296" s="15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3">
        <f t="shared" si="17"/>
        <v>100.08</v>
      </c>
      <c r="Q297" s="15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3">
        <f t="shared" si="17"/>
        <v>230.09</v>
      </c>
      <c r="Q298" s="15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3">
        <f t="shared" si="17"/>
        <v>141.75</v>
      </c>
      <c r="Q299" s="15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3">
        <f t="shared" si="17"/>
        <v>56.34</v>
      </c>
      <c r="Q300" s="15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3">
        <f t="shared" si="17"/>
        <v>73.34</v>
      </c>
      <c r="Q301" s="15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3">
        <f t="shared" si="17"/>
        <v>85.34</v>
      </c>
      <c r="Q302" s="15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3">
        <f t="shared" si="17"/>
        <v>61.5</v>
      </c>
      <c r="Q303" s="15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3">
        <f t="shared" si="17"/>
        <v>93.02</v>
      </c>
      <c r="Q304" s="15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3">
        <f t="shared" si="17"/>
        <v>50.29</v>
      </c>
      <c r="Q305" s="1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3">
        <f t="shared" si="17"/>
        <v>106.43</v>
      </c>
      <c r="Q306" s="15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3">
        <f t="shared" si="17"/>
        <v>51.72</v>
      </c>
      <c r="Q307" s="15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3">
        <f t="shared" si="17"/>
        <v>36.61</v>
      </c>
      <c r="Q308" s="15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3">
        <f t="shared" si="17"/>
        <v>42.52</v>
      </c>
      <c r="Q309" s="15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3">
        <f t="shared" si="17"/>
        <v>62.71</v>
      </c>
      <c r="Q310" s="15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3">
        <f t="shared" si="17"/>
        <v>89.96</v>
      </c>
      <c r="Q311" s="15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3">
        <f t="shared" si="17"/>
        <v>28.92</v>
      </c>
      <c r="Q312" s="15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3">
        <f t="shared" si="17"/>
        <v>138.80000000000001</v>
      </c>
      <c r="Q313" s="15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0">ROUND(E314/D314*100,0)</f>
        <v>112</v>
      </c>
      <c r="P314" s="13">
        <f t="shared" ref="P314:P377" si="21">IFERROR(ROUND(E314/L314,2),0)</f>
        <v>61.3</v>
      </c>
      <c r="Q314" s="15" t="s">
        <v>8308</v>
      </c>
      <c r="R314" t="s">
        <v>8313</v>
      </c>
      <c r="S314" s="9">
        <f t="shared" ref="S314:S377" si="22">(((J314/60)/60)/24)+DATE(1970,1,1)</f>
        <v>41348.877685185187</v>
      </c>
      <c r="T314" s="9">
        <f t="shared" ref="T314:T377" si="23">(((I314/60)/60)/24)+DATE(1970,1,1)</f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3">
        <f t="shared" si="21"/>
        <v>80.2</v>
      </c>
      <c r="Q315" s="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3">
        <f t="shared" si="21"/>
        <v>32.1</v>
      </c>
      <c r="Q316" s="15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3">
        <f t="shared" si="21"/>
        <v>200.89</v>
      </c>
      <c r="Q317" s="15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3">
        <f t="shared" si="21"/>
        <v>108.01</v>
      </c>
      <c r="Q318" s="15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3">
        <f t="shared" si="21"/>
        <v>95.7</v>
      </c>
      <c r="Q319" s="15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3">
        <f t="shared" si="21"/>
        <v>49.88</v>
      </c>
      <c r="Q320" s="15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3">
        <f t="shared" si="21"/>
        <v>110.47</v>
      </c>
      <c r="Q321" s="15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3">
        <f t="shared" si="21"/>
        <v>134.91</v>
      </c>
      <c r="Q322" s="15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3">
        <f t="shared" si="21"/>
        <v>106.62</v>
      </c>
      <c r="Q323" s="15" t="s">
        <v>8308</v>
      </c>
      <c r="R323" t="s">
        <v>8313</v>
      </c>
      <c r="S323" s="9">
        <f t="shared" si="22"/>
        <v>42647.446597222224</v>
      </c>
      <c r="T323" s="9">
        <f t="shared" si="23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3">
        <f t="shared" si="21"/>
        <v>145.04</v>
      </c>
      <c r="Q324" s="15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3">
        <f t="shared" si="21"/>
        <v>114.59</v>
      </c>
      <c r="Q325" s="1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3">
        <f t="shared" si="21"/>
        <v>105.32</v>
      </c>
      <c r="Q326" s="15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3">
        <f t="shared" si="21"/>
        <v>70.92</v>
      </c>
      <c r="Q327" s="15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3">
        <f t="shared" si="21"/>
        <v>147.16999999999999</v>
      </c>
      <c r="Q328" s="15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3">
        <f t="shared" si="21"/>
        <v>160.47</v>
      </c>
      <c r="Q329" s="15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3">
        <f t="shared" si="21"/>
        <v>156.05000000000001</v>
      </c>
      <c r="Q330" s="15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3">
        <f t="shared" si="21"/>
        <v>63.17</v>
      </c>
      <c r="Q331" s="15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3">
        <f t="shared" si="21"/>
        <v>104.82</v>
      </c>
      <c r="Q332" s="15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3">
        <f t="shared" si="21"/>
        <v>97.36</v>
      </c>
      <c r="Q333" s="15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3">
        <f t="shared" si="21"/>
        <v>203.63</v>
      </c>
      <c r="Q334" s="15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3">
        <f t="shared" si="21"/>
        <v>188.31</v>
      </c>
      <c r="Q335" s="1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3">
        <f t="shared" si="21"/>
        <v>146.65</v>
      </c>
      <c r="Q336" s="15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3">
        <f t="shared" si="21"/>
        <v>109.19</v>
      </c>
      <c r="Q337" s="15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3">
        <f t="shared" si="21"/>
        <v>59.25</v>
      </c>
      <c r="Q338" s="15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3">
        <f t="shared" si="21"/>
        <v>97.9</v>
      </c>
      <c r="Q339" s="15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3">
        <f t="shared" si="21"/>
        <v>70</v>
      </c>
      <c r="Q340" s="15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3">
        <f t="shared" si="21"/>
        <v>72.87</v>
      </c>
      <c r="Q341" s="15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3">
        <f t="shared" si="21"/>
        <v>146.35</v>
      </c>
      <c r="Q342" s="15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3">
        <f t="shared" si="21"/>
        <v>67.91</v>
      </c>
      <c r="Q343" s="15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3">
        <f t="shared" si="21"/>
        <v>169.85</v>
      </c>
      <c r="Q344" s="15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3">
        <f t="shared" si="21"/>
        <v>58.41</v>
      </c>
      <c r="Q345" s="1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3">
        <f t="shared" si="21"/>
        <v>119.99</v>
      </c>
      <c r="Q346" s="15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3">
        <f t="shared" si="21"/>
        <v>99.86</v>
      </c>
      <c r="Q347" s="15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3">
        <f t="shared" si="21"/>
        <v>90.58</v>
      </c>
      <c r="Q348" s="15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3">
        <f t="shared" si="21"/>
        <v>117.77</v>
      </c>
      <c r="Q349" s="15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3">
        <f t="shared" si="21"/>
        <v>86.55</v>
      </c>
      <c r="Q350" s="15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3">
        <f t="shared" si="21"/>
        <v>71.900000000000006</v>
      </c>
      <c r="Q351" s="15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3">
        <f t="shared" si="21"/>
        <v>129.82</v>
      </c>
      <c r="Q352" s="15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3">
        <f t="shared" si="21"/>
        <v>44.91</v>
      </c>
      <c r="Q353" s="15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3">
        <f t="shared" si="21"/>
        <v>40.76</v>
      </c>
      <c r="Q354" s="15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3">
        <f t="shared" si="21"/>
        <v>103.52</v>
      </c>
      <c r="Q355" s="1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3">
        <f t="shared" si="21"/>
        <v>125.45</v>
      </c>
      <c r="Q356" s="15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3">
        <f t="shared" si="21"/>
        <v>246.61</v>
      </c>
      <c r="Q357" s="15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3">
        <f t="shared" si="21"/>
        <v>79.400000000000006</v>
      </c>
      <c r="Q358" s="15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3">
        <f t="shared" si="21"/>
        <v>86.14</v>
      </c>
      <c r="Q359" s="15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3">
        <f t="shared" si="21"/>
        <v>193.05</v>
      </c>
      <c r="Q360" s="15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3">
        <f t="shared" si="21"/>
        <v>84.02</v>
      </c>
      <c r="Q361" s="15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3">
        <f t="shared" si="21"/>
        <v>139.83000000000001</v>
      </c>
      <c r="Q362" s="15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3">
        <f t="shared" si="21"/>
        <v>109.82</v>
      </c>
      <c r="Q363" s="15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3">
        <f t="shared" si="21"/>
        <v>139.53</v>
      </c>
      <c r="Q364" s="15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3">
        <f t="shared" si="21"/>
        <v>347.85</v>
      </c>
      <c r="Q365" s="1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3">
        <f t="shared" si="21"/>
        <v>68.239999999999995</v>
      </c>
      <c r="Q366" s="15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3">
        <f t="shared" si="21"/>
        <v>239.94</v>
      </c>
      <c r="Q367" s="15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3">
        <f t="shared" si="21"/>
        <v>287.31</v>
      </c>
      <c r="Q368" s="15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3">
        <f t="shared" si="21"/>
        <v>86.85</v>
      </c>
      <c r="Q369" s="15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3">
        <f t="shared" si="21"/>
        <v>81.849999999999994</v>
      </c>
      <c r="Q370" s="15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3">
        <f t="shared" si="21"/>
        <v>42.87</v>
      </c>
      <c r="Q371" s="15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3">
        <f t="shared" si="21"/>
        <v>709.42</v>
      </c>
      <c r="Q372" s="15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3">
        <f t="shared" si="21"/>
        <v>161.26</v>
      </c>
      <c r="Q373" s="15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3">
        <f t="shared" si="21"/>
        <v>41.78</v>
      </c>
      <c r="Q374" s="15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3">
        <f t="shared" si="21"/>
        <v>89.89</v>
      </c>
      <c r="Q375" s="1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3">
        <f t="shared" si="21"/>
        <v>45.05</v>
      </c>
      <c r="Q376" s="15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3">
        <f t="shared" si="21"/>
        <v>42.86</v>
      </c>
      <c r="Q377" s="15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24">ROUND(E378/D378*100,0)</f>
        <v>106</v>
      </c>
      <c r="P378" s="13">
        <f t="shared" ref="P378:P441" si="25">IFERROR(ROUND(E378/L378,2),0)</f>
        <v>54.08</v>
      </c>
      <c r="Q378" s="15" t="s">
        <v>8308</v>
      </c>
      <c r="R378" t="s">
        <v>8313</v>
      </c>
      <c r="S378" s="9">
        <f t="shared" ref="S378:S441" si="26">(((J378/60)/60)/24)+DATE(1970,1,1)</f>
        <v>42576.452731481477</v>
      </c>
      <c r="T378" s="9">
        <f t="shared" ref="T378:T441" si="27">(((I378/60)/60)/24)+DATE(1970,1,1)</f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4"/>
        <v>114</v>
      </c>
      <c r="P379" s="13">
        <f t="shared" si="25"/>
        <v>103.22</v>
      </c>
      <c r="Q379" s="15" t="s">
        <v>8308</v>
      </c>
      <c r="R379" t="s">
        <v>8313</v>
      </c>
      <c r="S379" s="9">
        <f t="shared" si="26"/>
        <v>42292.250787037032</v>
      </c>
      <c r="T379" s="9">
        <f t="shared" si="2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4"/>
        <v>112</v>
      </c>
      <c r="P380" s="13">
        <f t="shared" si="25"/>
        <v>40.4</v>
      </c>
      <c r="Q380" s="15" t="s">
        <v>8308</v>
      </c>
      <c r="R380" t="s">
        <v>8313</v>
      </c>
      <c r="S380" s="9">
        <f t="shared" si="26"/>
        <v>42370.571851851855</v>
      </c>
      <c r="T380" s="9">
        <f t="shared" si="2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4"/>
        <v>116</v>
      </c>
      <c r="P381" s="13">
        <f t="shared" si="25"/>
        <v>116.86</v>
      </c>
      <c r="Q381" s="15" t="s">
        <v>8308</v>
      </c>
      <c r="R381" t="s">
        <v>8313</v>
      </c>
      <c r="S381" s="9">
        <f t="shared" si="26"/>
        <v>40987.688333333332</v>
      </c>
      <c r="T381" s="9">
        <f t="shared" si="2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142</v>
      </c>
      <c r="P382" s="13">
        <f t="shared" si="25"/>
        <v>115.51</v>
      </c>
      <c r="Q382" s="15" t="s">
        <v>8308</v>
      </c>
      <c r="R382" t="s">
        <v>8313</v>
      </c>
      <c r="S382" s="9">
        <f t="shared" si="26"/>
        <v>42367.719814814816</v>
      </c>
      <c r="T382" s="9">
        <f t="shared" si="2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105</v>
      </c>
      <c r="P383" s="13">
        <f t="shared" si="25"/>
        <v>104.31</v>
      </c>
      <c r="Q383" s="15" t="s">
        <v>8308</v>
      </c>
      <c r="R383" t="s">
        <v>8313</v>
      </c>
      <c r="S383" s="9">
        <f t="shared" si="26"/>
        <v>41085.698113425926</v>
      </c>
      <c r="T383" s="9">
        <f t="shared" si="2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256</v>
      </c>
      <c r="P384" s="13">
        <f t="shared" si="25"/>
        <v>69.77</v>
      </c>
      <c r="Q384" s="15" t="s">
        <v>8308</v>
      </c>
      <c r="R384" t="s">
        <v>8313</v>
      </c>
      <c r="S384" s="9">
        <f t="shared" si="26"/>
        <v>41144.709490740745</v>
      </c>
      <c r="T384" s="9">
        <f t="shared" si="2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207</v>
      </c>
      <c r="P385" s="13">
        <f t="shared" si="25"/>
        <v>43.02</v>
      </c>
      <c r="Q385" s="15" t="s">
        <v>8308</v>
      </c>
      <c r="R385" t="s">
        <v>8313</v>
      </c>
      <c r="S385" s="9">
        <f t="shared" si="26"/>
        <v>41755.117581018516</v>
      </c>
      <c r="T385" s="9">
        <f t="shared" si="2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112</v>
      </c>
      <c r="P386" s="13">
        <f t="shared" si="25"/>
        <v>58.54</v>
      </c>
      <c r="Q386" s="15" t="s">
        <v>8308</v>
      </c>
      <c r="R386" t="s">
        <v>8313</v>
      </c>
      <c r="S386" s="9">
        <f t="shared" si="26"/>
        <v>41980.781793981485</v>
      </c>
      <c r="T386" s="9">
        <f t="shared" si="2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3">
        <f t="shared" si="25"/>
        <v>111.8</v>
      </c>
      <c r="Q387" s="15" t="s">
        <v>8308</v>
      </c>
      <c r="R387" t="s">
        <v>8313</v>
      </c>
      <c r="S387" s="9">
        <f t="shared" si="26"/>
        <v>41934.584502314814</v>
      </c>
      <c r="T387" s="9">
        <f t="shared" si="27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3">
        <f t="shared" si="25"/>
        <v>46.23</v>
      </c>
      <c r="Q388" s="15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3">
        <f t="shared" si="25"/>
        <v>144.69</v>
      </c>
      <c r="Q389" s="15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3">
        <f t="shared" si="25"/>
        <v>88.85</v>
      </c>
      <c r="Q390" s="15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3">
        <f t="shared" si="25"/>
        <v>81.75</v>
      </c>
      <c r="Q391" s="15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3">
        <f t="shared" si="25"/>
        <v>71.430000000000007</v>
      </c>
      <c r="Q392" s="15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3">
        <f t="shared" si="25"/>
        <v>104.26</v>
      </c>
      <c r="Q393" s="15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3">
        <f t="shared" si="25"/>
        <v>90.62</v>
      </c>
      <c r="Q394" s="15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3">
        <f t="shared" si="25"/>
        <v>157.33000000000001</v>
      </c>
      <c r="Q395" s="1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3">
        <f t="shared" si="25"/>
        <v>105.18</v>
      </c>
      <c r="Q396" s="15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3">
        <f t="shared" si="25"/>
        <v>58.72</v>
      </c>
      <c r="Q397" s="15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3">
        <f t="shared" si="25"/>
        <v>81.63</v>
      </c>
      <c r="Q398" s="15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3">
        <f t="shared" si="25"/>
        <v>56.46</v>
      </c>
      <c r="Q399" s="15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3">
        <f t="shared" si="25"/>
        <v>140.1</v>
      </c>
      <c r="Q400" s="15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3">
        <f t="shared" si="25"/>
        <v>224.85</v>
      </c>
      <c r="Q401" s="15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3">
        <f t="shared" si="25"/>
        <v>181.13</v>
      </c>
      <c r="Q402" s="15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3">
        <f t="shared" si="25"/>
        <v>711.04</v>
      </c>
      <c r="Q403" s="15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3">
        <f t="shared" si="25"/>
        <v>65.88</v>
      </c>
      <c r="Q404" s="15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3">
        <f t="shared" si="25"/>
        <v>75.19</v>
      </c>
      <c r="Q405" s="1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3">
        <f t="shared" si="25"/>
        <v>133.13999999999999</v>
      </c>
      <c r="Q406" s="15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3">
        <f t="shared" si="25"/>
        <v>55.2</v>
      </c>
      <c r="Q407" s="15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3">
        <f t="shared" si="25"/>
        <v>86.16</v>
      </c>
      <c r="Q408" s="15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3">
        <f t="shared" si="25"/>
        <v>92.32</v>
      </c>
      <c r="Q409" s="15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3">
        <f t="shared" si="25"/>
        <v>160.16</v>
      </c>
      <c r="Q410" s="15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3">
        <f t="shared" si="25"/>
        <v>45.6</v>
      </c>
      <c r="Q411" s="15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3">
        <f t="shared" si="25"/>
        <v>183.29</v>
      </c>
      <c r="Q412" s="15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3">
        <f t="shared" si="25"/>
        <v>125.79</v>
      </c>
      <c r="Q413" s="15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3">
        <f t="shared" si="25"/>
        <v>57.65</v>
      </c>
      <c r="Q414" s="15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3">
        <f t="shared" si="25"/>
        <v>78.66</v>
      </c>
      <c r="Q415" s="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3">
        <f t="shared" si="25"/>
        <v>91.48</v>
      </c>
      <c r="Q416" s="15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3">
        <f t="shared" si="25"/>
        <v>68.099999999999994</v>
      </c>
      <c r="Q417" s="15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3">
        <f t="shared" si="25"/>
        <v>48.09</v>
      </c>
      <c r="Q418" s="15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3">
        <f t="shared" si="25"/>
        <v>202.42</v>
      </c>
      <c r="Q419" s="15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3">
        <f t="shared" si="25"/>
        <v>216.75</v>
      </c>
      <c r="Q420" s="15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3">
        <f t="shared" si="25"/>
        <v>110.07</v>
      </c>
      <c r="Q421" s="15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3">
        <f t="shared" si="25"/>
        <v>4.83</v>
      </c>
      <c r="Q422" s="15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3">
        <f t="shared" si="25"/>
        <v>50.17</v>
      </c>
      <c r="Q423" s="15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3">
        <f t="shared" si="25"/>
        <v>35.83</v>
      </c>
      <c r="Q424" s="15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3">
        <f t="shared" si="25"/>
        <v>11.77</v>
      </c>
      <c r="Q425" s="1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3">
        <f t="shared" si="25"/>
        <v>40.78</v>
      </c>
      <c r="Q426" s="15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3">
        <f t="shared" si="25"/>
        <v>3</v>
      </c>
      <c r="Q427" s="15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3">
        <f t="shared" si="25"/>
        <v>16.63</v>
      </c>
      <c r="Q428" s="15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3">
        <f t="shared" si="25"/>
        <v>0</v>
      </c>
      <c r="Q429" s="15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3">
        <f t="shared" si="25"/>
        <v>52</v>
      </c>
      <c r="Q430" s="15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3">
        <f t="shared" si="25"/>
        <v>0</v>
      </c>
      <c r="Q431" s="15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3">
        <f t="shared" si="25"/>
        <v>4.8</v>
      </c>
      <c r="Q432" s="15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3">
        <f t="shared" si="25"/>
        <v>51.88</v>
      </c>
      <c r="Q433" s="15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3">
        <f t="shared" si="25"/>
        <v>71.25</v>
      </c>
      <c r="Q434" s="15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3">
        <f t="shared" si="25"/>
        <v>0</v>
      </c>
      <c r="Q435" s="1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3">
        <f t="shared" si="25"/>
        <v>62.5</v>
      </c>
      <c r="Q436" s="15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3">
        <f t="shared" si="25"/>
        <v>1</v>
      </c>
      <c r="Q437" s="15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3">
        <f t="shared" si="25"/>
        <v>0</v>
      </c>
      <c r="Q438" s="15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3">
        <f t="shared" si="25"/>
        <v>0</v>
      </c>
      <c r="Q439" s="15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3">
        <f t="shared" si="25"/>
        <v>170.55</v>
      </c>
      <c r="Q440" s="15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3">
        <f t="shared" si="25"/>
        <v>0</v>
      </c>
      <c r="Q441" s="15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28">ROUND(E442/D442*100,0)</f>
        <v>0</v>
      </c>
      <c r="P442" s="13">
        <f t="shared" ref="P442:P505" si="29">IFERROR(ROUND(E442/L442,2),0)</f>
        <v>5</v>
      </c>
      <c r="Q442" s="15" t="s">
        <v>8308</v>
      </c>
      <c r="R442" t="s">
        <v>8314</v>
      </c>
      <c r="S442" s="9">
        <f t="shared" ref="S442:S505" si="30">(((J442/60)/60)/24)+DATE(1970,1,1)</f>
        <v>42423.985567129625</v>
      </c>
      <c r="T442" s="9">
        <f t="shared" ref="T442:T505" si="31">(((I442/60)/60)/24)+DATE(1970,1,1)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8"/>
        <v>0</v>
      </c>
      <c r="P443" s="13">
        <f t="shared" si="29"/>
        <v>0</v>
      </c>
      <c r="Q443" s="15" t="s">
        <v>8308</v>
      </c>
      <c r="R443" t="s">
        <v>8314</v>
      </c>
      <c r="S443" s="9">
        <f t="shared" si="30"/>
        <v>41550.793935185182</v>
      </c>
      <c r="T443" s="9">
        <f t="shared" si="31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8"/>
        <v>39</v>
      </c>
      <c r="P444" s="13">
        <f t="shared" si="29"/>
        <v>393.59</v>
      </c>
      <c r="Q444" s="15" t="s">
        <v>8308</v>
      </c>
      <c r="R444" t="s">
        <v>8314</v>
      </c>
      <c r="S444" s="9">
        <f t="shared" si="30"/>
        <v>42024.888692129629</v>
      </c>
      <c r="T444" s="9">
        <f t="shared" si="3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8"/>
        <v>0</v>
      </c>
      <c r="P445" s="13">
        <f t="shared" si="29"/>
        <v>5</v>
      </c>
      <c r="Q445" s="15" t="s">
        <v>8308</v>
      </c>
      <c r="R445" t="s">
        <v>8314</v>
      </c>
      <c r="S445" s="9">
        <f t="shared" si="30"/>
        <v>41650.015057870369</v>
      </c>
      <c r="T445" s="9">
        <f t="shared" si="3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8"/>
        <v>5</v>
      </c>
      <c r="P446" s="13">
        <f t="shared" si="29"/>
        <v>50</v>
      </c>
      <c r="Q446" s="15" t="s">
        <v>8308</v>
      </c>
      <c r="R446" t="s">
        <v>8314</v>
      </c>
      <c r="S446" s="9">
        <f t="shared" si="30"/>
        <v>40894.906956018516</v>
      </c>
      <c r="T446" s="9">
        <f t="shared" si="3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8"/>
        <v>0</v>
      </c>
      <c r="P447" s="13">
        <f t="shared" si="29"/>
        <v>1</v>
      </c>
      <c r="Q447" s="15" t="s">
        <v>8308</v>
      </c>
      <c r="R447" t="s">
        <v>8314</v>
      </c>
      <c r="S447" s="9">
        <f t="shared" si="30"/>
        <v>42130.335358796292</v>
      </c>
      <c r="T447" s="9">
        <f t="shared" si="3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8"/>
        <v>7</v>
      </c>
      <c r="P448" s="13">
        <f t="shared" si="29"/>
        <v>47.88</v>
      </c>
      <c r="Q448" s="15" t="s">
        <v>8308</v>
      </c>
      <c r="R448" t="s">
        <v>8314</v>
      </c>
      <c r="S448" s="9">
        <f t="shared" si="30"/>
        <v>42037.083564814813</v>
      </c>
      <c r="T448" s="9">
        <f t="shared" si="3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8"/>
        <v>0</v>
      </c>
      <c r="P449" s="13">
        <f t="shared" si="29"/>
        <v>5</v>
      </c>
      <c r="Q449" s="15" t="s">
        <v>8308</v>
      </c>
      <c r="R449" t="s">
        <v>8314</v>
      </c>
      <c r="S449" s="9">
        <f t="shared" si="30"/>
        <v>41331.555127314816</v>
      </c>
      <c r="T449" s="9">
        <f t="shared" si="3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8"/>
        <v>3</v>
      </c>
      <c r="P450" s="13">
        <f t="shared" si="29"/>
        <v>20.5</v>
      </c>
      <c r="Q450" s="15" t="s">
        <v>8308</v>
      </c>
      <c r="R450" t="s">
        <v>8314</v>
      </c>
      <c r="S450" s="9">
        <f t="shared" si="30"/>
        <v>41753.758043981477</v>
      </c>
      <c r="T450" s="9">
        <f t="shared" si="3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3">
        <f t="shared" si="29"/>
        <v>9</v>
      </c>
      <c r="Q451" s="15" t="s">
        <v>8308</v>
      </c>
      <c r="R451" t="s">
        <v>8314</v>
      </c>
      <c r="S451" s="9">
        <f t="shared" si="30"/>
        <v>41534.568113425928</v>
      </c>
      <c r="T451" s="9">
        <f t="shared" si="31"/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3">
        <f t="shared" si="29"/>
        <v>56.57</v>
      </c>
      <c r="Q452" s="15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3">
        <f t="shared" si="29"/>
        <v>0</v>
      </c>
      <c r="Q453" s="15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3">
        <f t="shared" si="29"/>
        <v>40</v>
      </c>
      <c r="Q454" s="15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3">
        <f t="shared" si="29"/>
        <v>13</v>
      </c>
      <c r="Q455" s="1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3">
        <f t="shared" si="29"/>
        <v>16.399999999999999</v>
      </c>
      <c r="Q456" s="15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3">
        <f t="shared" si="29"/>
        <v>22.5</v>
      </c>
      <c r="Q457" s="15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3">
        <f t="shared" si="29"/>
        <v>20.329999999999998</v>
      </c>
      <c r="Q458" s="15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3">
        <f t="shared" si="29"/>
        <v>0</v>
      </c>
      <c r="Q459" s="15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3">
        <f t="shared" si="29"/>
        <v>16.760000000000002</v>
      </c>
      <c r="Q460" s="15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3">
        <f t="shared" si="29"/>
        <v>25</v>
      </c>
      <c r="Q461" s="15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3">
        <f t="shared" si="29"/>
        <v>12.5</v>
      </c>
      <c r="Q462" s="15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3">
        <f t="shared" si="29"/>
        <v>0</v>
      </c>
      <c r="Q463" s="15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3">
        <f t="shared" si="29"/>
        <v>0</v>
      </c>
      <c r="Q464" s="15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3">
        <f t="shared" si="29"/>
        <v>113.64</v>
      </c>
      <c r="Q465" s="1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3">
        <f t="shared" si="29"/>
        <v>1</v>
      </c>
      <c r="Q466" s="15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3">
        <f t="shared" si="29"/>
        <v>17.25</v>
      </c>
      <c r="Q467" s="15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3">
        <f t="shared" si="29"/>
        <v>15.2</v>
      </c>
      <c r="Q468" s="15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3">
        <f t="shared" si="29"/>
        <v>110.64</v>
      </c>
      <c r="Q469" s="15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3">
        <f t="shared" si="29"/>
        <v>0</v>
      </c>
      <c r="Q470" s="15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3">
        <f t="shared" si="29"/>
        <v>0</v>
      </c>
      <c r="Q471" s="15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3">
        <f t="shared" si="29"/>
        <v>25.5</v>
      </c>
      <c r="Q472" s="15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3">
        <f t="shared" si="29"/>
        <v>38.479999999999997</v>
      </c>
      <c r="Q473" s="15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3">
        <f t="shared" si="29"/>
        <v>28.2</v>
      </c>
      <c r="Q474" s="15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3">
        <f t="shared" si="29"/>
        <v>61.5</v>
      </c>
      <c r="Q475" s="1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3">
        <f t="shared" si="29"/>
        <v>1</v>
      </c>
      <c r="Q476" s="15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3">
        <f t="shared" si="29"/>
        <v>0</v>
      </c>
      <c r="Q477" s="15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3">
        <f t="shared" si="29"/>
        <v>39.57</v>
      </c>
      <c r="Q478" s="15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3">
        <f t="shared" si="29"/>
        <v>0</v>
      </c>
      <c r="Q479" s="15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3">
        <f t="shared" si="29"/>
        <v>0</v>
      </c>
      <c r="Q480" s="15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3">
        <f t="shared" si="29"/>
        <v>88.8</v>
      </c>
      <c r="Q481" s="15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3">
        <f t="shared" si="29"/>
        <v>55.46</v>
      </c>
      <c r="Q482" s="15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3">
        <f t="shared" si="29"/>
        <v>87.14</v>
      </c>
      <c r="Q483" s="15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3">
        <f t="shared" si="29"/>
        <v>10</v>
      </c>
      <c r="Q484" s="15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3">
        <f t="shared" si="29"/>
        <v>51.22</v>
      </c>
      <c r="Q485" s="1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3">
        <f t="shared" si="29"/>
        <v>13.55</v>
      </c>
      <c r="Q486" s="15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3">
        <f t="shared" si="29"/>
        <v>66.52</v>
      </c>
      <c r="Q487" s="15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3">
        <f t="shared" si="29"/>
        <v>50</v>
      </c>
      <c r="Q488" s="15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3">
        <f t="shared" si="29"/>
        <v>0</v>
      </c>
      <c r="Q489" s="15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3">
        <f t="shared" si="29"/>
        <v>0</v>
      </c>
      <c r="Q490" s="15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3">
        <f t="shared" si="29"/>
        <v>71.67</v>
      </c>
      <c r="Q491" s="15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3">
        <f t="shared" si="29"/>
        <v>0</v>
      </c>
      <c r="Q492" s="15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3">
        <f t="shared" si="29"/>
        <v>0</v>
      </c>
      <c r="Q493" s="15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3">
        <f t="shared" si="29"/>
        <v>0</v>
      </c>
      <c r="Q494" s="15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3">
        <f t="shared" si="29"/>
        <v>0</v>
      </c>
      <c r="Q495" s="1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3">
        <f t="shared" si="29"/>
        <v>10.33</v>
      </c>
      <c r="Q496" s="15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3">
        <f t="shared" si="29"/>
        <v>0</v>
      </c>
      <c r="Q497" s="15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3">
        <f t="shared" si="29"/>
        <v>1</v>
      </c>
      <c r="Q498" s="15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3">
        <f t="shared" si="29"/>
        <v>10</v>
      </c>
      <c r="Q499" s="15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3">
        <f t="shared" si="29"/>
        <v>136.09</v>
      </c>
      <c r="Q500" s="15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3">
        <f t="shared" si="29"/>
        <v>73.459999999999994</v>
      </c>
      <c r="Q501" s="15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3">
        <f t="shared" si="29"/>
        <v>53.75</v>
      </c>
      <c r="Q502" s="15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3">
        <f t="shared" si="29"/>
        <v>0</v>
      </c>
      <c r="Q503" s="15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3">
        <f t="shared" si="29"/>
        <v>57.5</v>
      </c>
      <c r="Q504" s="15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3">
        <f t="shared" si="29"/>
        <v>12.67</v>
      </c>
      <c r="Q505" s="1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32">ROUND(E506/D506*100,0)</f>
        <v>1</v>
      </c>
      <c r="P506" s="13">
        <f t="shared" ref="P506:P569" si="33">IFERROR(ROUND(E506/L506,2),0)</f>
        <v>67</v>
      </c>
      <c r="Q506" s="15" t="s">
        <v>8308</v>
      </c>
      <c r="R506" t="s">
        <v>8314</v>
      </c>
      <c r="S506" s="9">
        <f t="shared" ref="S506:S569" si="34">(((J506/60)/60)/24)+DATE(1970,1,1)</f>
        <v>40949.98364583333</v>
      </c>
      <c r="T506" s="9">
        <f t="shared" ref="T506:T569" si="35">(((I506/60)/60)/24)+DATE(1970,1,1)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2"/>
        <v>0</v>
      </c>
      <c r="P507" s="13">
        <f t="shared" si="33"/>
        <v>3.71</v>
      </c>
      <c r="Q507" s="15" t="s">
        <v>8308</v>
      </c>
      <c r="R507" t="s">
        <v>8314</v>
      </c>
      <c r="S507" s="9">
        <f t="shared" si="34"/>
        <v>42318.098217592589</v>
      </c>
      <c r="T507" s="9">
        <f t="shared" si="35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2"/>
        <v>0</v>
      </c>
      <c r="P508" s="13">
        <f t="shared" si="33"/>
        <v>250</v>
      </c>
      <c r="Q508" s="15" t="s">
        <v>8308</v>
      </c>
      <c r="R508" t="s">
        <v>8314</v>
      </c>
      <c r="S508" s="9">
        <f t="shared" si="34"/>
        <v>41466.552314814813</v>
      </c>
      <c r="T508" s="9">
        <f t="shared" si="35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2"/>
        <v>3</v>
      </c>
      <c r="P509" s="13">
        <f t="shared" si="33"/>
        <v>64</v>
      </c>
      <c r="Q509" s="15" t="s">
        <v>8308</v>
      </c>
      <c r="R509" t="s">
        <v>8314</v>
      </c>
      <c r="S509" s="9">
        <f t="shared" si="34"/>
        <v>41156.958993055552</v>
      </c>
      <c r="T509" s="9">
        <f t="shared" si="35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2"/>
        <v>1</v>
      </c>
      <c r="P510" s="13">
        <f t="shared" si="33"/>
        <v>133.33000000000001</v>
      </c>
      <c r="Q510" s="15" t="s">
        <v>8308</v>
      </c>
      <c r="R510" t="s">
        <v>8314</v>
      </c>
      <c r="S510" s="9">
        <f t="shared" si="34"/>
        <v>40995.024317129632</v>
      </c>
      <c r="T510" s="9">
        <f t="shared" si="35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2"/>
        <v>0</v>
      </c>
      <c r="P511" s="13">
        <f t="shared" si="33"/>
        <v>10</v>
      </c>
      <c r="Q511" s="15" t="s">
        <v>8308</v>
      </c>
      <c r="R511" t="s">
        <v>8314</v>
      </c>
      <c r="S511" s="9">
        <f t="shared" si="34"/>
        <v>42153.631597222222</v>
      </c>
      <c r="T511" s="9">
        <f t="shared" si="35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2"/>
        <v>0</v>
      </c>
      <c r="P512" s="13">
        <f t="shared" si="33"/>
        <v>0</v>
      </c>
      <c r="Q512" s="15" t="s">
        <v>8308</v>
      </c>
      <c r="R512" t="s">
        <v>8314</v>
      </c>
      <c r="S512" s="9">
        <f t="shared" si="34"/>
        <v>42400.176377314812</v>
      </c>
      <c r="T512" s="9">
        <f t="shared" si="35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2"/>
        <v>3</v>
      </c>
      <c r="P513" s="13">
        <f t="shared" si="33"/>
        <v>30</v>
      </c>
      <c r="Q513" s="15" t="s">
        <v>8308</v>
      </c>
      <c r="R513" t="s">
        <v>8314</v>
      </c>
      <c r="S513" s="9">
        <f t="shared" si="34"/>
        <v>41340.303032407406</v>
      </c>
      <c r="T513" s="9">
        <f t="shared" si="35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2"/>
        <v>0</v>
      </c>
      <c r="P514" s="13">
        <f t="shared" si="33"/>
        <v>5.5</v>
      </c>
      <c r="Q514" s="15" t="s">
        <v>8308</v>
      </c>
      <c r="R514" t="s">
        <v>8314</v>
      </c>
      <c r="S514" s="9">
        <f t="shared" si="34"/>
        <v>42649.742210648154</v>
      </c>
      <c r="T514" s="9">
        <f t="shared" si="35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3">
        <f t="shared" si="33"/>
        <v>102.38</v>
      </c>
      <c r="Q515" s="15" t="s">
        <v>8308</v>
      </c>
      <c r="R515" t="s">
        <v>8314</v>
      </c>
      <c r="S515" s="9">
        <f t="shared" si="34"/>
        <v>42552.653993055559</v>
      </c>
      <c r="T515" s="9">
        <f t="shared" si="35"/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3">
        <f t="shared" si="33"/>
        <v>16.670000000000002</v>
      </c>
      <c r="Q516" s="15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3">
        <f t="shared" si="33"/>
        <v>725.03</v>
      </c>
      <c r="Q517" s="15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3">
        <f t="shared" si="33"/>
        <v>0</v>
      </c>
      <c r="Q518" s="15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3">
        <f t="shared" si="33"/>
        <v>68.33</v>
      </c>
      <c r="Q519" s="15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3">
        <f t="shared" si="33"/>
        <v>0</v>
      </c>
      <c r="Q520" s="15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3">
        <f t="shared" si="33"/>
        <v>39.229999999999997</v>
      </c>
      <c r="Q521" s="15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1" ht="60" x14ac:dyDescent="0.25">
      <c r="A522">
        <v>3557</v>
      </c>
      <c r="B522" s="3" t="s">
        <v>3556</v>
      </c>
      <c r="C522" s="3" t="s">
        <v>7667</v>
      </c>
      <c r="D522" s="6">
        <v>100000</v>
      </c>
      <c r="E522" s="8">
        <v>100036</v>
      </c>
      <c r="F522" t="s">
        <v>8218</v>
      </c>
      <c r="G522" t="s">
        <v>8223</v>
      </c>
      <c r="H522" t="s">
        <v>8245</v>
      </c>
      <c r="I522" s="11">
        <v>1399271911</v>
      </c>
      <c r="J522" s="11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 t="shared" si="32"/>
        <v>100</v>
      </c>
      <c r="P522" s="13">
        <f t="shared" si="33"/>
        <v>179.28</v>
      </c>
      <c r="Q522" s="15" t="s">
        <v>8315</v>
      </c>
      <c r="R522" t="s">
        <v>8316</v>
      </c>
      <c r="S522" s="9">
        <f t="shared" si="34"/>
        <v>41730.276747685188</v>
      </c>
      <c r="T522" s="9">
        <f t="shared" si="35"/>
        <v>41764.276747685188</v>
      </c>
      <c r="U522">
        <f>YEAR(S522)</f>
        <v>2014</v>
      </c>
    </row>
    <row r="523" spans="1:21" ht="60" x14ac:dyDescent="0.25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 s="11">
        <v>1432314209</v>
      </c>
      <c r="J523" s="11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32"/>
        <v>101</v>
      </c>
      <c r="P523" s="13">
        <f t="shared" si="33"/>
        <v>1008.24</v>
      </c>
      <c r="Q523" s="15" t="s">
        <v>8315</v>
      </c>
      <c r="R523" t="s">
        <v>8316</v>
      </c>
      <c r="S523" s="9">
        <f t="shared" si="34"/>
        <v>42116.710752314815</v>
      </c>
      <c r="T523" s="9">
        <f t="shared" si="35"/>
        <v>42146.710752314815</v>
      </c>
      <c r="U523">
        <f t="shared" ref="U523:U541" si="36">YEAR(S523)</f>
        <v>2015</v>
      </c>
    </row>
    <row r="524" spans="1:21" ht="30" x14ac:dyDescent="0.25">
      <c r="A524">
        <v>3648</v>
      </c>
      <c r="B524" s="3" t="s">
        <v>3646</v>
      </c>
      <c r="C524" s="3" t="s">
        <v>7758</v>
      </c>
      <c r="D524" s="6">
        <v>40000</v>
      </c>
      <c r="E524" s="8">
        <v>40153</v>
      </c>
      <c r="F524" t="s">
        <v>8218</v>
      </c>
      <c r="G524" t="s">
        <v>8223</v>
      </c>
      <c r="H524" t="s">
        <v>8245</v>
      </c>
      <c r="I524" s="11">
        <v>1412492445</v>
      </c>
      <c r="J524" s="11">
        <v>1409900445</v>
      </c>
      <c r="K524" t="b">
        <v>0</v>
      </c>
      <c r="L524">
        <v>73</v>
      </c>
      <c r="M524" t="b">
        <v>1</v>
      </c>
      <c r="N524" t="s">
        <v>8269</v>
      </c>
      <c r="O524">
        <f t="shared" si="32"/>
        <v>100</v>
      </c>
      <c r="P524" s="13">
        <f t="shared" si="33"/>
        <v>550.04</v>
      </c>
      <c r="Q524" s="15" t="s">
        <v>8315</v>
      </c>
      <c r="R524" t="s">
        <v>8316</v>
      </c>
      <c r="S524" s="9">
        <f t="shared" si="34"/>
        <v>41887.292187500003</v>
      </c>
      <c r="T524" s="9">
        <f t="shared" si="35"/>
        <v>41917.292187500003</v>
      </c>
      <c r="U524">
        <f t="shared" si="36"/>
        <v>2014</v>
      </c>
    </row>
    <row r="525" spans="1:21" ht="30" x14ac:dyDescent="0.25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 s="11">
        <v>1425272340</v>
      </c>
      <c r="J525" s="11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 t="shared" si="32"/>
        <v>128</v>
      </c>
      <c r="P525" s="13">
        <f t="shared" si="33"/>
        <v>186.8</v>
      </c>
      <c r="Q525" s="15" t="s">
        <v>8315</v>
      </c>
      <c r="R525" t="s">
        <v>8316</v>
      </c>
      <c r="S525" s="9">
        <f t="shared" si="34"/>
        <v>42020.700567129628</v>
      </c>
      <c r="T525" s="9">
        <f t="shared" si="35"/>
        <v>42065.207638888889</v>
      </c>
      <c r="U525">
        <f t="shared" si="36"/>
        <v>2015</v>
      </c>
    </row>
    <row r="526" spans="1:21" ht="60" x14ac:dyDescent="0.25">
      <c r="A526">
        <v>3166</v>
      </c>
      <c r="B526" s="3" t="s">
        <v>3166</v>
      </c>
      <c r="C526" s="3" t="s">
        <v>7276</v>
      </c>
      <c r="D526" s="6">
        <v>35000</v>
      </c>
      <c r="E526" s="8">
        <v>56079.83</v>
      </c>
      <c r="F526" t="s">
        <v>8218</v>
      </c>
      <c r="G526" t="s">
        <v>8223</v>
      </c>
      <c r="H526" t="s">
        <v>8245</v>
      </c>
      <c r="I526" s="11">
        <v>1416988740</v>
      </c>
      <c r="J526" s="11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 t="shared" si="32"/>
        <v>160</v>
      </c>
      <c r="P526" s="13">
        <f t="shared" si="33"/>
        <v>60.3</v>
      </c>
      <c r="Q526" s="15" t="s">
        <v>8315</v>
      </c>
      <c r="R526" t="s">
        <v>8316</v>
      </c>
      <c r="S526" s="9">
        <f t="shared" si="34"/>
        <v>41940.69158564815</v>
      </c>
      <c r="T526" s="9">
        <f t="shared" si="35"/>
        <v>41969.332638888889</v>
      </c>
      <c r="U526">
        <f t="shared" si="36"/>
        <v>2014</v>
      </c>
    </row>
    <row r="527" spans="1:21" ht="60" x14ac:dyDescent="0.25">
      <c r="A527">
        <v>3215</v>
      </c>
      <c r="B527" s="3" t="s">
        <v>3215</v>
      </c>
      <c r="C527" s="3" t="s">
        <v>7325</v>
      </c>
      <c r="D527" s="6">
        <v>35000</v>
      </c>
      <c r="E527" s="8">
        <v>35123</v>
      </c>
      <c r="F527" t="s">
        <v>8218</v>
      </c>
      <c r="G527" t="s">
        <v>8223</v>
      </c>
      <c r="H527" t="s">
        <v>8245</v>
      </c>
      <c r="I527" s="11">
        <v>1441857540</v>
      </c>
      <c r="J527" s="11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 t="shared" si="32"/>
        <v>100</v>
      </c>
      <c r="P527" s="13">
        <f t="shared" si="33"/>
        <v>262.11</v>
      </c>
      <c r="Q527" s="15" t="s">
        <v>8315</v>
      </c>
      <c r="R527" t="s">
        <v>8316</v>
      </c>
      <c r="S527" s="9">
        <f t="shared" si="34"/>
        <v>42219.665173611109</v>
      </c>
      <c r="T527" s="9">
        <f t="shared" si="35"/>
        <v>42257.165972222225</v>
      </c>
      <c r="U527">
        <f t="shared" si="36"/>
        <v>2015</v>
      </c>
    </row>
    <row r="528" spans="1:21" ht="30" x14ac:dyDescent="0.25">
      <c r="A528">
        <v>3237</v>
      </c>
      <c r="B528" s="3" t="s">
        <v>3237</v>
      </c>
      <c r="C528" s="3" t="s">
        <v>7347</v>
      </c>
      <c r="D528" s="6">
        <v>35000</v>
      </c>
      <c r="E528" s="8">
        <v>35275.64</v>
      </c>
      <c r="F528" t="s">
        <v>8218</v>
      </c>
      <c r="G528" t="s">
        <v>8223</v>
      </c>
      <c r="H528" t="s">
        <v>8245</v>
      </c>
      <c r="I528" s="11">
        <v>1443499140</v>
      </c>
      <c r="J528" s="11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 t="shared" si="32"/>
        <v>101</v>
      </c>
      <c r="P528" s="13">
        <f t="shared" si="33"/>
        <v>131.13999999999999</v>
      </c>
      <c r="Q528" s="15" t="s">
        <v>8315</v>
      </c>
      <c r="R528" t="s">
        <v>8316</v>
      </c>
      <c r="S528" s="9">
        <f t="shared" si="34"/>
        <v>42252.474351851852</v>
      </c>
      <c r="T528" s="9">
        <f t="shared" si="35"/>
        <v>42276.165972222225</v>
      </c>
      <c r="U528">
        <f t="shared" si="36"/>
        <v>2015</v>
      </c>
    </row>
    <row r="529" spans="1:21" ht="45" x14ac:dyDescent="0.25">
      <c r="A529">
        <v>3547</v>
      </c>
      <c r="B529" s="3" t="s">
        <v>3546</v>
      </c>
      <c r="C529" s="3" t="s">
        <v>7657</v>
      </c>
      <c r="D529" s="6">
        <v>35000</v>
      </c>
      <c r="E529" s="8">
        <v>40043.25</v>
      </c>
      <c r="F529" t="s">
        <v>8218</v>
      </c>
      <c r="G529" t="s">
        <v>8223</v>
      </c>
      <c r="H529" t="s">
        <v>8245</v>
      </c>
      <c r="I529" s="11">
        <v>1463198340</v>
      </c>
      <c r="J529" s="11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 t="shared" si="32"/>
        <v>114</v>
      </c>
      <c r="P529" s="13">
        <f t="shared" si="33"/>
        <v>119.18</v>
      </c>
      <c r="Q529" s="15" t="s">
        <v>8315</v>
      </c>
      <c r="R529" t="s">
        <v>8316</v>
      </c>
      <c r="S529" s="9">
        <f t="shared" si="34"/>
        <v>42480.078715277778</v>
      </c>
      <c r="T529" s="9">
        <f t="shared" si="35"/>
        <v>42504.165972222225</v>
      </c>
      <c r="U529">
        <f t="shared" si="36"/>
        <v>2016</v>
      </c>
    </row>
    <row r="530" spans="1:21" ht="60" x14ac:dyDescent="0.25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 s="11">
        <v>1461904788</v>
      </c>
      <c r="J530" s="11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32"/>
        <v>103</v>
      </c>
      <c r="P530" s="13">
        <f t="shared" si="33"/>
        <v>134.26</v>
      </c>
      <c r="Q530" s="15" t="s">
        <v>8315</v>
      </c>
      <c r="R530" t="s">
        <v>8316</v>
      </c>
      <c r="S530" s="9">
        <f t="shared" si="34"/>
        <v>42445.19430555556</v>
      </c>
      <c r="T530" s="9">
        <f t="shared" si="35"/>
        <v>42489.19430555556</v>
      </c>
      <c r="U530">
        <f t="shared" si="36"/>
        <v>2016</v>
      </c>
    </row>
    <row r="531" spans="1:21" ht="60" x14ac:dyDescent="0.25">
      <c r="A531">
        <v>3224</v>
      </c>
      <c r="B531" s="3" t="s">
        <v>3224</v>
      </c>
      <c r="C531" s="3" t="s">
        <v>7334</v>
      </c>
      <c r="D531" s="6">
        <v>30000</v>
      </c>
      <c r="E531" s="8">
        <v>30610</v>
      </c>
      <c r="F531" t="s">
        <v>8218</v>
      </c>
      <c r="G531" t="s">
        <v>8223</v>
      </c>
      <c r="H531" t="s">
        <v>8245</v>
      </c>
      <c r="I531" s="11">
        <v>1484024400</v>
      </c>
      <c r="J531" s="1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 t="shared" si="32"/>
        <v>102</v>
      </c>
      <c r="P531" s="13">
        <f t="shared" si="33"/>
        <v>141.71</v>
      </c>
      <c r="Q531" s="15" t="s">
        <v>8315</v>
      </c>
      <c r="R531" t="s">
        <v>8316</v>
      </c>
      <c r="S531" s="9">
        <f t="shared" si="34"/>
        <v>42697.850844907407</v>
      </c>
      <c r="T531" s="9">
        <f t="shared" si="35"/>
        <v>42745.208333333328</v>
      </c>
      <c r="U531">
        <f t="shared" si="36"/>
        <v>2016</v>
      </c>
    </row>
    <row r="532" spans="1:21" ht="60" x14ac:dyDescent="0.25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 s="11">
        <v>1412434136</v>
      </c>
      <c r="J532" s="11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 t="shared" si="32"/>
        <v>103</v>
      </c>
      <c r="P532" s="13">
        <f t="shared" si="33"/>
        <v>297.02999999999997</v>
      </c>
      <c r="Q532" s="15" t="s">
        <v>8315</v>
      </c>
      <c r="R532" t="s">
        <v>8316</v>
      </c>
      <c r="S532" s="9">
        <f t="shared" si="34"/>
        <v>41884.617314814815</v>
      </c>
      <c r="T532" s="9">
        <f t="shared" si="35"/>
        <v>41916.617314814815</v>
      </c>
      <c r="U532">
        <f t="shared" si="36"/>
        <v>2014</v>
      </c>
    </row>
    <row r="533" spans="1:21" ht="60" x14ac:dyDescent="0.25">
      <c r="A533">
        <v>3250</v>
      </c>
      <c r="B533" s="3" t="s">
        <v>3250</v>
      </c>
      <c r="C533" s="3" t="s">
        <v>7360</v>
      </c>
      <c r="D533" s="6">
        <v>25000</v>
      </c>
      <c r="E533" s="8">
        <v>25388</v>
      </c>
      <c r="F533" t="s">
        <v>8218</v>
      </c>
      <c r="G533" t="s">
        <v>8223</v>
      </c>
      <c r="H533" t="s">
        <v>8245</v>
      </c>
      <c r="I533" s="11">
        <v>1415213324</v>
      </c>
      <c r="J533" s="11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 t="shared" si="32"/>
        <v>102</v>
      </c>
      <c r="P533" s="13">
        <f t="shared" si="33"/>
        <v>119.19</v>
      </c>
      <c r="Q533" s="15" t="s">
        <v>8315</v>
      </c>
      <c r="R533" t="s">
        <v>8316</v>
      </c>
      <c r="S533" s="9">
        <f t="shared" si="34"/>
        <v>41918.742175925923</v>
      </c>
      <c r="T533" s="9">
        <f t="shared" si="35"/>
        <v>41948.783842592595</v>
      </c>
      <c r="U533">
        <f t="shared" si="36"/>
        <v>2014</v>
      </c>
    </row>
    <row r="534" spans="1:21" ht="60" x14ac:dyDescent="0.25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 s="11">
        <v>1408068000</v>
      </c>
      <c r="J534" s="11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 t="shared" si="32"/>
        <v>120</v>
      </c>
      <c r="P534" s="13">
        <f t="shared" si="33"/>
        <v>85.53</v>
      </c>
      <c r="Q534" s="15" t="s">
        <v>8315</v>
      </c>
      <c r="R534" t="s">
        <v>8316</v>
      </c>
      <c r="S534" s="9">
        <f t="shared" si="34"/>
        <v>41834.586574074077</v>
      </c>
      <c r="T534" s="9">
        <f t="shared" si="35"/>
        <v>41866.083333333336</v>
      </c>
      <c r="U534">
        <f t="shared" si="36"/>
        <v>2014</v>
      </c>
    </row>
    <row r="535" spans="1:21" ht="60" x14ac:dyDescent="0.25">
      <c r="A535">
        <v>3259</v>
      </c>
      <c r="B535" s="3" t="s">
        <v>3259</v>
      </c>
      <c r="C535" s="3" t="s">
        <v>7369</v>
      </c>
      <c r="D535" s="6">
        <v>23000</v>
      </c>
      <c r="E535" s="8">
        <v>24418.6</v>
      </c>
      <c r="F535" t="s">
        <v>8218</v>
      </c>
      <c r="G535" t="s">
        <v>8223</v>
      </c>
      <c r="H535" t="s">
        <v>8245</v>
      </c>
      <c r="I535" s="11">
        <v>1475294340</v>
      </c>
      <c r="J535" s="11">
        <v>1472753745</v>
      </c>
      <c r="K535" t="b">
        <v>1</v>
      </c>
      <c r="L535">
        <v>97</v>
      </c>
      <c r="M535" t="b">
        <v>1</v>
      </c>
      <c r="N535" t="s">
        <v>8269</v>
      </c>
      <c r="O535">
        <f t="shared" si="32"/>
        <v>106</v>
      </c>
      <c r="P535" s="13">
        <f t="shared" si="33"/>
        <v>251.74</v>
      </c>
      <c r="Q535" s="15" t="s">
        <v>8315</v>
      </c>
      <c r="R535" t="s">
        <v>8316</v>
      </c>
      <c r="S535" s="9">
        <f t="shared" si="34"/>
        <v>42614.760937500003</v>
      </c>
      <c r="T535" s="9">
        <f t="shared" si="35"/>
        <v>42644.165972222225</v>
      </c>
      <c r="U535">
        <f t="shared" si="36"/>
        <v>2016</v>
      </c>
    </row>
    <row r="536" spans="1:21" ht="45" x14ac:dyDescent="0.25">
      <c r="A536">
        <v>3245</v>
      </c>
      <c r="B536" s="3" t="s">
        <v>3245</v>
      </c>
      <c r="C536" s="3" t="s">
        <v>7355</v>
      </c>
      <c r="D536" s="6">
        <v>21000</v>
      </c>
      <c r="E536" s="8">
        <v>21904</v>
      </c>
      <c r="F536" t="s">
        <v>8218</v>
      </c>
      <c r="G536" t="s">
        <v>8223</v>
      </c>
      <c r="H536" t="s">
        <v>8245</v>
      </c>
      <c r="I536" s="11">
        <v>1434074400</v>
      </c>
      <c r="J536" s="11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 t="shared" si="32"/>
        <v>104</v>
      </c>
      <c r="P536" s="13">
        <f t="shared" si="33"/>
        <v>81.13</v>
      </c>
      <c r="Q536" s="15" t="s">
        <v>8315</v>
      </c>
      <c r="R536" t="s">
        <v>8316</v>
      </c>
      <c r="S536" s="9">
        <f t="shared" si="34"/>
        <v>42135.60020833333</v>
      </c>
      <c r="T536" s="9">
        <f t="shared" si="35"/>
        <v>42167.083333333328</v>
      </c>
      <c r="U536">
        <f t="shared" si="36"/>
        <v>2015</v>
      </c>
    </row>
    <row r="537" spans="1:21" ht="60" x14ac:dyDescent="0.25">
      <c r="A537">
        <v>1297</v>
      </c>
      <c r="B537" s="3" t="s">
        <v>1298</v>
      </c>
      <c r="C537" s="3" t="s">
        <v>5407</v>
      </c>
      <c r="D537" s="6">
        <v>20000</v>
      </c>
      <c r="E537" s="8">
        <v>21905</v>
      </c>
      <c r="F537" t="s">
        <v>8218</v>
      </c>
      <c r="G537" t="s">
        <v>8223</v>
      </c>
      <c r="H537" t="s">
        <v>8245</v>
      </c>
      <c r="I537" s="11">
        <v>1462125358</v>
      </c>
      <c r="J537" s="11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 t="shared" si="32"/>
        <v>110</v>
      </c>
      <c r="P537" s="13">
        <f t="shared" si="33"/>
        <v>92.04</v>
      </c>
      <c r="Q537" s="15" t="s">
        <v>8315</v>
      </c>
      <c r="R537" t="s">
        <v>8316</v>
      </c>
      <c r="S537" s="9">
        <f t="shared" si="34"/>
        <v>42461.747199074074</v>
      </c>
      <c r="T537" s="9">
        <f t="shared" si="35"/>
        <v>42491.747199074074</v>
      </c>
      <c r="U537">
        <f t="shared" si="36"/>
        <v>2016</v>
      </c>
    </row>
    <row r="538" spans="1:21" ht="60" x14ac:dyDescent="0.25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 s="11">
        <v>1415319355</v>
      </c>
      <c r="J538" s="11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 t="shared" si="32"/>
        <v>118</v>
      </c>
      <c r="P538" s="13">
        <f t="shared" si="33"/>
        <v>110.35</v>
      </c>
      <c r="Q538" s="15" t="s">
        <v>8315</v>
      </c>
      <c r="R538" t="s">
        <v>8316</v>
      </c>
      <c r="S538" s="9">
        <f t="shared" si="34"/>
        <v>41909.969386574077</v>
      </c>
      <c r="T538" s="9">
        <f t="shared" si="35"/>
        <v>41950.011053240742</v>
      </c>
      <c r="U538">
        <f t="shared" si="36"/>
        <v>2014</v>
      </c>
    </row>
    <row r="539" spans="1:21" ht="45" x14ac:dyDescent="0.25">
      <c r="A539">
        <v>3219</v>
      </c>
      <c r="B539" s="3" t="s">
        <v>3219</v>
      </c>
      <c r="C539" s="3" t="s">
        <v>7329</v>
      </c>
      <c r="D539" s="6">
        <v>20000</v>
      </c>
      <c r="E539" s="8">
        <v>20022</v>
      </c>
      <c r="F539" t="s">
        <v>8218</v>
      </c>
      <c r="G539" t="s">
        <v>8223</v>
      </c>
      <c r="H539" t="s">
        <v>8245</v>
      </c>
      <c r="I539" s="11">
        <v>1427063747</v>
      </c>
      <c r="J539" s="11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 t="shared" si="32"/>
        <v>100</v>
      </c>
      <c r="P539" s="13">
        <f t="shared" si="33"/>
        <v>168.25</v>
      </c>
      <c r="Q539" s="15" t="s">
        <v>8315</v>
      </c>
      <c r="R539" t="s">
        <v>8316</v>
      </c>
      <c r="S539" s="9">
        <f t="shared" si="34"/>
        <v>42050.983182870375</v>
      </c>
      <c r="T539" s="9">
        <f t="shared" si="35"/>
        <v>42085.941516203704</v>
      </c>
      <c r="U539">
        <f t="shared" si="36"/>
        <v>2015</v>
      </c>
    </row>
    <row r="540" spans="1:21" ht="45" x14ac:dyDescent="0.25">
      <c r="A540">
        <v>3229</v>
      </c>
      <c r="B540" s="3" t="s">
        <v>3229</v>
      </c>
      <c r="C540" s="3" t="s">
        <v>7339</v>
      </c>
      <c r="D540" s="6">
        <v>20000</v>
      </c>
      <c r="E540" s="8">
        <v>21573</v>
      </c>
      <c r="F540" t="s">
        <v>8218</v>
      </c>
      <c r="G540" t="s">
        <v>8223</v>
      </c>
      <c r="H540" t="s">
        <v>8245</v>
      </c>
      <c r="I540" s="11">
        <v>1416470398</v>
      </c>
      <c r="J540" s="11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 t="shared" si="32"/>
        <v>108</v>
      </c>
      <c r="P540" s="13">
        <f t="shared" si="33"/>
        <v>106.8</v>
      </c>
      <c r="Q540" s="15" t="s">
        <v>8315</v>
      </c>
      <c r="R540" t="s">
        <v>8316</v>
      </c>
      <c r="S540" s="9">
        <f t="shared" si="34"/>
        <v>41933.291643518518</v>
      </c>
      <c r="T540" s="9">
        <f t="shared" si="35"/>
        <v>41963.333310185189</v>
      </c>
      <c r="U540">
        <f t="shared" si="36"/>
        <v>2014</v>
      </c>
    </row>
    <row r="541" spans="1:21" ht="60" x14ac:dyDescent="0.25">
      <c r="A541">
        <v>3236</v>
      </c>
      <c r="B541" s="3" t="s">
        <v>3236</v>
      </c>
      <c r="C541" s="3" t="s">
        <v>7346</v>
      </c>
      <c r="D541" s="6">
        <v>20000</v>
      </c>
      <c r="E541" s="8">
        <v>20120</v>
      </c>
      <c r="F541" t="s">
        <v>8218</v>
      </c>
      <c r="G541" t="s">
        <v>8223</v>
      </c>
      <c r="H541" t="s">
        <v>8245</v>
      </c>
      <c r="I541" s="11">
        <v>1482962433</v>
      </c>
      <c r="J541" s="1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 t="shared" si="32"/>
        <v>101</v>
      </c>
      <c r="P541" s="13">
        <f t="shared" si="33"/>
        <v>182.91</v>
      </c>
      <c r="Q541" s="15" t="s">
        <v>8315</v>
      </c>
      <c r="R541" t="s">
        <v>8316</v>
      </c>
      <c r="S541" s="9">
        <f t="shared" si="34"/>
        <v>42702.917048611111</v>
      </c>
      <c r="T541" s="9">
        <f t="shared" si="35"/>
        <v>42732.917048611111</v>
      </c>
      <c r="U541">
        <f t="shared" si="36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3">
        <f t="shared" si="33"/>
        <v>1</v>
      </c>
      <c r="Q542" s="15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3">
        <f t="shared" si="33"/>
        <v>25</v>
      </c>
      <c r="Q543" s="15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3">
        <f t="shared" si="33"/>
        <v>1</v>
      </c>
      <c r="Q544" s="15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3">
        <f t="shared" si="33"/>
        <v>35</v>
      </c>
      <c r="Q545" s="1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3">
        <f t="shared" si="33"/>
        <v>3</v>
      </c>
      <c r="Q546" s="15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3">
        <f t="shared" si="33"/>
        <v>402.71</v>
      </c>
      <c r="Q547" s="15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3">
        <f t="shared" si="33"/>
        <v>26</v>
      </c>
      <c r="Q548" s="15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3">
        <f t="shared" si="33"/>
        <v>0</v>
      </c>
      <c r="Q549" s="15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3">
        <f t="shared" si="33"/>
        <v>9</v>
      </c>
      <c r="Q550" s="15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3">
        <f t="shared" si="33"/>
        <v>8.5</v>
      </c>
      <c r="Q551" s="15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3">
        <f t="shared" si="33"/>
        <v>8.75</v>
      </c>
      <c r="Q552" s="15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3">
        <f t="shared" si="33"/>
        <v>135.04</v>
      </c>
      <c r="Q553" s="15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3">
        <f t="shared" si="33"/>
        <v>0</v>
      </c>
      <c r="Q554" s="15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3">
        <f t="shared" si="33"/>
        <v>20.5</v>
      </c>
      <c r="Q555" s="1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3">
        <f t="shared" si="33"/>
        <v>64.36</v>
      </c>
      <c r="Q556" s="15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3">
        <f t="shared" si="33"/>
        <v>0</v>
      </c>
      <c r="Q557" s="15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3">
        <f t="shared" si="33"/>
        <v>200</v>
      </c>
      <c r="Q558" s="15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3">
        <f t="shared" si="33"/>
        <v>68.3</v>
      </c>
      <c r="Q559" s="15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3">
        <f t="shared" si="33"/>
        <v>0</v>
      </c>
      <c r="Q560" s="15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3">
        <f t="shared" si="33"/>
        <v>50</v>
      </c>
      <c r="Q561" s="15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3">
        <f t="shared" si="33"/>
        <v>4</v>
      </c>
      <c r="Q562" s="15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3">
        <f t="shared" si="33"/>
        <v>27.5</v>
      </c>
      <c r="Q563" s="15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3">
        <f t="shared" si="33"/>
        <v>0</v>
      </c>
      <c r="Q564" s="15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3">
        <f t="shared" si="33"/>
        <v>34</v>
      </c>
      <c r="Q565" s="1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3">
        <f t="shared" si="33"/>
        <v>1</v>
      </c>
      <c r="Q566" s="15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3">
        <f t="shared" si="33"/>
        <v>0</v>
      </c>
      <c r="Q567" s="15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3">
        <f t="shared" si="33"/>
        <v>1</v>
      </c>
      <c r="Q568" s="15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3">
        <f t="shared" si="33"/>
        <v>0</v>
      </c>
      <c r="Q569" s="15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37">ROUND(E570/D570*100,0)</f>
        <v>1</v>
      </c>
      <c r="P570" s="13">
        <f t="shared" ref="P570:P633" si="38">IFERROR(ROUND(E570/L570,2),0)</f>
        <v>49</v>
      </c>
      <c r="Q570" s="15" t="s">
        <v>8317</v>
      </c>
      <c r="R570" t="s">
        <v>8318</v>
      </c>
      <c r="S570" s="9">
        <f t="shared" ref="S570:S633" si="39">(((J570/60)/60)/24)+DATE(1970,1,1)</f>
        <v>42348.9215625</v>
      </c>
      <c r="T570" s="9">
        <f t="shared" ref="T570:T633" si="40"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7"/>
        <v>1</v>
      </c>
      <c r="P571" s="13">
        <f t="shared" si="38"/>
        <v>20</v>
      </c>
      <c r="Q571" s="15" t="s">
        <v>8317</v>
      </c>
      <c r="R571" t="s">
        <v>8318</v>
      </c>
      <c r="S571" s="9">
        <f t="shared" si="39"/>
        <v>42340.847361111111</v>
      </c>
      <c r="T571" s="9">
        <f t="shared" si="40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7"/>
        <v>0</v>
      </c>
      <c r="P572" s="13">
        <f t="shared" si="38"/>
        <v>142</v>
      </c>
      <c r="Q572" s="15" t="s">
        <v>8317</v>
      </c>
      <c r="R572" t="s">
        <v>8318</v>
      </c>
      <c r="S572" s="9">
        <f t="shared" si="39"/>
        <v>42388.798252314817</v>
      </c>
      <c r="T572" s="9">
        <f t="shared" si="40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7"/>
        <v>0</v>
      </c>
      <c r="P573" s="13">
        <f t="shared" si="38"/>
        <v>53</v>
      </c>
      <c r="Q573" s="15" t="s">
        <v>8317</v>
      </c>
      <c r="R573" t="s">
        <v>8318</v>
      </c>
      <c r="S573" s="9">
        <f t="shared" si="39"/>
        <v>42192.816238425927</v>
      </c>
      <c r="T573" s="9">
        <f t="shared" si="40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7"/>
        <v>0</v>
      </c>
      <c r="P574" s="13">
        <f t="shared" si="38"/>
        <v>0</v>
      </c>
      <c r="Q574" s="15" t="s">
        <v>8317</v>
      </c>
      <c r="R574" t="s">
        <v>8318</v>
      </c>
      <c r="S574" s="9">
        <f t="shared" si="39"/>
        <v>42282.71629629629</v>
      </c>
      <c r="T574" s="9">
        <f t="shared" si="40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7"/>
        <v>0</v>
      </c>
      <c r="P575" s="13">
        <f t="shared" si="38"/>
        <v>38.44</v>
      </c>
      <c r="Q575" s="15" t="s">
        <v>8317</v>
      </c>
      <c r="R575" t="s">
        <v>8318</v>
      </c>
      <c r="S575" s="9">
        <f t="shared" si="39"/>
        <v>41963.050127314811</v>
      </c>
      <c r="T575" s="9">
        <f t="shared" si="40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7"/>
        <v>1</v>
      </c>
      <c r="P576" s="13">
        <f t="shared" si="38"/>
        <v>20</v>
      </c>
      <c r="Q576" s="15" t="s">
        <v>8317</v>
      </c>
      <c r="R576" t="s">
        <v>8318</v>
      </c>
      <c r="S576" s="9">
        <f t="shared" si="39"/>
        <v>42632.443368055552</v>
      </c>
      <c r="T576" s="9">
        <f t="shared" si="40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7"/>
        <v>0</v>
      </c>
      <c r="P577" s="13">
        <f t="shared" si="38"/>
        <v>64.75</v>
      </c>
      <c r="Q577" s="15" t="s">
        <v>8317</v>
      </c>
      <c r="R577" t="s">
        <v>8318</v>
      </c>
      <c r="S577" s="9">
        <f t="shared" si="39"/>
        <v>42138.692627314813</v>
      </c>
      <c r="T577" s="9">
        <f t="shared" si="40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7"/>
        <v>0</v>
      </c>
      <c r="P578" s="13">
        <f t="shared" si="38"/>
        <v>1</v>
      </c>
      <c r="Q578" s="15" t="s">
        <v>8317</v>
      </c>
      <c r="R578" t="s">
        <v>8318</v>
      </c>
      <c r="S578" s="9">
        <f t="shared" si="39"/>
        <v>42031.471666666665</v>
      </c>
      <c r="T578" s="9">
        <f t="shared" si="40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 s="13">
        <f t="shared" si="38"/>
        <v>10</v>
      </c>
      <c r="Q579" s="15" t="s">
        <v>8317</v>
      </c>
      <c r="R579" t="s">
        <v>8318</v>
      </c>
      <c r="S579" s="9">
        <f t="shared" si="39"/>
        <v>42450.589143518519</v>
      </c>
      <c r="T579" s="9">
        <f t="shared" si="40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13">
        <f t="shared" si="38"/>
        <v>2</v>
      </c>
      <c r="Q580" s="15" t="s">
        <v>8317</v>
      </c>
      <c r="R580" t="s">
        <v>8318</v>
      </c>
      <c r="S580" s="9">
        <f t="shared" si="39"/>
        <v>42230.578622685185</v>
      </c>
      <c r="T580" s="9">
        <f t="shared" si="4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13">
        <f t="shared" si="38"/>
        <v>35</v>
      </c>
      <c r="Q581" s="15" t="s">
        <v>8317</v>
      </c>
      <c r="R581" t="s">
        <v>8318</v>
      </c>
      <c r="S581" s="9">
        <f t="shared" si="39"/>
        <v>41968.852118055554</v>
      </c>
      <c r="T581" s="9">
        <f t="shared" si="4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13">
        <f t="shared" si="38"/>
        <v>1</v>
      </c>
      <c r="Q582" s="15" t="s">
        <v>8317</v>
      </c>
      <c r="R582" t="s">
        <v>8318</v>
      </c>
      <c r="S582" s="9">
        <f t="shared" si="39"/>
        <v>42605.908182870371</v>
      </c>
      <c r="T582" s="9">
        <f t="shared" si="4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13">
        <f t="shared" si="38"/>
        <v>0</v>
      </c>
      <c r="Q583" s="15" t="s">
        <v>8317</v>
      </c>
      <c r="R583" t="s">
        <v>8318</v>
      </c>
      <c r="S583" s="9">
        <f t="shared" si="39"/>
        <v>42188.012777777782</v>
      </c>
      <c r="T583" s="9">
        <f t="shared" si="4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13">
        <f t="shared" si="38"/>
        <v>0</v>
      </c>
      <c r="Q584" s="15" t="s">
        <v>8317</v>
      </c>
      <c r="R584" t="s">
        <v>8318</v>
      </c>
      <c r="S584" s="9">
        <f t="shared" si="39"/>
        <v>42055.739803240736</v>
      </c>
      <c r="T584" s="9">
        <f t="shared" si="4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13">
        <f t="shared" si="38"/>
        <v>1</v>
      </c>
      <c r="Q585" s="15" t="s">
        <v>8317</v>
      </c>
      <c r="R585" t="s">
        <v>8318</v>
      </c>
      <c r="S585" s="9">
        <f t="shared" si="39"/>
        <v>42052.93850694444</v>
      </c>
      <c r="T585" s="9">
        <f t="shared" si="4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13">
        <f t="shared" si="38"/>
        <v>5</v>
      </c>
      <c r="Q586" s="15" t="s">
        <v>8317</v>
      </c>
      <c r="R586" t="s">
        <v>8318</v>
      </c>
      <c r="S586" s="9">
        <f t="shared" si="39"/>
        <v>42049.716620370367</v>
      </c>
      <c r="T586" s="9">
        <f t="shared" si="4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13">
        <f t="shared" si="38"/>
        <v>0</v>
      </c>
      <c r="Q587" s="15" t="s">
        <v>8317</v>
      </c>
      <c r="R587" t="s">
        <v>8318</v>
      </c>
      <c r="S587" s="9">
        <f t="shared" si="39"/>
        <v>42283.3909375</v>
      </c>
      <c r="T587" s="9">
        <f t="shared" si="4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13">
        <f t="shared" si="38"/>
        <v>14</v>
      </c>
      <c r="Q588" s="15" t="s">
        <v>8317</v>
      </c>
      <c r="R588" t="s">
        <v>8318</v>
      </c>
      <c r="S588" s="9">
        <f t="shared" si="39"/>
        <v>42020.854247685187</v>
      </c>
      <c r="T588" s="9">
        <f t="shared" si="4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13">
        <f t="shared" si="38"/>
        <v>389.29</v>
      </c>
      <c r="Q589" s="15" t="s">
        <v>8317</v>
      </c>
      <c r="R589" t="s">
        <v>8318</v>
      </c>
      <c r="S589" s="9">
        <f t="shared" si="39"/>
        <v>42080.757326388892</v>
      </c>
      <c r="T589" s="9">
        <f t="shared" si="4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13">
        <f t="shared" si="38"/>
        <v>150.5</v>
      </c>
      <c r="Q590" s="15" t="s">
        <v>8317</v>
      </c>
      <c r="R590" t="s">
        <v>8318</v>
      </c>
      <c r="S590" s="9">
        <f t="shared" si="39"/>
        <v>42631.769513888896</v>
      </c>
      <c r="T590" s="9">
        <f t="shared" si="40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13">
        <f t="shared" si="38"/>
        <v>1</v>
      </c>
      <c r="Q591" s="15" t="s">
        <v>8317</v>
      </c>
      <c r="R591" t="s">
        <v>8318</v>
      </c>
      <c r="S591" s="9">
        <f t="shared" si="39"/>
        <v>42178.614571759259</v>
      </c>
      <c r="T591" s="9">
        <f t="shared" si="4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13">
        <f t="shared" si="38"/>
        <v>24.78</v>
      </c>
      <c r="Q592" s="15" t="s">
        <v>8317</v>
      </c>
      <c r="R592" t="s">
        <v>8318</v>
      </c>
      <c r="S592" s="9">
        <f t="shared" si="39"/>
        <v>42377.554756944446</v>
      </c>
      <c r="T592" s="9">
        <f t="shared" si="4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13">
        <f t="shared" si="38"/>
        <v>30.5</v>
      </c>
      <c r="Q593" s="15" t="s">
        <v>8317</v>
      </c>
      <c r="R593" t="s">
        <v>8318</v>
      </c>
      <c r="S593" s="9">
        <f t="shared" si="39"/>
        <v>42177.543171296296</v>
      </c>
      <c r="T593" s="9">
        <f t="shared" si="4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13">
        <f t="shared" si="38"/>
        <v>250</v>
      </c>
      <c r="Q594" s="15" t="s">
        <v>8317</v>
      </c>
      <c r="R594" t="s">
        <v>8318</v>
      </c>
      <c r="S594" s="9">
        <f t="shared" si="39"/>
        <v>41946.232175925928</v>
      </c>
      <c r="T594" s="9">
        <f t="shared" si="4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13">
        <f t="shared" si="38"/>
        <v>16.43</v>
      </c>
      <c r="Q595" s="15" t="s">
        <v>8317</v>
      </c>
      <c r="R595" t="s">
        <v>8318</v>
      </c>
      <c r="S595" s="9">
        <f t="shared" si="39"/>
        <v>42070.677604166667</v>
      </c>
      <c r="T595" s="9">
        <f t="shared" si="4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13">
        <f t="shared" si="38"/>
        <v>13</v>
      </c>
      <c r="Q596" s="15" t="s">
        <v>8317</v>
      </c>
      <c r="R596" t="s">
        <v>8318</v>
      </c>
      <c r="S596" s="9">
        <f t="shared" si="39"/>
        <v>42446.780162037037</v>
      </c>
      <c r="T596" s="9">
        <f t="shared" si="4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13">
        <f t="shared" si="38"/>
        <v>53.25</v>
      </c>
      <c r="Q597" s="15" t="s">
        <v>8317</v>
      </c>
      <c r="R597" t="s">
        <v>8318</v>
      </c>
      <c r="S597" s="9">
        <f t="shared" si="39"/>
        <v>42083.069884259254</v>
      </c>
      <c r="T597" s="9">
        <f t="shared" si="4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13">
        <f t="shared" si="38"/>
        <v>3</v>
      </c>
      <c r="Q598" s="15" t="s">
        <v>8317</v>
      </c>
      <c r="R598" t="s">
        <v>8318</v>
      </c>
      <c r="S598" s="9">
        <f t="shared" si="39"/>
        <v>42646.896898148145</v>
      </c>
      <c r="T598" s="9">
        <f t="shared" si="4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13">
        <f t="shared" si="38"/>
        <v>10</v>
      </c>
      <c r="Q599" s="15" t="s">
        <v>8317</v>
      </c>
      <c r="R599" t="s">
        <v>8318</v>
      </c>
      <c r="S599" s="9">
        <f t="shared" si="39"/>
        <v>42545.705266203702</v>
      </c>
      <c r="T599" s="9">
        <f t="shared" si="4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13">
        <f t="shared" si="38"/>
        <v>121.43</v>
      </c>
      <c r="Q600" s="15" t="s">
        <v>8317</v>
      </c>
      <c r="R600" t="s">
        <v>8318</v>
      </c>
      <c r="S600" s="9">
        <f t="shared" si="39"/>
        <v>41948.00209490741</v>
      </c>
      <c r="T600" s="9">
        <f t="shared" si="4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13">
        <f t="shared" si="38"/>
        <v>15.5</v>
      </c>
      <c r="Q601" s="15" t="s">
        <v>8317</v>
      </c>
      <c r="R601" t="s">
        <v>8318</v>
      </c>
      <c r="S601" s="9">
        <f t="shared" si="39"/>
        <v>42047.812523148154</v>
      </c>
      <c r="T601" s="9">
        <f t="shared" si="40"/>
        <v>42071.636111111111</v>
      </c>
    </row>
    <row r="602" spans="1:20" ht="45" hidden="1" x14ac:dyDescent="0.25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t="s">
        <v>8219</v>
      </c>
      <c r="G602" t="s">
        <v>8224</v>
      </c>
      <c r="H602" t="s">
        <v>8246</v>
      </c>
      <c r="I602" s="11">
        <v>1433587620</v>
      </c>
      <c r="J602" s="11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0</v>
      </c>
      <c r="P602" s="13">
        <f t="shared" si="38"/>
        <v>4</v>
      </c>
      <c r="Q602" s="15" t="s">
        <v>8317</v>
      </c>
      <c r="R602" t="s">
        <v>8318</v>
      </c>
      <c r="S602" s="9">
        <f t="shared" si="39"/>
        <v>42131.455439814818</v>
      </c>
      <c r="T602" s="9">
        <f t="shared" si="40"/>
        <v>42161.44930555555</v>
      </c>
    </row>
    <row r="603" spans="1:20" ht="45" hidden="1" x14ac:dyDescent="0.25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t="s">
        <v>8219</v>
      </c>
      <c r="G603" t="s">
        <v>8223</v>
      </c>
      <c r="H603" t="s">
        <v>8245</v>
      </c>
      <c r="I603" s="11">
        <v>1415219915</v>
      </c>
      <c r="J603" s="11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37"/>
        <v>0</v>
      </c>
      <c r="P603" s="13">
        <f t="shared" si="38"/>
        <v>1</v>
      </c>
      <c r="Q603" s="15" t="s">
        <v>8329</v>
      </c>
      <c r="R603" t="s">
        <v>8330</v>
      </c>
      <c r="S603" s="9">
        <f t="shared" si="39"/>
        <v>41918.818460648145</v>
      </c>
      <c r="T603" s="9">
        <f t="shared" si="40"/>
        <v>41948.860127314816</v>
      </c>
    </row>
    <row r="604" spans="1:20" ht="60" hidden="1" x14ac:dyDescent="0.25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t="s">
        <v>8219</v>
      </c>
      <c r="G604" t="s">
        <v>8223</v>
      </c>
      <c r="H604" t="s">
        <v>8245</v>
      </c>
      <c r="I604" s="11">
        <v>1407394800</v>
      </c>
      <c r="J604" s="11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37"/>
        <v>0</v>
      </c>
      <c r="P604" s="13">
        <f t="shared" si="38"/>
        <v>0</v>
      </c>
      <c r="Q604" s="15" t="s">
        <v>8323</v>
      </c>
      <c r="R604" t="s">
        <v>8338</v>
      </c>
      <c r="S604" s="9">
        <f t="shared" si="39"/>
        <v>41827.919166666667</v>
      </c>
      <c r="T604" s="9">
        <f t="shared" si="40"/>
        <v>41858.291666666664</v>
      </c>
    </row>
    <row r="605" spans="1:20" ht="45" hidden="1" x14ac:dyDescent="0.25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t="s">
        <v>8219</v>
      </c>
      <c r="G605" t="s">
        <v>8223</v>
      </c>
      <c r="H605" t="s">
        <v>8245</v>
      </c>
      <c r="I605" s="11">
        <v>1433603552</v>
      </c>
      <c r="J605" s="11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37"/>
        <v>0</v>
      </c>
      <c r="P605" s="13">
        <f t="shared" si="38"/>
        <v>0</v>
      </c>
      <c r="Q605" s="15" t="s">
        <v>8317</v>
      </c>
      <c r="R605" t="s">
        <v>8318</v>
      </c>
      <c r="S605" s="9">
        <f t="shared" si="39"/>
        <v>42101.633703703701</v>
      </c>
      <c r="T605" s="9">
        <f t="shared" si="40"/>
        <v>42161.633703703701</v>
      </c>
    </row>
    <row r="606" spans="1:20" ht="60" hidden="1" x14ac:dyDescent="0.25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t="s">
        <v>8219</v>
      </c>
      <c r="G606" t="s">
        <v>8223</v>
      </c>
      <c r="H606" t="s">
        <v>8245</v>
      </c>
      <c r="I606" s="11">
        <v>1435257596</v>
      </c>
      <c r="J606" s="11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13">
        <f t="shared" si="38"/>
        <v>0</v>
      </c>
      <c r="Q606" s="15" t="s">
        <v>8317</v>
      </c>
      <c r="R606" t="s">
        <v>8318</v>
      </c>
      <c r="S606" s="9">
        <f t="shared" si="39"/>
        <v>42150.777731481481</v>
      </c>
      <c r="T606" s="9">
        <f t="shared" si="40"/>
        <v>42180.777731481481</v>
      </c>
    </row>
    <row r="607" spans="1:20" ht="60" hidden="1" x14ac:dyDescent="0.25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t="s">
        <v>8219</v>
      </c>
      <c r="G607" t="s">
        <v>8223</v>
      </c>
      <c r="H607" t="s">
        <v>8245</v>
      </c>
      <c r="I607" s="11">
        <v>1430517600</v>
      </c>
      <c r="J607" s="11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37"/>
        <v>2</v>
      </c>
      <c r="P607" s="13">
        <f t="shared" si="38"/>
        <v>17.5</v>
      </c>
      <c r="Q607" s="15" t="s">
        <v>8315</v>
      </c>
      <c r="R607" t="s">
        <v>8357</v>
      </c>
      <c r="S607" s="9">
        <f t="shared" si="39"/>
        <v>42079.857974537037</v>
      </c>
      <c r="T607" s="9">
        <f t="shared" si="40"/>
        <v>42125.916666666672</v>
      </c>
    </row>
    <row r="608" spans="1:20" ht="30" hidden="1" x14ac:dyDescent="0.25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t="s">
        <v>8219</v>
      </c>
      <c r="G608" t="s">
        <v>8223</v>
      </c>
      <c r="H608" t="s">
        <v>8245</v>
      </c>
      <c r="I608" s="11">
        <v>1442257677</v>
      </c>
      <c r="J608" s="11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37"/>
        <v>0</v>
      </c>
      <c r="P608" s="13">
        <f t="shared" si="38"/>
        <v>0</v>
      </c>
      <c r="Q608" s="15" t="s">
        <v>8329</v>
      </c>
      <c r="R608" t="s">
        <v>8330</v>
      </c>
      <c r="S608" s="9">
        <f t="shared" si="39"/>
        <v>42231.7971875</v>
      </c>
      <c r="T608" s="9">
        <f t="shared" si="40"/>
        <v>42261.7971875</v>
      </c>
    </row>
    <row r="609" spans="1:20" ht="60" hidden="1" x14ac:dyDescent="0.25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t="s">
        <v>8219</v>
      </c>
      <c r="G609" t="s">
        <v>8223</v>
      </c>
      <c r="H609" t="s">
        <v>8245</v>
      </c>
      <c r="I609" s="11">
        <v>1407708000</v>
      </c>
      <c r="J609" s="11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37"/>
        <v>0</v>
      </c>
      <c r="P609" s="13">
        <f t="shared" si="38"/>
        <v>0</v>
      </c>
      <c r="Q609" s="15" t="s">
        <v>8329</v>
      </c>
      <c r="R609" t="s">
        <v>8330</v>
      </c>
      <c r="S609" s="9">
        <f t="shared" si="39"/>
        <v>41831.851840277777</v>
      </c>
      <c r="T609" s="9">
        <f t="shared" si="40"/>
        <v>41861.916666666664</v>
      </c>
    </row>
    <row r="610" spans="1:20" ht="30" hidden="1" x14ac:dyDescent="0.25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t="s">
        <v>8219</v>
      </c>
      <c r="G610" t="s">
        <v>8223</v>
      </c>
      <c r="H610" t="s">
        <v>8245</v>
      </c>
      <c r="I610" s="11">
        <v>1343491200</v>
      </c>
      <c r="J610" s="11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37"/>
        <v>0</v>
      </c>
      <c r="P610" s="13">
        <f t="shared" si="38"/>
        <v>0</v>
      </c>
      <c r="Q610" s="15" t="s">
        <v>8323</v>
      </c>
      <c r="R610" t="s">
        <v>8338</v>
      </c>
      <c r="S610" s="9">
        <f t="shared" si="39"/>
        <v>41110.680138888885</v>
      </c>
      <c r="T610" s="9">
        <f t="shared" si="40"/>
        <v>41118.666666666664</v>
      </c>
    </row>
    <row r="611" spans="1:20" ht="30" hidden="1" x14ac:dyDescent="0.25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t="s">
        <v>8219</v>
      </c>
      <c r="G611" t="s">
        <v>8223</v>
      </c>
      <c r="H611" t="s">
        <v>8245</v>
      </c>
      <c r="I611" s="11">
        <v>1325804767</v>
      </c>
      <c r="J611" s="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37"/>
        <v>0</v>
      </c>
      <c r="P611" s="13">
        <f t="shared" si="38"/>
        <v>0</v>
      </c>
      <c r="Q611" s="15" t="s">
        <v>8323</v>
      </c>
      <c r="R611" t="s">
        <v>8338</v>
      </c>
      <c r="S611" s="9">
        <f t="shared" si="39"/>
        <v>40883.962581018517</v>
      </c>
      <c r="T611" s="9">
        <f t="shared" si="40"/>
        <v>40913.962581018517</v>
      </c>
    </row>
    <row r="612" spans="1:20" ht="60" hidden="1" x14ac:dyDescent="0.25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t="s">
        <v>8219</v>
      </c>
      <c r="G612" t="s">
        <v>8225</v>
      </c>
      <c r="H612" t="s">
        <v>8247</v>
      </c>
      <c r="I612" s="11">
        <v>1405478025</v>
      </c>
      <c r="J612" s="11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37"/>
        <v>0</v>
      </c>
      <c r="P612" s="13">
        <f t="shared" si="38"/>
        <v>0</v>
      </c>
      <c r="Q612" s="15" t="s">
        <v>8317</v>
      </c>
      <c r="R612" t="s">
        <v>8319</v>
      </c>
      <c r="S612" s="9">
        <f t="shared" si="39"/>
        <v>41806.106770833336</v>
      </c>
      <c r="T612" s="9">
        <f t="shared" si="40"/>
        <v>41836.106770833336</v>
      </c>
    </row>
    <row r="613" spans="1:20" ht="60" hidden="1" x14ac:dyDescent="0.25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t="s">
        <v>8219</v>
      </c>
      <c r="G613" t="s">
        <v>8224</v>
      </c>
      <c r="H613" t="s">
        <v>8246</v>
      </c>
      <c r="I613" s="11">
        <v>1456703940</v>
      </c>
      <c r="J613" s="11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37"/>
        <v>5</v>
      </c>
      <c r="P613" s="13">
        <f t="shared" si="38"/>
        <v>41.67</v>
      </c>
      <c r="Q613" s="15" t="s">
        <v>8320</v>
      </c>
      <c r="R613" t="s">
        <v>8342</v>
      </c>
      <c r="S613" s="9">
        <f t="shared" si="39"/>
        <v>42404.033090277779</v>
      </c>
      <c r="T613" s="9">
        <f t="shared" si="40"/>
        <v>42428.999305555553</v>
      </c>
    </row>
    <row r="614" spans="1:20" ht="45" hidden="1" x14ac:dyDescent="0.25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t="s">
        <v>8219</v>
      </c>
      <c r="G614" t="s">
        <v>8228</v>
      </c>
      <c r="H614" t="s">
        <v>8250</v>
      </c>
      <c r="I614" s="11">
        <v>1480110783</v>
      </c>
      <c r="J614" s="11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13">
        <f t="shared" si="38"/>
        <v>0</v>
      </c>
      <c r="Q614" s="15" t="s">
        <v>8317</v>
      </c>
      <c r="R614" t="s">
        <v>8318</v>
      </c>
      <c r="S614" s="9">
        <f t="shared" si="39"/>
        <v>42669.870173611111</v>
      </c>
      <c r="T614" s="9">
        <f t="shared" si="40"/>
        <v>42699.911840277782</v>
      </c>
    </row>
    <row r="615" spans="1:20" ht="60" hidden="1" x14ac:dyDescent="0.25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t="s">
        <v>8219</v>
      </c>
      <c r="G615" t="s">
        <v>8228</v>
      </c>
      <c r="H615" t="s">
        <v>8250</v>
      </c>
      <c r="I615" s="11">
        <v>1439533019</v>
      </c>
      <c r="J615" s="11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37"/>
        <v>1</v>
      </c>
      <c r="P615" s="13">
        <f t="shared" si="38"/>
        <v>12</v>
      </c>
      <c r="Q615" s="15" t="s">
        <v>8317</v>
      </c>
      <c r="R615" t="s">
        <v>8353</v>
      </c>
      <c r="S615" s="9">
        <f t="shared" si="39"/>
        <v>42200.261793981481</v>
      </c>
      <c r="T615" s="9">
        <f t="shared" si="40"/>
        <v>42230.261793981481</v>
      </c>
    </row>
    <row r="616" spans="1:20" ht="60" hidden="1" x14ac:dyDescent="0.25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t="s">
        <v>8219</v>
      </c>
      <c r="G616" t="s">
        <v>8223</v>
      </c>
      <c r="H616" t="s">
        <v>8245</v>
      </c>
      <c r="I616" s="11">
        <v>1334592000</v>
      </c>
      <c r="J616" s="11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37"/>
        <v>1</v>
      </c>
      <c r="P616" s="13">
        <f t="shared" si="38"/>
        <v>25</v>
      </c>
      <c r="Q616" s="15" t="s">
        <v>8323</v>
      </c>
      <c r="R616" t="s">
        <v>8338</v>
      </c>
      <c r="S616" s="9">
        <f t="shared" si="39"/>
        <v>40985.459803240738</v>
      </c>
      <c r="T616" s="9">
        <f t="shared" si="40"/>
        <v>41015.666666666664</v>
      </c>
    </row>
    <row r="617" spans="1:20" ht="45" hidden="1" x14ac:dyDescent="0.25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t="s">
        <v>8219</v>
      </c>
      <c r="G617" t="s">
        <v>8223</v>
      </c>
      <c r="H617" t="s">
        <v>8245</v>
      </c>
      <c r="I617" s="11">
        <v>1456523572</v>
      </c>
      <c r="J617" s="11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37"/>
        <v>0</v>
      </c>
      <c r="P617" s="13">
        <f t="shared" si="38"/>
        <v>4</v>
      </c>
      <c r="Q617" s="15" t="s">
        <v>8308</v>
      </c>
      <c r="R617" t="s">
        <v>8311</v>
      </c>
      <c r="S617" s="9">
        <f t="shared" si="39"/>
        <v>42396.911712962959</v>
      </c>
      <c r="T617" s="9">
        <f t="shared" si="40"/>
        <v>42426.911712962959</v>
      </c>
    </row>
    <row r="618" spans="1:20" ht="60" hidden="1" x14ac:dyDescent="0.25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t="s">
        <v>8219</v>
      </c>
      <c r="G618" t="s">
        <v>8223</v>
      </c>
      <c r="H618" t="s">
        <v>8245</v>
      </c>
      <c r="I618" s="11">
        <v>1429352160</v>
      </c>
      <c r="J618" s="11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37"/>
        <v>0</v>
      </c>
      <c r="P618" s="13">
        <f t="shared" si="38"/>
        <v>1</v>
      </c>
      <c r="Q618" s="15" t="s">
        <v>8308</v>
      </c>
      <c r="R618" t="s">
        <v>8311</v>
      </c>
      <c r="S618" s="9">
        <f t="shared" si="39"/>
        <v>42096.704976851848</v>
      </c>
      <c r="T618" s="9">
        <f t="shared" si="40"/>
        <v>42112.427777777775</v>
      </c>
    </row>
    <row r="619" spans="1:20" ht="45" hidden="1" x14ac:dyDescent="0.25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t="s">
        <v>8219</v>
      </c>
      <c r="G619" t="s">
        <v>8223</v>
      </c>
      <c r="H619" t="s">
        <v>8245</v>
      </c>
      <c r="I619" s="11">
        <v>1404241200</v>
      </c>
      <c r="J619" s="11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37"/>
        <v>13</v>
      </c>
      <c r="P619" s="13">
        <f t="shared" si="38"/>
        <v>80.599999999999994</v>
      </c>
      <c r="Q619" s="15" t="s">
        <v>8308</v>
      </c>
      <c r="R619" t="s">
        <v>8311</v>
      </c>
      <c r="S619" s="9">
        <f t="shared" si="39"/>
        <v>41788.381909722222</v>
      </c>
      <c r="T619" s="9">
        <f t="shared" si="40"/>
        <v>41821.791666666664</v>
      </c>
    </row>
    <row r="620" spans="1:20" ht="60" hidden="1" x14ac:dyDescent="0.25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t="s">
        <v>8219</v>
      </c>
      <c r="G620" t="s">
        <v>8223</v>
      </c>
      <c r="H620" t="s">
        <v>8245</v>
      </c>
      <c r="I620" s="11">
        <v>1431771360</v>
      </c>
      <c r="J620" s="11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37"/>
        <v>0</v>
      </c>
      <c r="P620" s="13">
        <f t="shared" si="38"/>
        <v>0</v>
      </c>
      <c r="Q620" s="15" t="s">
        <v>8308</v>
      </c>
      <c r="R620" t="s">
        <v>8311</v>
      </c>
      <c r="S620" s="9">
        <f t="shared" si="39"/>
        <v>42096.410115740742</v>
      </c>
      <c r="T620" s="9">
        <f t="shared" si="40"/>
        <v>42140.427777777775</v>
      </c>
    </row>
    <row r="621" spans="1:20" ht="60" hidden="1" x14ac:dyDescent="0.25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t="s">
        <v>8219</v>
      </c>
      <c r="G621" t="s">
        <v>8223</v>
      </c>
      <c r="H621" t="s">
        <v>8245</v>
      </c>
      <c r="I621" s="11">
        <v>1416176778</v>
      </c>
      <c r="J621" s="1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37"/>
        <v>0</v>
      </c>
      <c r="P621" s="13">
        <f t="shared" si="38"/>
        <v>10</v>
      </c>
      <c r="Q621" s="15" t="s">
        <v>8308</v>
      </c>
      <c r="R621" t="s">
        <v>8311</v>
      </c>
      <c r="S621" s="9">
        <f t="shared" si="39"/>
        <v>41938.893263888887</v>
      </c>
      <c r="T621" s="9">
        <f t="shared" si="40"/>
        <v>41959.934930555552</v>
      </c>
    </row>
    <row r="622" spans="1:20" ht="60" hidden="1" x14ac:dyDescent="0.25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t="s">
        <v>8219</v>
      </c>
      <c r="G622" t="s">
        <v>8235</v>
      </c>
      <c r="H622" t="s">
        <v>8248</v>
      </c>
      <c r="I622" s="11">
        <v>1451161560</v>
      </c>
      <c r="J622" s="11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37"/>
        <v>0</v>
      </c>
      <c r="P622" s="13">
        <f t="shared" si="38"/>
        <v>0</v>
      </c>
      <c r="Q622" s="15" t="s">
        <v>8329</v>
      </c>
      <c r="R622" t="s">
        <v>8330</v>
      </c>
      <c r="S622" s="9">
        <f t="shared" si="39"/>
        <v>42319.851388888885</v>
      </c>
      <c r="T622" s="9">
        <f t="shared" si="40"/>
        <v>42364.851388888885</v>
      </c>
    </row>
    <row r="623" spans="1:20" ht="60" hidden="1" x14ac:dyDescent="0.25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t="s">
        <v>8219</v>
      </c>
      <c r="G623" t="s">
        <v>8223</v>
      </c>
      <c r="H623" t="s">
        <v>8245</v>
      </c>
      <c r="I623" s="11">
        <v>1382478278</v>
      </c>
      <c r="J623" s="11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37"/>
        <v>4</v>
      </c>
      <c r="P623" s="13">
        <f t="shared" si="38"/>
        <v>44</v>
      </c>
      <c r="Q623" s="15" t="s">
        <v>8323</v>
      </c>
      <c r="R623" t="s">
        <v>8338</v>
      </c>
      <c r="S623" s="9">
        <f t="shared" si="39"/>
        <v>41509.905995370369</v>
      </c>
      <c r="T623" s="9">
        <f t="shared" si="40"/>
        <v>41569.905995370369</v>
      </c>
    </row>
    <row r="624" spans="1:20" ht="60" hidden="1" x14ac:dyDescent="0.25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 s="11">
        <v>1427845140</v>
      </c>
      <c r="J624" s="11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37"/>
        <v>0</v>
      </c>
      <c r="P624" s="13">
        <f t="shared" si="38"/>
        <v>0</v>
      </c>
      <c r="Q624" s="15" t="s">
        <v>8317</v>
      </c>
      <c r="R624" t="s">
        <v>8318</v>
      </c>
      <c r="S624" s="9">
        <f t="shared" si="39"/>
        <v>42060.001805555556</v>
      </c>
      <c r="T624" s="9">
        <f t="shared" si="40"/>
        <v>42094.985416666663</v>
      </c>
    </row>
    <row r="625" spans="1:20" ht="45" hidden="1" x14ac:dyDescent="0.25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t="s">
        <v>8219</v>
      </c>
      <c r="G625" t="s">
        <v>8223</v>
      </c>
      <c r="H625" t="s">
        <v>8245</v>
      </c>
      <c r="I625" s="11">
        <v>1449785566</v>
      </c>
      <c r="J625" s="11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37"/>
        <v>11</v>
      </c>
      <c r="P625" s="13">
        <f t="shared" si="38"/>
        <v>81.58</v>
      </c>
      <c r="Q625" s="15" t="s">
        <v>8317</v>
      </c>
      <c r="R625" t="s">
        <v>8318</v>
      </c>
      <c r="S625" s="9">
        <f t="shared" si="39"/>
        <v>42318.925532407404</v>
      </c>
      <c r="T625" s="9">
        <f t="shared" si="40"/>
        <v>42348.925532407404</v>
      </c>
    </row>
    <row r="626" spans="1:20" ht="60" hidden="1" x14ac:dyDescent="0.25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t="s">
        <v>8219</v>
      </c>
      <c r="G626" t="s">
        <v>8223</v>
      </c>
      <c r="H626" t="s">
        <v>8245</v>
      </c>
      <c r="I626" s="11">
        <v>1438662603</v>
      </c>
      <c r="J626" s="11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37"/>
        <v>3</v>
      </c>
      <c r="P626" s="13">
        <f t="shared" si="38"/>
        <v>37.5</v>
      </c>
      <c r="Q626" s="15" t="s">
        <v>8317</v>
      </c>
      <c r="R626" t="s">
        <v>8318</v>
      </c>
      <c r="S626" s="9">
        <f t="shared" si="39"/>
        <v>42195.187534722223</v>
      </c>
      <c r="T626" s="9">
        <f t="shared" si="40"/>
        <v>42220.187534722223</v>
      </c>
    </row>
    <row r="627" spans="1:20" ht="45" hidden="1" x14ac:dyDescent="0.25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t="s">
        <v>8219</v>
      </c>
      <c r="G627" t="s">
        <v>8223</v>
      </c>
      <c r="H627" t="s">
        <v>8245</v>
      </c>
      <c r="I627" s="11">
        <v>1377734091</v>
      </c>
      <c r="J627" s="11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37"/>
        <v>1</v>
      </c>
      <c r="P627" s="13">
        <f t="shared" si="38"/>
        <v>14</v>
      </c>
      <c r="Q627" s="15" t="s">
        <v>8320</v>
      </c>
      <c r="R627" t="s">
        <v>8342</v>
      </c>
      <c r="S627" s="9">
        <f t="shared" si="39"/>
        <v>41481.996423611112</v>
      </c>
      <c r="T627" s="9">
        <f t="shared" si="40"/>
        <v>41514.996423611112</v>
      </c>
    </row>
    <row r="628" spans="1:20" ht="60" hidden="1" x14ac:dyDescent="0.25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t="s">
        <v>8219</v>
      </c>
      <c r="G628" t="s">
        <v>8223</v>
      </c>
      <c r="H628" t="s">
        <v>8245</v>
      </c>
      <c r="I628" s="11">
        <v>1457394545</v>
      </c>
      <c r="J628" s="11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37"/>
        <v>0</v>
      </c>
      <c r="P628" s="13">
        <f t="shared" si="38"/>
        <v>0</v>
      </c>
      <c r="Q628" s="15" t="s">
        <v>8329</v>
      </c>
      <c r="R628" t="s">
        <v>8330</v>
      </c>
      <c r="S628" s="9">
        <f t="shared" si="39"/>
        <v>42406.992418981477</v>
      </c>
      <c r="T628" s="9">
        <f t="shared" si="40"/>
        <v>42436.992418981477</v>
      </c>
    </row>
    <row r="629" spans="1:20" ht="60" hidden="1" x14ac:dyDescent="0.25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t="s">
        <v>8219</v>
      </c>
      <c r="G629" t="s">
        <v>8224</v>
      </c>
      <c r="H629" t="s">
        <v>8246</v>
      </c>
      <c r="I629" s="11">
        <v>1454425128</v>
      </c>
      <c r="J629" s="11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37"/>
        <v>53</v>
      </c>
      <c r="P629" s="13">
        <f t="shared" si="38"/>
        <v>44.76</v>
      </c>
      <c r="Q629" s="15" t="s">
        <v>8315</v>
      </c>
      <c r="R629" t="s">
        <v>8357</v>
      </c>
      <c r="S629" s="9">
        <f t="shared" si="39"/>
        <v>42372.624166666668</v>
      </c>
      <c r="T629" s="9">
        <f t="shared" si="40"/>
        <v>42402.624166666668</v>
      </c>
    </row>
    <row r="630" spans="1:20" ht="45" hidden="1" x14ac:dyDescent="0.25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t="s">
        <v>8219</v>
      </c>
      <c r="G630" t="s">
        <v>8223</v>
      </c>
      <c r="H630" t="s">
        <v>8245</v>
      </c>
      <c r="I630" s="11">
        <v>1431728242</v>
      </c>
      <c r="J630" s="11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37"/>
        <v>0</v>
      </c>
      <c r="P630" s="13">
        <f t="shared" si="38"/>
        <v>0</v>
      </c>
      <c r="Q630" s="15" t="s">
        <v>8308</v>
      </c>
      <c r="R630" t="s">
        <v>8311</v>
      </c>
      <c r="S630" s="9">
        <f t="shared" si="39"/>
        <v>42114.928726851853</v>
      </c>
      <c r="T630" s="9">
        <f t="shared" si="40"/>
        <v>42139.928726851853</v>
      </c>
    </row>
    <row r="631" spans="1:20" ht="45" hidden="1" x14ac:dyDescent="0.25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t="s">
        <v>8219</v>
      </c>
      <c r="G631" t="s">
        <v>8223</v>
      </c>
      <c r="H631" t="s">
        <v>8245</v>
      </c>
      <c r="I631" s="11">
        <v>1418368260</v>
      </c>
      <c r="J631" s="1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37"/>
        <v>6</v>
      </c>
      <c r="P631" s="13">
        <f t="shared" si="38"/>
        <v>29.25</v>
      </c>
      <c r="Q631" s="15" t="s">
        <v>8317</v>
      </c>
      <c r="R631" t="s">
        <v>8319</v>
      </c>
      <c r="S631" s="9">
        <f t="shared" si="39"/>
        <v>41977.040185185186</v>
      </c>
      <c r="T631" s="9">
        <f t="shared" si="40"/>
        <v>41985.299305555556</v>
      </c>
    </row>
    <row r="632" spans="1:20" ht="45" hidden="1" x14ac:dyDescent="0.25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t="s">
        <v>8219</v>
      </c>
      <c r="G632" t="s">
        <v>8223</v>
      </c>
      <c r="H632" t="s">
        <v>8245</v>
      </c>
      <c r="I632" s="11">
        <v>1462150800</v>
      </c>
      <c r="J632" s="11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37"/>
        <v>0</v>
      </c>
      <c r="P632" s="13">
        <f t="shared" si="38"/>
        <v>0</v>
      </c>
      <c r="Q632" s="15" t="s">
        <v>8329</v>
      </c>
      <c r="R632" t="s">
        <v>8330</v>
      </c>
      <c r="S632" s="9">
        <f t="shared" si="39"/>
        <v>42432.276712962965</v>
      </c>
      <c r="T632" s="9">
        <f t="shared" si="40"/>
        <v>42492.041666666672</v>
      </c>
    </row>
    <row r="633" spans="1:20" ht="60" hidden="1" x14ac:dyDescent="0.25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t="s">
        <v>8219</v>
      </c>
      <c r="G633" t="s">
        <v>8223</v>
      </c>
      <c r="H633" t="s">
        <v>8245</v>
      </c>
      <c r="I633" s="11">
        <v>1259715000</v>
      </c>
      <c r="J633" s="11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37"/>
        <v>0</v>
      </c>
      <c r="P633" s="13">
        <f t="shared" si="38"/>
        <v>0</v>
      </c>
      <c r="Q633" s="15" t="s">
        <v>8320</v>
      </c>
      <c r="R633" t="s">
        <v>8342</v>
      </c>
      <c r="S633" s="9">
        <f t="shared" si="39"/>
        <v>40079.566157407404</v>
      </c>
      <c r="T633" s="9">
        <f t="shared" si="40"/>
        <v>40149.034722222219</v>
      </c>
    </row>
    <row r="634" spans="1:20" ht="60" hidden="1" x14ac:dyDescent="0.25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t="s">
        <v>8219</v>
      </c>
      <c r="G634" t="s">
        <v>8223</v>
      </c>
      <c r="H634" t="s">
        <v>8245</v>
      </c>
      <c r="I634" s="11">
        <v>1307554261</v>
      </c>
      <c r="J634" s="11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ref="O634:O697" si="41">ROUND(E634/D634*100,0)</f>
        <v>3</v>
      </c>
      <c r="P634" s="13">
        <f t="shared" ref="P634:P697" si="42">IFERROR(ROUND(E634/L634,2),0)</f>
        <v>100</v>
      </c>
      <c r="Q634" s="15" t="s">
        <v>8320</v>
      </c>
      <c r="R634" t="s">
        <v>8342</v>
      </c>
      <c r="S634" s="9">
        <f t="shared" ref="S634:S697" si="43">(((J634/60)/60)/24)+DATE(1970,1,1)</f>
        <v>40672.729872685188</v>
      </c>
      <c r="T634" s="9">
        <f t="shared" ref="T634:T697" si="44">(((I634/60)/60)/24)+DATE(1970,1,1)</f>
        <v>40702.729872685188</v>
      </c>
    </row>
    <row r="635" spans="1:20" ht="60" hidden="1" x14ac:dyDescent="0.25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t="s">
        <v>8219</v>
      </c>
      <c r="G635" t="s">
        <v>8223</v>
      </c>
      <c r="H635" t="s">
        <v>8245</v>
      </c>
      <c r="I635" s="11">
        <v>1435874384</v>
      </c>
      <c r="J635" s="11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41"/>
        <v>0</v>
      </c>
      <c r="P635" s="13">
        <f t="shared" si="42"/>
        <v>0</v>
      </c>
      <c r="Q635" s="15" t="s">
        <v>8317</v>
      </c>
      <c r="R635" t="s">
        <v>8318</v>
      </c>
      <c r="S635" s="9">
        <f t="shared" si="43"/>
        <v>42157.916481481487</v>
      </c>
      <c r="T635" s="9">
        <f t="shared" si="44"/>
        <v>42187.916481481487</v>
      </c>
    </row>
    <row r="636" spans="1:20" ht="60" hidden="1" x14ac:dyDescent="0.25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t="s">
        <v>8219</v>
      </c>
      <c r="G636" t="s">
        <v>8223</v>
      </c>
      <c r="H636" t="s">
        <v>8245</v>
      </c>
      <c r="I636" s="11">
        <v>1446087223</v>
      </c>
      <c r="J636" s="11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41"/>
        <v>0</v>
      </c>
      <c r="P636" s="13">
        <f t="shared" si="42"/>
        <v>0</v>
      </c>
      <c r="Q636" s="15" t="s">
        <v>8317</v>
      </c>
      <c r="R636" t="s">
        <v>8318</v>
      </c>
      <c r="S636" s="9">
        <f t="shared" si="43"/>
        <v>42276.120636574073</v>
      </c>
      <c r="T636" s="9">
        <f t="shared" si="44"/>
        <v>42306.120636574073</v>
      </c>
    </row>
    <row r="637" spans="1:20" ht="75" hidden="1" x14ac:dyDescent="0.25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t="s">
        <v>8219</v>
      </c>
      <c r="G637" t="s">
        <v>8223</v>
      </c>
      <c r="H637" t="s">
        <v>8245</v>
      </c>
      <c r="I637" s="11">
        <v>1465243740</v>
      </c>
      <c r="J637" s="11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41"/>
        <v>0</v>
      </c>
      <c r="P637" s="13">
        <f t="shared" si="42"/>
        <v>0</v>
      </c>
      <c r="Q637" s="15" t="s">
        <v>8329</v>
      </c>
      <c r="R637" t="s">
        <v>8330</v>
      </c>
      <c r="S637" s="9">
        <f t="shared" si="43"/>
        <v>42483.797395833331</v>
      </c>
      <c r="T637" s="9">
        <f t="shared" si="44"/>
        <v>42527.839583333334</v>
      </c>
    </row>
    <row r="638" spans="1:20" ht="60" hidden="1" x14ac:dyDescent="0.25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t="s">
        <v>8219</v>
      </c>
      <c r="G638" t="s">
        <v>8223</v>
      </c>
      <c r="H638" t="s">
        <v>8245</v>
      </c>
      <c r="I638" s="11">
        <v>1439298052</v>
      </c>
      <c r="J638" s="11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41"/>
        <v>8</v>
      </c>
      <c r="P638" s="13">
        <f t="shared" si="42"/>
        <v>37.56</v>
      </c>
      <c r="Q638" s="15" t="s">
        <v>8308</v>
      </c>
      <c r="R638" t="s">
        <v>8311</v>
      </c>
      <c r="S638" s="9">
        <f t="shared" si="43"/>
        <v>42200.542268518519</v>
      </c>
      <c r="T638" s="9">
        <f t="shared" si="44"/>
        <v>42227.542268518519</v>
      </c>
    </row>
    <row r="639" spans="1:20" ht="45" hidden="1" x14ac:dyDescent="0.25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t="s">
        <v>8219</v>
      </c>
      <c r="G639" t="s">
        <v>8223</v>
      </c>
      <c r="H639" t="s">
        <v>8245</v>
      </c>
      <c r="I639" s="11">
        <v>1429375922</v>
      </c>
      <c r="J639" s="11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41"/>
        <v>1</v>
      </c>
      <c r="P639" s="13">
        <f t="shared" si="42"/>
        <v>28</v>
      </c>
      <c r="Q639" s="15" t="s">
        <v>8317</v>
      </c>
      <c r="R639" t="s">
        <v>8319</v>
      </c>
      <c r="S639" s="9">
        <f t="shared" si="43"/>
        <v>42082.702800925923</v>
      </c>
      <c r="T639" s="9">
        <f t="shared" si="44"/>
        <v>42112.702800925923</v>
      </c>
    </row>
    <row r="640" spans="1:20" ht="30" hidden="1" x14ac:dyDescent="0.25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t="s">
        <v>8219</v>
      </c>
      <c r="G640" t="s">
        <v>8223</v>
      </c>
      <c r="H640" t="s">
        <v>8245</v>
      </c>
      <c r="I640" s="11">
        <v>1441386000</v>
      </c>
      <c r="J640" s="11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41"/>
        <v>0</v>
      </c>
      <c r="P640" s="13">
        <f t="shared" si="42"/>
        <v>0</v>
      </c>
      <c r="Q640" s="15" t="s">
        <v>8308</v>
      </c>
      <c r="R640" t="s">
        <v>8311</v>
      </c>
      <c r="S640" s="9">
        <f t="shared" si="43"/>
        <v>42221.909930555557</v>
      </c>
      <c r="T640" s="9">
        <f t="shared" si="44"/>
        <v>42251.708333333328</v>
      </c>
    </row>
    <row r="641" spans="1:20" ht="60" hidden="1" x14ac:dyDescent="0.25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t="s">
        <v>8219</v>
      </c>
      <c r="G641" t="s">
        <v>8223</v>
      </c>
      <c r="H641" t="s">
        <v>8245</v>
      </c>
      <c r="I641" s="11">
        <v>1413942628</v>
      </c>
      <c r="J641" s="1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41"/>
        <v>0</v>
      </c>
      <c r="P641" s="13">
        <f t="shared" si="42"/>
        <v>0</v>
      </c>
      <c r="Q641" s="15" t="s">
        <v>8308</v>
      </c>
      <c r="R641" t="s">
        <v>8311</v>
      </c>
      <c r="S641" s="9">
        <f t="shared" si="43"/>
        <v>41904.07671296296</v>
      </c>
      <c r="T641" s="9">
        <f t="shared" si="44"/>
        <v>41934.07671296296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1"/>
        <v>144</v>
      </c>
      <c r="P642" s="13">
        <f t="shared" si="42"/>
        <v>50.5</v>
      </c>
      <c r="Q642" s="15" t="s">
        <v>8317</v>
      </c>
      <c r="R642" t="s">
        <v>8319</v>
      </c>
      <c r="S642" s="9">
        <f t="shared" si="43"/>
        <v>42683.420312500006</v>
      </c>
      <c r="T642" s="9">
        <f t="shared" si="44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 s="13">
        <f t="shared" si="42"/>
        <v>151.32</v>
      </c>
      <c r="Q643" s="15" t="s">
        <v>8317</v>
      </c>
      <c r="R643" t="s">
        <v>8319</v>
      </c>
      <c r="S643" s="9">
        <f t="shared" si="43"/>
        <v>42199.57</v>
      </c>
      <c r="T643" s="9">
        <f t="shared" si="44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13">
        <f t="shared" si="42"/>
        <v>134.36000000000001</v>
      </c>
      <c r="Q644" s="15" t="s">
        <v>8317</v>
      </c>
      <c r="R644" t="s">
        <v>8319</v>
      </c>
      <c r="S644" s="9">
        <f t="shared" si="43"/>
        <v>42199.651319444441</v>
      </c>
      <c r="T644" s="9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13">
        <f t="shared" si="42"/>
        <v>174.03</v>
      </c>
      <c r="Q645" s="15" t="s">
        <v>8317</v>
      </c>
      <c r="R645" t="s">
        <v>8319</v>
      </c>
      <c r="S645" s="9">
        <f t="shared" si="43"/>
        <v>42100.642071759255</v>
      </c>
      <c r="T645" s="9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13">
        <f t="shared" si="42"/>
        <v>73.489999999999995</v>
      </c>
      <c r="Q646" s="15" t="s">
        <v>8317</v>
      </c>
      <c r="R646" t="s">
        <v>8319</v>
      </c>
      <c r="S646" s="9">
        <f t="shared" si="43"/>
        <v>41898.665960648148</v>
      </c>
      <c r="T646" s="9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13">
        <f t="shared" si="42"/>
        <v>23.52</v>
      </c>
      <c r="Q647" s="15" t="s">
        <v>8317</v>
      </c>
      <c r="R647" t="s">
        <v>8319</v>
      </c>
      <c r="S647" s="9">
        <f t="shared" si="43"/>
        <v>42564.026319444441</v>
      </c>
      <c r="T647" s="9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13">
        <f t="shared" si="42"/>
        <v>39.07</v>
      </c>
      <c r="Q648" s="15" t="s">
        <v>8317</v>
      </c>
      <c r="R648" t="s">
        <v>8319</v>
      </c>
      <c r="S648" s="9">
        <f t="shared" si="43"/>
        <v>41832.852627314816</v>
      </c>
      <c r="T648" s="9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13">
        <f t="shared" si="42"/>
        <v>125.94</v>
      </c>
      <c r="Q649" s="15" t="s">
        <v>8317</v>
      </c>
      <c r="R649" t="s">
        <v>8319</v>
      </c>
      <c r="S649" s="9">
        <f t="shared" si="43"/>
        <v>42416.767928240741</v>
      </c>
      <c r="T649" s="9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13">
        <f t="shared" si="42"/>
        <v>1644</v>
      </c>
      <c r="Q650" s="15" t="s">
        <v>8317</v>
      </c>
      <c r="R650" t="s">
        <v>8319</v>
      </c>
      <c r="S650" s="9">
        <f t="shared" si="43"/>
        <v>41891.693379629629</v>
      </c>
      <c r="T650" s="9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13">
        <f t="shared" si="42"/>
        <v>42.67</v>
      </c>
      <c r="Q651" s="15" t="s">
        <v>8317</v>
      </c>
      <c r="R651" t="s">
        <v>8319</v>
      </c>
      <c r="S651" s="9">
        <f t="shared" si="43"/>
        <v>41877.912187499998</v>
      </c>
      <c r="T651" s="9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13">
        <f t="shared" si="42"/>
        <v>35.130000000000003</v>
      </c>
      <c r="Q652" s="15" t="s">
        <v>8317</v>
      </c>
      <c r="R652" t="s">
        <v>8319</v>
      </c>
      <c r="S652" s="9">
        <f t="shared" si="43"/>
        <v>41932.036851851852</v>
      </c>
      <c r="T652" s="9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13">
        <f t="shared" si="42"/>
        <v>239.35</v>
      </c>
      <c r="Q653" s="15" t="s">
        <v>8317</v>
      </c>
      <c r="R653" t="s">
        <v>8319</v>
      </c>
      <c r="S653" s="9">
        <f t="shared" si="43"/>
        <v>41956.017488425925</v>
      </c>
      <c r="T653" s="9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13">
        <f t="shared" si="42"/>
        <v>107.64</v>
      </c>
      <c r="Q654" s="15" t="s">
        <v>8317</v>
      </c>
      <c r="R654" t="s">
        <v>8319</v>
      </c>
      <c r="S654" s="9">
        <f t="shared" si="43"/>
        <v>42675.690393518518</v>
      </c>
      <c r="T654" s="9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13">
        <f t="shared" si="42"/>
        <v>95.83</v>
      </c>
      <c r="Q655" s="15" t="s">
        <v>8317</v>
      </c>
      <c r="R655" t="s">
        <v>8319</v>
      </c>
      <c r="S655" s="9">
        <f t="shared" si="43"/>
        <v>42199.618518518517</v>
      </c>
      <c r="T655" s="9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13">
        <f t="shared" si="42"/>
        <v>31.66</v>
      </c>
      <c r="Q656" s="15" t="s">
        <v>8317</v>
      </c>
      <c r="R656" t="s">
        <v>8319</v>
      </c>
      <c r="S656" s="9">
        <f t="shared" si="43"/>
        <v>42163.957326388889</v>
      </c>
      <c r="T656" s="9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13">
        <f t="shared" si="42"/>
        <v>42.89</v>
      </c>
      <c r="Q657" s="15" t="s">
        <v>8317</v>
      </c>
      <c r="R657" t="s">
        <v>8319</v>
      </c>
      <c r="S657" s="9">
        <f t="shared" si="43"/>
        <v>42045.957314814819</v>
      </c>
      <c r="T657" s="9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13">
        <f t="shared" si="42"/>
        <v>122.74</v>
      </c>
      <c r="Q658" s="15" t="s">
        <v>8317</v>
      </c>
      <c r="R658" t="s">
        <v>8319</v>
      </c>
      <c r="S658" s="9">
        <f t="shared" si="43"/>
        <v>42417.804618055554</v>
      </c>
      <c r="T658" s="9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13">
        <f t="shared" si="42"/>
        <v>190.45</v>
      </c>
      <c r="Q659" s="15" t="s">
        <v>8317</v>
      </c>
      <c r="R659" t="s">
        <v>8319</v>
      </c>
      <c r="S659" s="9">
        <f t="shared" si="43"/>
        <v>42331.84574074074</v>
      </c>
      <c r="T659" s="9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13">
        <f t="shared" si="42"/>
        <v>109.34</v>
      </c>
      <c r="Q660" s="15" t="s">
        <v>8317</v>
      </c>
      <c r="R660" t="s">
        <v>8319</v>
      </c>
      <c r="S660" s="9">
        <f t="shared" si="43"/>
        <v>42179.160752314812</v>
      </c>
      <c r="T660" s="9">
        <f t="shared" si="44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13">
        <f t="shared" si="42"/>
        <v>143.66999999999999</v>
      </c>
      <c r="Q661" s="15" t="s">
        <v>8317</v>
      </c>
      <c r="R661" t="s">
        <v>8319</v>
      </c>
      <c r="S661" s="9">
        <f t="shared" si="43"/>
        <v>42209.593692129631</v>
      </c>
      <c r="T661" s="9">
        <f t="shared" si="4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13">
        <f t="shared" si="42"/>
        <v>84.94</v>
      </c>
      <c r="Q662" s="15" t="s">
        <v>8317</v>
      </c>
      <c r="R662" t="s">
        <v>8319</v>
      </c>
      <c r="S662" s="9">
        <f t="shared" si="43"/>
        <v>41922.741655092592</v>
      </c>
      <c r="T662" s="9">
        <f t="shared" si="4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13">
        <f t="shared" si="42"/>
        <v>10.56</v>
      </c>
      <c r="Q663" s="15" t="s">
        <v>8317</v>
      </c>
      <c r="R663" t="s">
        <v>8319</v>
      </c>
      <c r="S663" s="9">
        <f t="shared" si="43"/>
        <v>42636.645358796297</v>
      </c>
      <c r="T663" s="9">
        <f t="shared" si="4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13">
        <f t="shared" si="42"/>
        <v>39</v>
      </c>
      <c r="Q664" s="15" t="s">
        <v>8317</v>
      </c>
      <c r="R664" t="s">
        <v>8319</v>
      </c>
      <c r="S664" s="9">
        <f t="shared" si="43"/>
        <v>41990.438043981485</v>
      </c>
      <c r="T664" s="9">
        <f t="shared" si="4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13">
        <f t="shared" si="42"/>
        <v>100</v>
      </c>
      <c r="Q665" s="15" t="s">
        <v>8317</v>
      </c>
      <c r="R665" t="s">
        <v>8319</v>
      </c>
      <c r="S665" s="9">
        <f t="shared" si="43"/>
        <v>42173.843240740738</v>
      </c>
      <c r="T665" s="9">
        <f t="shared" si="4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13">
        <f t="shared" si="42"/>
        <v>31.17</v>
      </c>
      <c r="Q666" s="15" t="s">
        <v>8317</v>
      </c>
      <c r="R666" t="s">
        <v>8319</v>
      </c>
      <c r="S666" s="9">
        <f t="shared" si="43"/>
        <v>42077.666377314818</v>
      </c>
      <c r="T666" s="9">
        <f t="shared" si="4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13">
        <f t="shared" si="42"/>
        <v>155.33000000000001</v>
      </c>
      <c r="Q667" s="15" t="s">
        <v>8317</v>
      </c>
      <c r="R667" t="s">
        <v>8319</v>
      </c>
      <c r="S667" s="9">
        <f t="shared" si="43"/>
        <v>42688.711354166662</v>
      </c>
      <c r="T667" s="9">
        <f t="shared" si="4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13">
        <f t="shared" si="42"/>
        <v>2</v>
      </c>
      <c r="Q668" s="15" t="s">
        <v>8317</v>
      </c>
      <c r="R668" t="s">
        <v>8319</v>
      </c>
      <c r="S668" s="9">
        <f t="shared" si="43"/>
        <v>41838.832152777781</v>
      </c>
      <c r="T668" s="9">
        <f t="shared" si="4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13">
        <f t="shared" si="42"/>
        <v>178.93</v>
      </c>
      <c r="Q669" s="15" t="s">
        <v>8317</v>
      </c>
      <c r="R669" t="s">
        <v>8319</v>
      </c>
      <c r="S669" s="9">
        <f t="shared" si="43"/>
        <v>42632.373414351852</v>
      </c>
      <c r="T669" s="9">
        <f t="shared" si="4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13">
        <f t="shared" si="42"/>
        <v>27.36</v>
      </c>
      <c r="Q670" s="15" t="s">
        <v>8317</v>
      </c>
      <c r="R670" t="s">
        <v>8319</v>
      </c>
      <c r="S670" s="9">
        <f t="shared" si="43"/>
        <v>42090.831273148149</v>
      </c>
      <c r="T670" s="9">
        <f t="shared" si="4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13">
        <f t="shared" si="42"/>
        <v>1536.25</v>
      </c>
      <c r="Q671" s="15" t="s">
        <v>8317</v>
      </c>
      <c r="R671" t="s">
        <v>8319</v>
      </c>
      <c r="S671" s="9">
        <f t="shared" si="43"/>
        <v>42527.625671296293</v>
      </c>
      <c r="T671" s="9">
        <f t="shared" si="4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13">
        <f t="shared" si="42"/>
        <v>85</v>
      </c>
      <c r="Q672" s="15" t="s">
        <v>8317</v>
      </c>
      <c r="R672" t="s">
        <v>8319</v>
      </c>
      <c r="S672" s="9">
        <f t="shared" si="43"/>
        <v>42506.709722222222</v>
      </c>
      <c r="T672" s="9">
        <f t="shared" si="4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13">
        <f t="shared" si="42"/>
        <v>788.53</v>
      </c>
      <c r="Q673" s="15" t="s">
        <v>8317</v>
      </c>
      <c r="R673" t="s">
        <v>8319</v>
      </c>
      <c r="S673" s="9">
        <f t="shared" si="43"/>
        <v>41984.692731481482</v>
      </c>
      <c r="T673" s="9">
        <f t="shared" si="4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13">
        <f t="shared" si="42"/>
        <v>50.3</v>
      </c>
      <c r="Q674" s="15" t="s">
        <v>8317</v>
      </c>
      <c r="R674" t="s">
        <v>8319</v>
      </c>
      <c r="S674" s="9">
        <f t="shared" si="43"/>
        <v>41974.219490740739</v>
      </c>
      <c r="T674" s="9">
        <f t="shared" si="4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13">
        <f t="shared" si="42"/>
        <v>68.33</v>
      </c>
      <c r="Q675" s="15" t="s">
        <v>8317</v>
      </c>
      <c r="R675" t="s">
        <v>8319</v>
      </c>
      <c r="S675" s="9">
        <f t="shared" si="43"/>
        <v>41838.840474537035</v>
      </c>
      <c r="T675" s="9">
        <f t="shared" si="4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13">
        <f t="shared" si="42"/>
        <v>7.5</v>
      </c>
      <c r="Q676" s="15" t="s">
        <v>8317</v>
      </c>
      <c r="R676" t="s">
        <v>8319</v>
      </c>
      <c r="S676" s="9">
        <f t="shared" si="43"/>
        <v>41803.116053240738</v>
      </c>
      <c r="T676" s="9">
        <f t="shared" si="4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13">
        <f t="shared" si="42"/>
        <v>34.270000000000003</v>
      </c>
      <c r="Q677" s="15" t="s">
        <v>8317</v>
      </c>
      <c r="R677" t="s">
        <v>8319</v>
      </c>
      <c r="S677" s="9">
        <f t="shared" si="43"/>
        <v>41975.930601851855</v>
      </c>
      <c r="T677" s="9">
        <f t="shared" si="4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13">
        <f t="shared" si="42"/>
        <v>61.29</v>
      </c>
      <c r="Q678" s="15" t="s">
        <v>8317</v>
      </c>
      <c r="R678" t="s">
        <v>8319</v>
      </c>
      <c r="S678" s="9">
        <f t="shared" si="43"/>
        <v>42012.768298611118</v>
      </c>
      <c r="T678" s="9">
        <f t="shared" si="4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13">
        <f t="shared" si="42"/>
        <v>133.25</v>
      </c>
      <c r="Q679" s="15" t="s">
        <v>8317</v>
      </c>
      <c r="R679" t="s">
        <v>8319</v>
      </c>
      <c r="S679" s="9">
        <f t="shared" si="43"/>
        <v>42504.403877314813</v>
      </c>
      <c r="T679" s="9">
        <f t="shared" si="4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13">
        <f t="shared" si="42"/>
        <v>65.180000000000007</v>
      </c>
      <c r="Q680" s="15" t="s">
        <v>8317</v>
      </c>
      <c r="R680" t="s">
        <v>8319</v>
      </c>
      <c r="S680" s="9">
        <f t="shared" si="43"/>
        <v>42481.376597222217</v>
      </c>
      <c r="T680" s="9">
        <f t="shared" si="4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13">
        <f t="shared" si="42"/>
        <v>93.9</v>
      </c>
      <c r="Q681" s="15" t="s">
        <v>8317</v>
      </c>
      <c r="R681" t="s">
        <v>8319</v>
      </c>
      <c r="S681" s="9">
        <f t="shared" si="43"/>
        <v>42556.695706018523</v>
      </c>
      <c r="T681" s="9">
        <f t="shared" si="4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13">
        <f t="shared" si="42"/>
        <v>150.65</v>
      </c>
      <c r="Q682" s="15" t="s">
        <v>8317</v>
      </c>
      <c r="R682" t="s">
        <v>8319</v>
      </c>
      <c r="S682" s="9">
        <f t="shared" si="43"/>
        <v>41864.501516203702</v>
      </c>
      <c r="T682" s="9">
        <f t="shared" si="4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13">
        <f t="shared" si="42"/>
        <v>1</v>
      </c>
      <c r="Q683" s="15" t="s">
        <v>8317</v>
      </c>
      <c r="R683" t="s">
        <v>8319</v>
      </c>
      <c r="S683" s="9">
        <f t="shared" si="43"/>
        <v>42639.805601851855</v>
      </c>
      <c r="T683" s="9">
        <f t="shared" si="4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13">
        <f t="shared" si="42"/>
        <v>13.25</v>
      </c>
      <c r="Q684" s="15" t="s">
        <v>8317</v>
      </c>
      <c r="R684" t="s">
        <v>8319</v>
      </c>
      <c r="S684" s="9">
        <f t="shared" si="43"/>
        <v>42778.765300925923</v>
      </c>
      <c r="T684" s="9">
        <f t="shared" si="4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13">
        <f t="shared" si="42"/>
        <v>99.33</v>
      </c>
      <c r="Q685" s="15" t="s">
        <v>8317</v>
      </c>
      <c r="R685" t="s">
        <v>8319</v>
      </c>
      <c r="S685" s="9">
        <f t="shared" si="43"/>
        <v>42634.900046296301</v>
      </c>
      <c r="T685" s="9">
        <f t="shared" si="4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13">
        <f t="shared" si="42"/>
        <v>177.39</v>
      </c>
      <c r="Q686" s="15" t="s">
        <v>8317</v>
      </c>
      <c r="R686" t="s">
        <v>8319</v>
      </c>
      <c r="S686" s="9">
        <f t="shared" si="43"/>
        <v>41809.473275462966</v>
      </c>
      <c r="T686" s="9">
        <f t="shared" si="4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13">
        <f t="shared" si="42"/>
        <v>55.3</v>
      </c>
      <c r="Q687" s="15" t="s">
        <v>8317</v>
      </c>
      <c r="R687" t="s">
        <v>8319</v>
      </c>
      <c r="S687" s="9">
        <f t="shared" si="43"/>
        <v>41971.866574074069</v>
      </c>
      <c r="T687" s="9">
        <f t="shared" si="4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13">
        <f t="shared" si="42"/>
        <v>0</v>
      </c>
      <c r="Q688" s="15" t="s">
        <v>8317</v>
      </c>
      <c r="R688" t="s">
        <v>8319</v>
      </c>
      <c r="S688" s="9">
        <f t="shared" si="43"/>
        <v>42189.673263888893</v>
      </c>
      <c r="T688" s="9">
        <f t="shared" si="4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13">
        <f t="shared" si="42"/>
        <v>591.66999999999996</v>
      </c>
      <c r="Q689" s="15" t="s">
        <v>8317</v>
      </c>
      <c r="R689" t="s">
        <v>8319</v>
      </c>
      <c r="S689" s="9">
        <f t="shared" si="43"/>
        <v>42711.750613425931</v>
      </c>
      <c r="T689" s="9">
        <f t="shared" si="4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13">
        <f t="shared" si="42"/>
        <v>405.5</v>
      </c>
      <c r="Q690" s="15" t="s">
        <v>8317</v>
      </c>
      <c r="R690" t="s">
        <v>8319</v>
      </c>
      <c r="S690" s="9">
        <f t="shared" si="43"/>
        <v>42262.104780092588</v>
      </c>
      <c r="T690" s="9">
        <f t="shared" si="4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13">
        <f t="shared" si="42"/>
        <v>343.15</v>
      </c>
      <c r="Q691" s="15" t="s">
        <v>8317</v>
      </c>
      <c r="R691" t="s">
        <v>8319</v>
      </c>
      <c r="S691" s="9">
        <f t="shared" si="43"/>
        <v>42675.66778935185</v>
      </c>
      <c r="T691" s="9">
        <f t="shared" si="4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13">
        <f t="shared" si="42"/>
        <v>72.59</v>
      </c>
      <c r="Q692" s="15" t="s">
        <v>8317</v>
      </c>
      <c r="R692" t="s">
        <v>8319</v>
      </c>
      <c r="S692" s="9">
        <f t="shared" si="43"/>
        <v>42579.634733796294</v>
      </c>
      <c r="T692" s="9">
        <f t="shared" si="4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13">
        <f t="shared" si="42"/>
        <v>26</v>
      </c>
      <c r="Q693" s="15" t="s">
        <v>8317</v>
      </c>
      <c r="R693" t="s">
        <v>8319</v>
      </c>
      <c r="S693" s="9">
        <f t="shared" si="43"/>
        <v>42158.028310185182</v>
      </c>
      <c r="T693" s="9">
        <f t="shared" si="4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13">
        <f t="shared" si="42"/>
        <v>6.5</v>
      </c>
      <c r="Q694" s="15" t="s">
        <v>8317</v>
      </c>
      <c r="R694" t="s">
        <v>8319</v>
      </c>
      <c r="S694" s="9">
        <f t="shared" si="43"/>
        <v>42696.37572916667</v>
      </c>
      <c r="T694" s="9">
        <f t="shared" si="4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13">
        <f t="shared" si="42"/>
        <v>119.39</v>
      </c>
      <c r="Q695" s="15" t="s">
        <v>8317</v>
      </c>
      <c r="R695" t="s">
        <v>8319</v>
      </c>
      <c r="S695" s="9">
        <f t="shared" si="43"/>
        <v>42094.808182870373</v>
      </c>
      <c r="T695" s="9">
        <f t="shared" si="4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13">
        <f t="shared" si="42"/>
        <v>84.29</v>
      </c>
      <c r="Q696" s="15" t="s">
        <v>8317</v>
      </c>
      <c r="R696" t="s">
        <v>8319</v>
      </c>
      <c r="S696" s="9">
        <f t="shared" si="43"/>
        <v>42737.663877314815</v>
      </c>
      <c r="T696" s="9">
        <f t="shared" si="4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13">
        <f t="shared" si="42"/>
        <v>90.86</v>
      </c>
      <c r="Q697" s="15" t="s">
        <v>8317</v>
      </c>
      <c r="R697" t="s">
        <v>8319</v>
      </c>
      <c r="S697" s="9">
        <f t="shared" si="43"/>
        <v>41913.521064814813</v>
      </c>
      <c r="T697" s="9">
        <f t="shared" si="4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45">ROUND(E698/D698*100,0)</f>
        <v>0</v>
      </c>
      <c r="P698" s="13">
        <f t="shared" ref="P698:P761" si="46">IFERROR(ROUND(E698/L698,2),0)</f>
        <v>1</v>
      </c>
      <c r="Q698" s="15" t="s">
        <v>8317</v>
      </c>
      <c r="R698" t="s">
        <v>8319</v>
      </c>
      <c r="S698" s="9">
        <f t="shared" ref="S698:S761" si="47">(((J698/60)/60)/24)+DATE(1970,1,1)</f>
        <v>41815.927106481482</v>
      </c>
      <c r="T698" s="9">
        <f t="shared" ref="T698:T761" si="48"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5"/>
        <v>46</v>
      </c>
      <c r="P699" s="13">
        <f t="shared" si="46"/>
        <v>20.34</v>
      </c>
      <c r="Q699" s="15" t="s">
        <v>8317</v>
      </c>
      <c r="R699" t="s">
        <v>8319</v>
      </c>
      <c r="S699" s="9">
        <f t="shared" si="47"/>
        <v>42388.523020833338</v>
      </c>
      <c r="T699" s="9">
        <f t="shared" si="48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5"/>
        <v>15</v>
      </c>
      <c r="P700" s="13">
        <f t="shared" si="46"/>
        <v>530.69000000000005</v>
      </c>
      <c r="Q700" s="15" t="s">
        <v>8317</v>
      </c>
      <c r="R700" t="s">
        <v>8319</v>
      </c>
      <c r="S700" s="9">
        <f t="shared" si="47"/>
        <v>41866.931076388886</v>
      </c>
      <c r="T700" s="9">
        <f t="shared" si="48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5"/>
        <v>82</v>
      </c>
      <c r="P701" s="13">
        <f t="shared" si="46"/>
        <v>120.39</v>
      </c>
      <c r="Q701" s="15" t="s">
        <v>8317</v>
      </c>
      <c r="R701" t="s">
        <v>8319</v>
      </c>
      <c r="S701" s="9">
        <f t="shared" si="47"/>
        <v>41563.485509259262</v>
      </c>
      <c r="T701" s="9">
        <f t="shared" si="48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5"/>
        <v>3</v>
      </c>
      <c r="P702" s="13">
        <f t="shared" si="46"/>
        <v>13</v>
      </c>
      <c r="Q702" s="15" t="s">
        <v>8317</v>
      </c>
      <c r="R702" t="s">
        <v>8319</v>
      </c>
      <c r="S702" s="9">
        <f t="shared" si="47"/>
        <v>42715.688437500001</v>
      </c>
      <c r="T702" s="9">
        <f t="shared" si="48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5"/>
        <v>27</v>
      </c>
      <c r="P703" s="13">
        <f t="shared" si="46"/>
        <v>291.33</v>
      </c>
      <c r="Q703" s="15" t="s">
        <v>8317</v>
      </c>
      <c r="R703" t="s">
        <v>8319</v>
      </c>
      <c r="S703" s="9">
        <f t="shared" si="47"/>
        <v>41813.662962962961</v>
      </c>
      <c r="T703" s="9">
        <f t="shared" si="48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5"/>
        <v>31</v>
      </c>
      <c r="P704" s="13">
        <f t="shared" si="46"/>
        <v>124.92</v>
      </c>
      <c r="Q704" s="15" t="s">
        <v>8317</v>
      </c>
      <c r="R704" t="s">
        <v>8319</v>
      </c>
      <c r="S704" s="9">
        <f t="shared" si="47"/>
        <v>42668.726701388892</v>
      </c>
      <c r="T704" s="9">
        <f t="shared" si="48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5"/>
        <v>6</v>
      </c>
      <c r="P705" s="13">
        <f t="shared" si="46"/>
        <v>119.57</v>
      </c>
      <c r="Q705" s="15" t="s">
        <v>8317</v>
      </c>
      <c r="R705" t="s">
        <v>8319</v>
      </c>
      <c r="S705" s="9">
        <f t="shared" si="47"/>
        <v>42711.950798611113</v>
      </c>
      <c r="T705" s="9">
        <f t="shared" si="48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5"/>
        <v>1</v>
      </c>
      <c r="P706" s="13">
        <f t="shared" si="46"/>
        <v>120.25</v>
      </c>
      <c r="Q706" s="15" t="s">
        <v>8317</v>
      </c>
      <c r="R706" t="s">
        <v>8319</v>
      </c>
      <c r="S706" s="9">
        <f t="shared" si="47"/>
        <v>42726.192916666667</v>
      </c>
      <c r="T706" s="9">
        <f t="shared" si="48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 s="13">
        <f t="shared" si="46"/>
        <v>195.4</v>
      </c>
      <c r="Q707" s="15" t="s">
        <v>8317</v>
      </c>
      <c r="R707" t="s">
        <v>8319</v>
      </c>
      <c r="S707" s="9">
        <f t="shared" si="47"/>
        <v>42726.491643518515</v>
      </c>
      <c r="T707" s="9">
        <f t="shared" si="48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13">
        <f t="shared" si="46"/>
        <v>0</v>
      </c>
      <c r="Q708" s="15" t="s">
        <v>8317</v>
      </c>
      <c r="R708" t="s">
        <v>8319</v>
      </c>
      <c r="S708" s="9">
        <f t="shared" si="47"/>
        <v>42676.995173611111</v>
      </c>
      <c r="T708" s="9">
        <f t="shared" si="4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13">
        <f t="shared" si="46"/>
        <v>117.7</v>
      </c>
      <c r="Q709" s="15" t="s">
        <v>8317</v>
      </c>
      <c r="R709" t="s">
        <v>8319</v>
      </c>
      <c r="S709" s="9">
        <f t="shared" si="47"/>
        <v>42696.663506944446</v>
      </c>
      <c r="T709" s="9">
        <f t="shared" si="4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13">
        <f t="shared" si="46"/>
        <v>23.95</v>
      </c>
      <c r="Q710" s="15" t="s">
        <v>8317</v>
      </c>
      <c r="R710" t="s">
        <v>8319</v>
      </c>
      <c r="S710" s="9">
        <f t="shared" si="47"/>
        <v>41835.581018518518</v>
      </c>
      <c r="T710" s="9">
        <f t="shared" si="4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13">
        <f t="shared" si="46"/>
        <v>30.5</v>
      </c>
      <c r="Q711" s="15" t="s">
        <v>8317</v>
      </c>
      <c r="R711" t="s">
        <v>8319</v>
      </c>
      <c r="S711" s="9">
        <f t="shared" si="47"/>
        <v>41948.041192129633</v>
      </c>
      <c r="T711" s="9">
        <f t="shared" si="4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13">
        <f t="shared" si="46"/>
        <v>0</v>
      </c>
      <c r="Q712" s="15" t="s">
        <v>8317</v>
      </c>
      <c r="R712" t="s">
        <v>8319</v>
      </c>
      <c r="S712" s="9">
        <f t="shared" si="47"/>
        <v>41837.984976851854</v>
      </c>
      <c r="T712" s="9">
        <f t="shared" si="4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13">
        <f t="shared" si="46"/>
        <v>99.97</v>
      </c>
      <c r="Q713" s="15" t="s">
        <v>8317</v>
      </c>
      <c r="R713" t="s">
        <v>8319</v>
      </c>
      <c r="S713" s="9">
        <f t="shared" si="47"/>
        <v>42678.459120370375</v>
      </c>
      <c r="T713" s="9">
        <f t="shared" si="4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13">
        <f t="shared" si="46"/>
        <v>26.25</v>
      </c>
      <c r="Q714" s="15" t="s">
        <v>8317</v>
      </c>
      <c r="R714" t="s">
        <v>8319</v>
      </c>
      <c r="S714" s="9">
        <f t="shared" si="47"/>
        <v>42384.680925925932</v>
      </c>
      <c r="T714" s="9">
        <f t="shared" si="4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13">
        <f t="shared" si="46"/>
        <v>199</v>
      </c>
      <c r="Q715" s="15" t="s">
        <v>8317</v>
      </c>
      <c r="R715" t="s">
        <v>8319</v>
      </c>
      <c r="S715" s="9">
        <f t="shared" si="47"/>
        <v>42496.529305555552</v>
      </c>
      <c r="T715" s="9">
        <f t="shared" si="4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13">
        <f t="shared" si="46"/>
        <v>80.319999999999993</v>
      </c>
      <c r="Q716" s="15" t="s">
        <v>8317</v>
      </c>
      <c r="R716" t="s">
        <v>8319</v>
      </c>
      <c r="S716" s="9">
        <f t="shared" si="47"/>
        <v>42734.787986111114</v>
      </c>
      <c r="T716" s="9">
        <f t="shared" si="4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13">
        <f t="shared" si="46"/>
        <v>115.75</v>
      </c>
      <c r="Q717" s="15" t="s">
        <v>8317</v>
      </c>
      <c r="R717" t="s">
        <v>8319</v>
      </c>
      <c r="S717" s="9">
        <f t="shared" si="47"/>
        <v>42273.090740740736</v>
      </c>
      <c r="T717" s="9">
        <f t="shared" si="4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13">
        <f t="shared" si="46"/>
        <v>44.69</v>
      </c>
      <c r="Q718" s="15" t="s">
        <v>8317</v>
      </c>
      <c r="R718" t="s">
        <v>8319</v>
      </c>
      <c r="S718" s="9">
        <f t="shared" si="47"/>
        <v>41940.658645833333</v>
      </c>
      <c r="T718" s="9">
        <f t="shared" si="4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13">
        <f t="shared" si="46"/>
        <v>76.25</v>
      </c>
      <c r="Q719" s="15" t="s">
        <v>8317</v>
      </c>
      <c r="R719" t="s">
        <v>8319</v>
      </c>
      <c r="S719" s="9">
        <f t="shared" si="47"/>
        <v>41857.854189814818</v>
      </c>
      <c r="T719" s="9">
        <f t="shared" si="4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13">
        <f t="shared" si="46"/>
        <v>22.5</v>
      </c>
      <c r="Q720" s="15" t="s">
        <v>8317</v>
      </c>
      <c r="R720" t="s">
        <v>8319</v>
      </c>
      <c r="S720" s="9">
        <f t="shared" si="47"/>
        <v>42752.845451388886</v>
      </c>
      <c r="T720" s="9">
        <f t="shared" si="4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13">
        <f t="shared" si="46"/>
        <v>19.399999999999999</v>
      </c>
      <c r="Q721" s="15" t="s">
        <v>8317</v>
      </c>
      <c r="R721" t="s">
        <v>8319</v>
      </c>
      <c r="S721" s="9">
        <f t="shared" si="47"/>
        <v>42409.040231481486</v>
      </c>
      <c r="T721" s="9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13">
        <f t="shared" si="46"/>
        <v>66.709999999999994</v>
      </c>
      <c r="Q722" s="15" t="s">
        <v>8320</v>
      </c>
      <c r="R722" t="s">
        <v>8321</v>
      </c>
      <c r="S722" s="9">
        <f t="shared" si="47"/>
        <v>40909.649201388893</v>
      </c>
      <c r="T722" s="9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13">
        <f t="shared" si="46"/>
        <v>84.14</v>
      </c>
      <c r="Q723" s="15" t="s">
        <v>8320</v>
      </c>
      <c r="R723" t="s">
        <v>8321</v>
      </c>
      <c r="S723" s="9">
        <f t="shared" si="47"/>
        <v>41807.571840277778</v>
      </c>
      <c r="T723" s="9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13">
        <f t="shared" si="46"/>
        <v>215.73</v>
      </c>
      <c r="Q724" s="15" t="s">
        <v>8320</v>
      </c>
      <c r="R724" t="s">
        <v>8321</v>
      </c>
      <c r="S724" s="9">
        <f t="shared" si="47"/>
        <v>40977.805300925924</v>
      </c>
      <c r="T724" s="9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13">
        <f t="shared" si="46"/>
        <v>54.69</v>
      </c>
      <c r="Q725" s="15" t="s">
        <v>8320</v>
      </c>
      <c r="R725" t="s">
        <v>8321</v>
      </c>
      <c r="S725" s="9">
        <f t="shared" si="47"/>
        <v>42184.816539351858</v>
      </c>
      <c r="T725" s="9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13">
        <f t="shared" si="46"/>
        <v>51.63</v>
      </c>
      <c r="Q726" s="15" t="s">
        <v>8320</v>
      </c>
      <c r="R726" t="s">
        <v>8321</v>
      </c>
      <c r="S726" s="9">
        <f t="shared" si="47"/>
        <v>40694.638460648144</v>
      </c>
      <c r="T726" s="9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13">
        <f t="shared" si="46"/>
        <v>143.36000000000001</v>
      </c>
      <c r="Q727" s="15" t="s">
        <v>8320</v>
      </c>
      <c r="R727" t="s">
        <v>8321</v>
      </c>
      <c r="S727" s="9">
        <f t="shared" si="47"/>
        <v>42321.626296296294</v>
      </c>
      <c r="T727" s="9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13">
        <f t="shared" si="46"/>
        <v>72.430000000000007</v>
      </c>
      <c r="Q728" s="15" t="s">
        <v>8320</v>
      </c>
      <c r="R728" t="s">
        <v>8321</v>
      </c>
      <c r="S728" s="9">
        <f t="shared" si="47"/>
        <v>41346.042673611111</v>
      </c>
      <c r="T728" s="9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13">
        <f t="shared" si="46"/>
        <v>36.53</v>
      </c>
      <c r="Q729" s="15" t="s">
        <v>8320</v>
      </c>
      <c r="R729" t="s">
        <v>8321</v>
      </c>
      <c r="S729" s="9">
        <f t="shared" si="47"/>
        <v>41247.020243055551</v>
      </c>
      <c r="T729" s="9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13">
        <f t="shared" si="46"/>
        <v>60.9</v>
      </c>
      <c r="Q730" s="15" t="s">
        <v>8320</v>
      </c>
      <c r="R730" t="s">
        <v>8321</v>
      </c>
      <c r="S730" s="9">
        <f t="shared" si="47"/>
        <v>40731.837465277778</v>
      </c>
      <c r="T730" s="9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13">
        <f t="shared" si="46"/>
        <v>43.55</v>
      </c>
      <c r="Q731" s="15" t="s">
        <v>8320</v>
      </c>
      <c r="R731" t="s">
        <v>8321</v>
      </c>
      <c r="S731" s="9">
        <f t="shared" si="47"/>
        <v>41111.185891203706</v>
      </c>
      <c r="T731" s="9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13">
        <f t="shared" si="46"/>
        <v>99.77</v>
      </c>
      <c r="Q732" s="15" t="s">
        <v>8320</v>
      </c>
      <c r="R732" t="s">
        <v>8321</v>
      </c>
      <c r="S732" s="9">
        <f t="shared" si="47"/>
        <v>40854.745266203703</v>
      </c>
      <c r="T732" s="9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13">
        <f t="shared" si="46"/>
        <v>88.73</v>
      </c>
      <c r="Q733" s="15" t="s">
        <v>8320</v>
      </c>
      <c r="R733" t="s">
        <v>8321</v>
      </c>
      <c r="S733" s="9">
        <f t="shared" si="47"/>
        <v>40879.795682870368</v>
      </c>
      <c r="T733" s="9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13">
        <f t="shared" si="46"/>
        <v>4.92</v>
      </c>
      <c r="Q734" s="15" t="s">
        <v>8320</v>
      </c>
      <c r="R734" t="s">
        <v>8321</v>
      </c>
      <c r="S734" s="9">
        <f t="shared" si="47"/>
        <v>41486.424317129626</v>
      </c>
      <c r="T734" s="9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13">
        <f t="shared" si="46"/>
        <v>17.82</v>
      </c>
      <c r="Q735" s="15" t="s">
        <v>8320</v>
      </c>
      <c r="R735" t="s">
        <v>8321</v>
      </c>
      <c r="S735" s="9">
        <f t="shared" si="47"/>
        <v>41598.420046296298</v>
      </c>
      <c r="T735" s="9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13">
        <f t="shared" si="46"/>
        <v>187.19</v>
      </c>
      <c r="Q736" s="15" t="s">
        <v>8320</v>
      </c>
      <c r="R736" t="s">
        <v>8321</v>
      </c>
      <c r="S736" s="9">
        <f t="shared" si="47"/>
        <v>42102.164583333331</v>
      </c>
      <c r="T736" s="9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13">
        <f t="shared" si="46"/>
        <v>234.81</v>
      </c>
      <c r="Q737" s="15" t="s">
        <v>8320</v>
      </c>
      <c r="R737" t="s">
        <v>8321</v>
      </c>
      <c r="S737" s="9">
        <f t="shared" si="47"/>
        <v>41946.029467592591</v>
      </c>
      <c r="T737" s="9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13">
        <f t="shared" si="46"/>
        <v>105.05</v>
      </c>
      <c r="Q738" s="15" t="s">
        <v>8320</v>
      </c>
      <c r="R738" t="s">
        <v>8321</v>
      </c>
      <c r="S738" s="9">
        <f t="shared" si="47"/>
        <v>41579.734259259261</v>
      </c>
      <c r="T738" s="9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13">
        <f t="shared" si="46"/>
        <v>56.67</v>
      </c>
      <c r="Q739" s="15" t="s">
        <v>8320</v>
      </c>
      <c r="R739" t="s">
        <v>8321</v>
      </c>
      <c r="S739" s="9">
        <f t="shared" si="47"/>
        <v>41667.275312500002</v>
      </c>
      <c r="T739" s="9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13">
        <f t="shared" si="46"/>
        <v>39.049999999999997</v>
      </c>
      <c r="Q740" s="15" t="s">
        <v>8320</v>
      </c>
      <c r="R740" t="s">
        <v>8321</v>
      </c>
      <c r="S740" s="9">
        <f t="shared" si="47"/>
        <v>41943.604097222218</v>
      </c>
      <c r="T740" s="9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13">
        <f t="shared" si="46"/>
        <v>68.349999999999994</v>
      </c>
      <c r="Q741" s="15" t="s">
        <v>8320</v>
      </c>
      <c r="R741" t="s">
        <v>8321</v>
      </c>
      <c r="S741" s="9">
        <f t="shared" si="47"/>
        <v>41829.502650462964</v>
      </c>
      <c r="T741" s="9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13">
        <f t="shared" si="46"/>
        <v>169.58</v>
      </c>
      <c r="Q742" s="15" t="s">
        <v>8320</v>
      </c>
      <c r="R742" t="s">
        <v>8321</v>
      </c>
      <c r="S742" s="9">
        <f t="shared" si="47"/>
        <v>42162.146782407406</v>
      </c>
      <c r="T742" s="9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13">
        <f t="shared" si="46"/>
        <v>141.41999999999999</v>
      </c>
      <c r="Q743" s="15" t="s">
        <v>8320</v>
      </c>
      <c r="R743" t="s">
        <v>8321</v>
      </c>
      <c r="S743" s="9">
        <f t="shared" si="47"/>
        <v>41401.648217592592</v>
      </c>
      <c r="T743" s="9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13">
        <f t="shared" si="46"/>
        <v>67.39</v>
      </c>
      <c r="Q744" s="15" t="s">
        <v>8320</v>
      </c>
      <c r="R744" t="s">
        <v>8321</v>
      </c>
      <c r="S744" s="9">
        <f t="shared" si="47"/>
        <v>41689.917962962965</v>
      </c>
      <c r="T744" s="9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13">
        <f t="shared" si="46"/>
        <v>54.27</v>
      </c>
      <c r="Q745" s="15" t="s">
        <v>8320</v>
      </c>
      <c r="R745" t="s">
        <v>8321</v>
      </c>
      <c r="S745" s="9">
        <f t="shared" si="47"/>
        <v>40990.709317129629</v>
      </c>
      <c r="T745" s="9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13">
        <f t="shared" si="46"/>
        <v>82.52</v>
      </c>
      <c r="Q746" s="15" t="s">
        <v>8320</v>
      </c>
      <c r="R746" t="s">
        <v>8321</v>
      </c>
      <c r="S746" s="9">
        <f t="shared" si="47"/>
        <v>41226.95721064815</v>
      </c>
      <c r="T746" s="9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13">
        <f t="shared" si="46"/>
        <v>53.73</v>
      </c>
      <c r="Q747" s="15" t="s">
        <v>8320</v>
      </c>
      <c r="R747" t="s">
        <v>8321</v>
      </c>
      <c r="S747" s="9">
        <f t="shared" si="47"/>
        <v>41367.572280092594</v>
      </c>
      <c r="T747" s="9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13">
        <f t="shared" si="46"/>
        <v>34.21</v>
      </c>
      <c r="Q748" s="15" t="s">
        <v>8320</v>
      </c>
      <c r="R748" t="s">
        <v>8321</v>
      </c>
      <c r="S748" s="9">
        <f t="shared" si="47"/>
        <v>41157.042928240742</v>
      </c>
      <c r="T748" s="9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13">
        <f t="shared" si="46"/>
        <v>127.33</v>
      </c>
      <c r="Q749" s="15" t="s">
        <v>8320</v>
      </c>
      <c r="R749" t="s">
        <v>8321</v>
      </c>
      <c r="S749" s="9">
        <f t="shared" si="47"/>
        <v>41988.548831018517</v>
      </c>
      <c r="T749" s="9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13">
        <f t="shared" si="46"/>
        <v>45.57</v>
      </c>
      <c r="Q750" s="15" t="s">
        <v>8320</v>
      </c>
      <c r="R750" t="s">
        <v>8321</v>
      </c>
      <c r="S750" s="9">
        <f t="shared" si="47"/>
        <v>41831.846828703703</v>
      </c>
      <c r="T750" s="9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13">
        <f t="shared" si="46"/>
        <v>95.96</v>
      </c>
      <c r="Q751" s="15" t="s">
        <v>8320</v>
      </c>
      <c r="R751" t="s">
        <v>8321</v>
      </c>
      <c r="S751" s="9">
        <f t="shared" si="47"/>
        <v>42733.94131944445</v>
      </c>
      <c r="T751" s="9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13">
        <f t="shared" si="46"/>
        <v>77.27</v>
      </c>
      <c r="Q752" s="15" t="s">
        <v>8320</v>
      </c>
      <c r="R752" t="s">
        <v>8321</v>
      </c>
      <c r="S752" s="9">
        <f t="shared" si="47"/>
        <v>41299.878148148149</v>
      </c>
      <c r="T752" s="9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13">
        <f t="shared" si="46"/>
        <v>57.34</v>
      </c>
      <c r="Q753" s="15" t="s">
        <v>8320</v>
      </c>
      <c r="R753" t="s">
        <v>8321</v>
      </c>
      <c r="S753" s="9">
        <f t="shared" si="47"/>
        <v>40713.630497685182</v>
      </c>
      <c r="T753" s="9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13">
        <f t="shared" si="46"/>
        <v>53.19</v>
      </c>
      <c r="Q754" s="15" t="s">
        <v>8320</v>
      </c>
      <c r="R754" t="s">
        <v>8321</v>
      </c>
      <c r="S754" s="9">
        <f t="shared" si="47"/>
        <v>42639.421493055561</v>
      </c>
      <c r="T754" s="9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13">
        <f t="shared" si="46"/>
        <v>492.31</v>
      </c>
      <c r="Q755" s="15" t="s">
        <v>8320</v>
      </c>
      <c r="R755" t="s">
        <v>8321</v>
      </c>
      <c r="S755" s="9">
        <f t="shared" si="47"/>
        <v>42019.590173611112</v>
      </c>
      <c r="T755" s="9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13">
        <f t="shared" si="46"/>
        <v>42.35</v>
      </c>
      <c r="Q756" s="15" t="s">
        <v>8320</v>
      </c>
      <c r="R756" t="s">
        <v>8321</v>
      </c>
      <c r="S756" s="9">
        <f t="shared" si="47"/>
        <v>41249.749085648145</v>
      </c>
      <c r="T756" s="9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13">
        <f t="shared" si="46"/>
        <v>37.47</v>
      </c>
      <c r="Q757" s="15" t="s">
        <v>8320</v>
      </c>
      <c r="R757" t="s">
        <v>8321</v>
      </c>
      <c r="S757" s="9">
        <f t="shared" si="47"/>
        <v>41383.605057870373</v>
      </c>
      <c r="T757" s="9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13">
        <f t="shared" si="46"/>
        <v>37.450000000000003</v>
      </c>
      <c r="Q758" s="15" t="s">
        <v>8320</v>
      </c>
      <c r="R758" t="s">
        <v>8321</v>
      </c>
      <c r="S758" s="9">
        <f t="shared" si="47"/>
        <v>40590.766886574071</v>
      </c>
      <c r="T758" s="9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13">
        <f t="shared" si="46"/>
        <v>33.06</v>
      </c>
      <c r="Q759" s="15" t="s">
        <v>8320</v>
      </c>
      <c r="R759" t="s">
        <v>8321</v>
      </c>
      <c r="S759" s="9">
        <f t="shared" si="47"/>
        <v>41235.054560185185</v>
      </c>
      <c r="T759" s="9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13">
        <f t="shared" si="46"/>
        <v>134.21</v>
      </c>
      <c r="Q760" s="15" t="s">
        <v>8320</v>
      </c>
      <c r="R760" t="s">
        <v>8321</v>
      </c>
      <c r="S760" s="9">
        <f t="shared" si="47"/>
        <v>40429.836435185185</v>
      </c>
      <c r="T760" s="9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13">
        <f t="shared" si="46"/>
        <v>51.47</v>
      </c>
      <c r="Q761" s="15" t="s">
        <v>8320</v>
      </c>
      <c r="R761" t="s">
        <v>8321</v>
      </c>
      <c r="S761" s="9">
        <f t="shared" si="47"/>
        <v>41789.330312500002</v>
      </c>
      <c r="T761" s="9">
        <f t="shared" si="4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49">ROUND(E762/D762*100,0)</f>
        <v>0</v>
      </c>
      <c r="P762" s="13">
        <f t="shared" ref="P762:P825" si="50">IFERROR(ROUND(E762/L762,2),0)</f>
        <v>0</v>
      </c>
      <c r="Q762" s="15" t="s">
        <v>8320</v>
      </c>
      <c r="R762" t="s">
        <v>8322</v>
      </c>
      <c r="S762" s="9">
        <f t="shared" ref="S762:S825" si="51">(((J762/60)/60)/24)+DATE(1970,1,1)</f>
        <v>42670.764039351852</v>
      </c>
      <c r="T762" s="9">
        <f t="shared" ref="T762:T825" si="52"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 s="13">
        <f t="shared" si="50"/>
        <v>39.17</v>
      </c>
      <c r="Q763" s="15" t="s">
        <v>8320</v>
      </c>
      <c r="R763" t="s">
        <v>8322</v>
      </c>
      <c r="S763" s="9">
        <f t="shared" si="51"/>
        <v>41642.751458333332</v>
      </c>
      <c r="T763" s="9">
        <f t="shared" si="52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 s="13">
        <f t="shared" si="50"/>
        <v>0</v>
      </c>
      <c r="Q764" s="15" t="s">
        <v>8320</v>
      </c>
      <c r="R764" t="s">
        <v>8322</v>
      </c>
      <c r="S764" s="9">
        <f t="shared" si="51"/>
        <v>42690.858449074076</v>
      </c>
      <c r="T764" s="9">
        <f t="shared" si="52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 s="13">
        <f t="shared" si="50"/>
        <v>5</v>
      </c>
      <c r="Q765" s="15" t="s">
        <v>8320</v>
      </c>
      <c r="R765" t="s">
        <v>8322</v>
      </c>
      <c r="S765" s="9">
        <f t="shared" si="51"/>
        <v>41471.446851851848</v>
      </c>
      <c r="T765" s="9">
        <f t="shared" si="52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 s="13">
        <f t="shared" si="50"/>
        <v>0</v>
      </c>
      <c r="Q766" s="15" t="s">
        <v>8320</v>
      </c>
      <c r="R766" t="s">
        <v>8322</v>
      </c>
      <c r="S766" s="9">
        <f t="shared" si="51"/>
        <v>42227.173159722224</v>
      </c>
      <c r="T766" s="9">
        <f t="shared" si="52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 s="13">
        <f t="shared" si="50"/>
        <v>57.3</v>
      </c>
      <c r="Q767" s="15" t="s">
        <v>8320</v>
      </c>
      <c r="R767" t="s">
        <v>8322</v>
      </c>
      <c r="S767" s="9">
        <f t="shared" si="51"/>
        <v>41901.542638888888</v>
      </c>
      <c r="T767" s="9">
        <f t="shared" si="52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 s="13">
        <f t="shared" si="50"/>
        <v>0</v>
      </c>
      <c r="Q768" s="15" t="s">
        <v>8320</v>
      </c>
      <c r="R768" t="s">
        <v>8322</v>
      </c>
      <c r="S768" s="9">
        <f t="shared" si="51"/>
        <v>42021.783368055556</v>
      </c>
      <c r="T768" s="9">
        <f t="shared" si="52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 s="13">
        <f t="shared" si="50"/>
        <v>59</v>
      </c>
      <c r="Q769" s="15" t="s">
        <v>8320</v>
      </c>
      <c r="R769" t="s">
        <v>8322</v>
      </c>
      <c r="S769" s="9">
        <f t="shared" si="51"/>
        <v>42115.143634259264</v>
      </c>
      <c r="T769" s="9">
        <f t="shared" si="52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9"/>
        <v>0</v>
      </c>
      <c r="P770" s="13">
        <f t="shared" si="50"/>
        <v>0</v>
      </c>
      <c r="Q770" s="15" t="s">
        <v>8320</v>
      </c>
      <c r="R770" t="s">
        <v>8322</v>
      </c>
      <c r="S770" s="9">
        <f t="shared" si="51"/>
        <v>41594.207060185188</v>
      </c>
      <c r="T770" s="9">
        <f t="shared" si="52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 s="13">
        <f t="shared" si="50"/>
        <v>31.85</v>
      </c>
      <c r="Q771" s="15" t="s">
        <v>8320</v>
      </c>
      <c r="R771" t="s">
        <v>8322</v>
      </c>
      <c r="S771" s="9">
        <f t="shared" si="51"/>
        <v>41604.996458333335</v>
      </c>
      <c r="T771" s="9">
        <f t="shared" si="52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13">
        <f t="shared" si="50"/>
        <v>0</v>
      </c>
      <c r="Q772" s="15" t="s">
        <v>8320</v>
      </c>
      <c r="R772" t="s">
        <v>8322</v>
      </c>
      <c r="S772" s="9">
        <f t="shared" si="51"/>
        <v>41289.999641203707</v>
      </c>
      <c r="T772" s="9">
        <f t="shared" si="5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13">
        <f t="shared" si="50"/>
        <v>10</v>
      </c>
      <c r="Q773" s="15" t="s">
        <v>8320</v>
      </c>
      <c r="R773" t="s">
        <v>8322</v>
      </c>
      <c r="S773" s="9">
        <f t="shared" si="51"/>
        <v>42349.824097222227</v>
      </c>
      <c r="T773" s="9">
        <f t="shared" si="5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13">
        <f t="shared" si="50"/>
        <v>50</v>
      </c>
      <c r="Q774" s="15" t="s">
        <v>8320</v>
      </c>
      <c r="R774" t="s">
        <v>8322</v>
      </c>
      <c r="S774" s="9">
        <f t="shared" si="51"/>
        <v>40068.056932870371</v>
      </c>
      <c r="T774" s="9">
        <f t="shared" si="5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13">
        <f t="shared" si="50"/>
        <v>16</v>
      </c>
      <c r="Q775" s="15" t="s">
        <v>8320</v>
      </c>
      <c r="R775" t="s">
        <v>8322</v>
      </c>
      <c r="S775" s="9">
        <f t="shared" si="51"/>
        <v>42100.735937499994</v>
      </c>
      <c r="T775" s="9">
        <f t="shared" si="5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13">
        <f t="shared" si="50"/>
        <v>39</v>
      </c>
      <c r="Q776" s="15" t="s">
        <v>8320</v>
      </c>
      <c r="R776" t="s">
        <v>8322</v>
      </c>
      <c r="S776" s="9">
        <f t="shared" si="51"/>
        <v>41663.780300925922</v>
      </c>
      <c r="T776" s="9">
        <f t="shared" si="5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13">
        <f t="shared" si="50"/>
        <v>34</v>
      </c>
      <c r="Q777" s="15" t="s">
        <v>8320</v>
      </c>
      <c r="R777" t="s">
        <v>8322</v>
      </c>
      <c r="S777" s="9">
        <f t="shared" si="51"/>
        <v>40863.060127314813</v>
      </c>
      <c r="T777" s="9">
        <f t="shared" si="5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13">
        <f t="shared" si="50"/>
        <v>63.12</v>
      </c>
      <c r="Q778" s="15" t="s">
        <v>8320</v>
      </c>
      <c r="R778" t="s">
        <v>8322</v>
      </c>
      <c r="S778" s="9">
        <f t="shared" si="51"/>
        <v>42250.685706018514</v>
      </c>
      <c r="T778" s="9">
        <f t="shared" si="5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13">
        <f t="shared" si="50"/>
        <v>7</v>
      </c>
      <c r="Q779" s="15" t="s">
        <v>8320</v>
      </c>
      <c r="R779" t="s">
        <v>8322</v>
      </c>
      <c r="S779" s="9">
        <f t="shared" si="51"/>
        <v>41456.981215277774</v>
      </c>
      <c r="T779" s="9">
        <f t="shared" si="5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13">
        <f t="shared" si="50"/>
        <v>2</v>
      </c>
      <c r="Q780" s="15" t="s">
        <v>8320</v>
      </c>
      <c r="R780" t="s">
        <v>8322</v>
      </c>
      <c r="S780" s="9">
        <f t="shared" si="51"/>
        <v>41729.702314814815</v>
      </c>
      <c r="T780" s="9">
        <f t="shared" si="5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13">
        <f t="shared" si="50"/>
        <v>66.67</v>
      </c>
      <c r="Q781" s="15" t="s">
        <v>8320</v>
      </c>
      <c r="R781" t="s">
        <v>8322</v>
      </c>
      <c r="S781" s="9">
        <f t="shared" si="51"/>
        <v>40436.68408564815</v>
      </c>
      <c r="T781" s="9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13">
        <f t="shared" si="50"/>
        <v>38.520000000000003</v>
      </c>
      <c r="Q782" s="15" t="s">
        <v>8323</v>
      </c>
      <c r="R782" t="s">
        <v>8324</v>
      </c>
      <c r="S782" s="9">
        <f t="shared" si="51"/>
        <v>40636.673900462964</v>
      </c>
      <c r="T782" s="9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13">
        <f t="shared" si="50"/>
        <v>42.61</v>
      </c>
      <c r="Q783" s="15" t="s">
        <v>8323</v>
      </c>
      <c r="R783" t="s">
        <v>8324</v>
      </c>
      <c r="S783" s="9">
        <f t="shared" si="51"/>
        <v>41403.000856481485</v>
      </c>
      <c r="T783" s="9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13">
        <f t="shared" si="50"/>
        <v>50</v>
      </c>
      <c r="Q784" s="15" t="s">
        <v>8323</v>
      </c>
      <c r="R784" t="s">
        <v>8324</v>
      </c>
      <c r="S784" s="9">
        <f t="shared" si="51"/>
        <v>41116.758125</v>
      </c>
      <c r="T784" s="9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13">
        <f t="shared" si="50"/>
        <v>63.49</v>
      </c>
      <c r="Q785" s="15" t="s">
        <v>8323</v>
      </c>
      <c r="R785" t="s">
        <v>8324</v>
      </c>
      <c r="S785" s="9">
        <f t="shared" si="51"/>
        <v>40987.773715277777</v>
      </c>
      <c r="T785" s="9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13">
        <f t="shared" si="50"/>
        <v>102.5</v>
      </c>
      <c r="Q786" s="15" t="s">
        <v>8323</v>
      </c>
      <c r="R786" t="s">
        <v>8324</v>
      </c>
      <c r="S786" s="9">
        <f t="shared" si="51"/>
        <v>41675.149525462963</v>
      </c>
      <c r="T786" s="9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13">
        <f t="shared" si="50"/>
        <v>31.14</v>
      </c>
      <c r="Q787" s="15" t="s">
        <v>8323</v>
      </c>
      <c r="R787" t="s">
        <v>8324</v>
      </c>
      <c r="S787" s="9">
        <f t="shared" si="51"/>
        <v>41303.593923611108</v>
      </c>
      <c r="T787" s="9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13">
        <f t="shared" si="50"/>
        <v>162.27000000000001</v>
      </c>
      <c r="Q788" s="15" t="s">
        <v>8323</v>
      </c>
      <c r="R788" t="s">
        <v>8324</v>
      </c>
      <c r="S788" s="9">
        <f t="shared" si="51"/>
        <v>40983.055949074071</v>
      </c>
      <c r="T788" s="9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13">
        <f t="shared" si="50"/>
        <v>80.59</v>
      </c>
      <c r="Q789" s="15" t="s">
        <v>8323</v>
      </c>
      <c r="R789" t="s">
        <v>8324</v>
      </c>
      <c r="S789" s="9">
        <f t="shared" si="51"/>
        <v>41549.627615740741</v>
      </c>
      <c r="T789" s="9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13">
        <f t="shared" si="50"/>
        <v>59.85</v>
      </c>
      <c r="Q790" s="15" t="s">
        <v>8323</v>
      </c>
      <c r="R790" t="s">
        <v>8324</v>
      </c>
      <c r="S790" s="9">
        <f t="shared" si="51"/>
        <v>41059.006805555553</v>
      </c>
      <c r="T790" s="9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13">
        <f t="shared" si="50"/>
        <v>132.86000000000001</v>
      </c>
      <c r="Q791" s="15" t="s">
        <v>8323</v>
      </c>
      <c r="R791" t="s">
        <v>8324</v>
      </c>
      <c r="S791" s="9">
        <f t="shared" si="51"/>
        <v>41277.186111111114</v>
      </c>
      <c r="T791" s="9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13">
        <f t="shared" si="50"/>
        <v>92.55</v>
      </c>
      <c r="Q792" s="15" t="s">
        <v>8323</v>
      </c>
      <c r="R792" t="s">
        <v>8324</v>
      </c>
      <c r="S792" s="9">
        <f t="shared" si="51"/>
        <v>41276.047905092593</v>
      </c>
      <c r="T792" s="9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13">
        <f t="shared" si="50"/>
        <v>60.86</v>
      </c>
      <c r="Q793" s="15" t="s">
        <v>8323</v>
      </c>
      <c r="R793" t="s">
        <v>8324</v>
      </c>
      <c r="S793" s="9">
        <f t="shared" si="51"/>
        <v>41557.780624999999</v>
      </c>
      <c r="T793" s="9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13">
        <f t="shared" si="50"/>
        <v>41.85</v>
      </c>
      <c r="Q794" s="15" t="s">
        <v>8323</v>
      </c>
      <c r="R794" t="s">
        <v>8324</v>
      </c>
      <c r="S794" s="9">
        <f t="shared" si="51"/>
        <v>41555.873645833337</v>
      </c>
      <c r="T794" s="9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13">
        <f t="shared" si="50"/>
        <v>88.33</v>
      </c>
      <c r="Q795" s="15" t="s">
        <v>8323</v>
      </c>
      <c r="R795" t="s">
        <v>8324</v>
      </c>
      <c r="S795" s="9">
        <f t="shared" si="51"/>
        <v>41442.741249999999</v>
      </c>
      <c r="T795" s="9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13">
        <f t="shared" si="50"/>
        <v>158.96</v>
      </c>
      <c r="Q796" s="15" t="s">
        <v>8323</v>
      </c>
      <c r="R796" t="s">
        <v>8324</v>
      </c>
      <c r="S796" s="9">
        <f t="shared" si="51"/>
        <v>40736.115011574075</v>
      </c>
      <c r="T796" s="9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13">
        <f t="shared" si="50"/>
        <v>85.05</v>
      </c>
      <c r="Q797" s="15" t="s">
        <v>8323</v>
      </c>
      <c r="R797" t="s">
        <v>8324</v>
      </c>
      <c r="S797" s="9">
        <f t="shared" si="51"/>
        <v>40963.613032407404</v>
      </c>
      <c r="T797" s="9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13">
        <f t="shared" si="50"/>
        <v>112.61</v>
      </c>
      <c r="Q798" s="15" t="s">
        <v>8323</v>
      </c>
      <c r="R798" t="s">
        <v>8324</v>
      </c>
      <c r="S798" s="9">
        <f t="shared" si="51"/>
        <v>41502.882928240739</v>
      </c>
      <c r="T798" s="9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13">
        <f t="shared" si="50"/>
        <v>45.44</v>
      </c>
      <c r="Q799" s="15" t="s">
        <v>8323</v>
      </c>
      <c r="R799" t="s">
        <v>8324</v>
      </c>
      <c r="S799" s="9">
        <f t="shared" si="51"/>
        <v>40996.994074074071</v>
      </c>
      <c r="T799" s="9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13">
        <f t="shared" si="50"/>
        <v>46.22</v>
      </c>
      <c r="Q800" s="15" t="s">
        <v>8323</v>
      </c>
      <c r="R800" t="s">
        <v>8324</v>
      </c>
      <c r="S800" s="9">
        <f t="shared" si="51"/>
        <v>41882.590127314819</v>
      </c>
      <c r="T800" s="9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13">
        <f t="shared" si="50"/>
        <v>178.61</v>
      </c>
      <c r="Q801" s="15" t="s">
        <v>8323</v>
      </c>
      <c r="R801" t="s">
        <v>8324</v>
      </c>
      <c r="S801" s="9">
        <f t="shared" si="51"/>
        <v>40996.667199074072</v>
      </c>
      <c r="T801" s="9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13">
        <f t="shared" si="50"/>
        <v>40.75</v>
      </c>
      <c r="Q802" s="15" t="s">
        <v>8323</v>
      </c>
      <c r="R802" t="s">
        <v>8324</v>
      </c>
      <c r="S802" s="9">
        <f t="shared" si="51"/>
        <v>41863.433495370373</v>
      </c>
      <c r="T802" s="9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13">
        <f t="shared" si="50"/>
        <v>43.73</v>
      </c>
      <c r="Q803" s="15" t="s">
        <v>8323</v>
      </c>
      <c r="R803" t="s">
        <v>8324</v>
      </c>
      <c r="S803" s="9">
        <f t="shared" si="51"/>
        <v>40695.795370370368</v>
      </c>
      <c r="T803" s="9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13">
        <f t="shared" si="50"/>
        <v>81.069999999999993</v>
      </c>
      <c r="Q804" s="15" t="s">
        <v>8323</v>
      </c>
      <c r="R804" t="s">
        <v>8324</v>
      </c>
      <c r="S804" s="9">
        <f t="shared" si="51"/>
        <v>41123.022268518522</v>
      </c>
      <c r="T804" s="9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13">
        <f t="shared" si="50"/>
        <v>74.61</v>
      </c>
      <c r="Q805" s="15" t="s">
        <v>8323</v>
      </c>
      <c r="R805" t="s">
        <v>8324</v>
      </c>
      <c r="S805" s="9">
        <f t="shared" si="51"/>
        <v>40665.949976851851</v>
      </c>
      <c r="T805" s="9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13">
        <f t="shared" si="50"/>
        <v>305.56</v>
      </c>
      <c r="Q806" s="15" t="s">
        <v>8323</v>
      </c>
      <c r="R806" t="s">
        <v>8324</v>
      </c>
      <c r="S806" s="9">
        <f t="shared" si="51"/>
        <v>40730.105625000004</v>
      </c>
      <c r="T806" s="9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13">
        <f t="shared" si="50"/>
        <v>58.33</v>
      </c>
      <c r="Q807" s="15" t="s">
        <v>8323</v>
      </c>
      <c r="R807" t="s">
        <v>8324</v>
      </c>
      <c r="S807" s="9">
        <f t="shared" si="51"/>
        <v>40690.823055555556</v>
      </c>
      <c r="T807" s="9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13">
        <f t="shared" si="50"/>
        <v>117.68</v>
      </c>
      <c r="Q808" s="15" t="s">
        <v>8323</v>
      </c>
      <c r="R808" t="s">
        <v>8324</v>
      </c>
      <c r="S808" s="9">
        <f t="shared" si="51"/>
        <v>40763.691423611112</v>
      </c>
      <c r="T808" s="9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13">
        <f t="shared" si="50"/>
        <v>73.77</v>
      </c>
      <c r="Q809" s="15" t="s">
        <v>8323</v>
      </c>
      <c r="R809" t="s">
        <v>8324</v>
      </c>
      <c r="S809" s="9">
        <f t="shared" si="51"/>
        <v>42759.628599537042</v>
      </c>
      <c r="T809" s="9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13">
        <f t="shared" si="50"/>
        <v>104.65</v>
      </c>
      <c r="Q810" s="15" t="s">
        <v>8323</v>
      </c>
      <c r="R810" t="s">
        <v>8324</v>
      </c>
      <c r="S810" s="9">
        <f t="shared" si="51"/>
        <v>41962.100532407407</v>
      </c>
      <c r="T810" s="9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13">
        <f t="shared" si="50"/>
        <v>79.83</v>
      </c>
      <c r="Q811" s="15" t="s">
        <v>8323</v>
      </c>
      <c r="R811" t="s">
        <v>8324</v>
      </c>
      <c r="S811" s="9">
        <f t="shared" si="51"/>
        <v>41628.833680555559</v>
      </c>
      <c r="T811" s="9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13">
        <f t="shared" si="50"/>
        <v>58.33</v>
      </c>
      <c r="Q812" s="15" t="s">
        <v>8323</v>
      </c>
      <c r="R812" t="s">
        <v>8324</v>
      </c>
      <c r="S812" s="9">
        <f t="shared" si="51"/>
        <v>41123.056273148148</v>
      </c>
      <c r="T812" s="9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13">
        <f t="shared" si="50"/>
        <v>86.67</v>
      </c>
      <c r="Q813" s="15" t="s">
        <v>8323</v>
      </c>
      <c r="R813" t="s">
        <v>8324</v>
      </c>
      <c r="S813" s="9">
        <f t="shared" si="51"/>
        <v>41443.643541666665</v>
      </c>
      <c r="T813" s="9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13">
        <f t="shared" si="50"/>
        <v>27.61</v>
      </c>
      <c r="Q814" s="15" t="s">
        <v>8323</v>
      </c>
      <c r="R814" t="s">
        <v>8324</v>
      </c>
      <c r="S814" s="9">
        <f t="shared" si="51"/>
        <v>41282.017962962964</v>
      </c>
      <c r="T814" s="9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13">
        <f t="shared" si="50"/>
        <v>25</v>
      </c>
      <c r="Q815" s="15" t="s">
        <v>8323</v>
      </c>
      <c r="R815" t="s">
        <v>8324</v>
      </c>
      <c r="S815" s="9">
        <f t="shared" si="51"/>
        <v>41080.960243055553</v>
      </c>
      <c r="T815" s="9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13">
        <f t="shared" si="50"/>
        <v>45.46</v>
      </c>
      <c r="Q816" s="15" t="s">
        <v>8323</v>
      </c>
      <c r="R816" t="s">
        <v>8324</v>
      </c>
      <c r="S816" s="9">
        <f t="shared" si="51"/>
        <v>40679.743067129632</v>
      </c>
      <c r="T816" s="9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13">
        <f t="shared" si="50"/>
        <v>99.53</v>
      </c>
      <c r="Q817" s="15" t="s">
        <v>8323</v>
      </c>
      <c r="R817" t="s">
        <v>8324</v>
      </c>
      <c r="S817" s="9">
        <f t="shared" si="51"/>
        <v>41914.917858796296</v>
      </c>
      <c r="T817" s="9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13">
        <f t="shared" si="50"/>
        <v>39.31</v>
      </c>
      <c r="Q818" s="15" t="s">
        <v>8323</v>
      </c>
      <c r="R818" t="s">
        <v>8324</v>
      </c>
      <c r="S818" s="9">
        <f t="shared" si="51"/>
        <v>41341.870868055557</v>
      </c>
      <c r="T818" s="9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13">
        <f t="shared" si="50"/>
        <v>89.42</v>
      </c>
      <c r="Q819" s="15" t="s">
        <v>8323</v>
      </c>
      <c r="R819" t="s">
        <v>8324</v>
      </c>
      <c r="S819" s="9">
        <f t="shared" si="51"/>
        <v>40925.599664351852</v>
      </c>
      <c r="T819" s="9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13">
        <f t="shared" si="50"/>
        <v>28.68</v>
      </c>
      <c r="Q820" s="15" t="s">
        <v>8323</v>
      </c>
      <c r="R820" t="s">
        <v>8324</v>
      </c>
      <c r="S820" s="9">
        <f t="shared" si="51"/>
        <v>41120.882881944446</v>
      </c>
      <c r="T820" s="9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13">
        <f t="shared" si="50"/>
        <v>31.07</v>
      </c>
      <c r="Q821" s="15" t="s">
        <v>8323</v>
      </c>
      <c r="R821" t="s">
        <v>8324</v>
      </c>
      <c r="S821" s="9">
        <f t="shared" si="51"/>
        <v>41619.998310185183</v>
      </c>
      <c r="T821" s="9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13">
        <f t="shared" si="50"/>
        <v>70.55</v>
      </c>
      <c r="Q822" s="15" t="s">
        <v>8323</v>
      </c>
      <c r="R822" t="s">
        <v>8324</v>
      </c>
      <c r="S822" s="9">
        <f t="shared" si="51"/>
        <v>41768.841921296298</v>
      </c>
      <c r="T822" s="9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13">
        <f t="shared" si="50"/>
        <v>224.13</v>
      </c>
      <c r="Q823" s="15" t="s">
        <v>8323</v>
      </c>
      <c r="R823" t="s">
        <v>8324</v>
      </c>
      <c r="S823" s="9">
        <f t="shared" si="51"/>
        <v>42093.922048611115</v>
      </c>
      <c r="T823" s="9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13">
        <f t="shared" si="50"/>
        <v>51.81</v>
      </c>
      <c r="Q824" s="15" t="s">
        <v>8323</v>
      </c>
      <c r="R824" t="s">
        <v>8324</v>
      </c>
      <c r="S824" s="9">
        <f t="shared" si="51"/>
        <v>41157.947337962964</v>
      </c>
      <c r="T824" s="9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13">
        <f t="shared" si="50"/>
        <v>43.52</v>
      </c>
      <c r="Q825" s="15" t="s">
        <v>8323</v>
      </c>
      <c r="R825" t="s">
        <v>8324</v>
      </c>
      <c r="S825" s="9">
        <f t="shared" si="51"/>
        <v>42055.972824074073</v>
      </c>
      <c r="T825" s="9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53">ROUND(E826/D826*100,0)</f>
        <v>134</v>
      </c>
      <c r="P826" s="13">
        <f t="shared" ref="P826:P889" si="54">IFERROR(ROUND(E826/L826,2),0)</f>
        <v>39.82</v>
      </c>
      <c r="Q826" s="15" t="s">
        <v>8323</v>
      </c>
      <c r="R826" t="s">
        <v>8324</v>
      </c>
      <c r="S826" s="9">
        <f t="shared" ref="S826:S889" si="55">(((J826/60)/60)/24)+DATE(1970,1,1)</f>
        <v>40250.242106481484</v>
      </c>
      <c r="T826" s="9">
        <f t="shared" ref="T826:T889" si="56"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 s="13">
        <f t="shared" si="54"/>
        <v>126.81</v>
      </c>
      <c r="Q827" s="15" t="s">
        <v>8323</v>
      </c>
      <c r="R827" t="s">
        <v>8324</v>
      </c>
      <c r="S827" s="9">
        <f t="shared" si="55"/>
        <v>41186.306527777779</v>
      </c>
      <c r="T827" s="9">
        <f t="shared" si="56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 s="13">
        <f t="shared" si="54"/>
        <v>113.88</v>
      </c>
      <c r="Q828" s="15" t="s">
        <v>8323</v>
      </c>
      <c r="R828" t="s">
        <v>8324</v>
      </c>
      <c r="S828" s="9">
        <f t="shared" si="55"/>
        <v>40973.038541666669</v>
      </c>
      <c r="T828" s="9">
        <f t="shared" si="56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 s="13">
        <f t="shared" si="54"/>
        <v>28.18</v>
      </c>
      <c r="Q829" s="15" t="s">
        <v>8323</v>
      </c>
      <c r="R829" t="s">
        <v>8324</v>
      </c>
      <c r="S829" s="9">
        <f t="shared" si="55"/>
        <v>40927.473460648151</v>
      </c>
      <c r="T829" s="9">
        <f t="shared" si="56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 s="13">
        <f t="shared" si="54"/>
        <v>36.61</v>
      </c>
      <c r="Q830" s="15" t="s">
        <v>8323</v>
      </c>
      <c r="R830" t="s">
        <v>8324</v>
      </c>
      <c r="S830" s="9">
        <f t="shared" si="55"/>
        <v>41073.050717592596</v>
      </c>
      <c r="T830" s="9">
        <f t="shared" si="56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 s="13">
        <f t="shared" si="54"/>
        <v>32.5</v>
      </c>
      <c r="Q831" s="15" t="s">
        <v>8323</v>
      </c>
      <c r="R831" t="s">
        <v>8324</v>
      </c>
      <c r="S831" s="9">
        <f t="shared" si="55"/>
        <v>42504.801388888889</v>
      </c>
      <c r="T831" s="9">
        <f t="shared" si="56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 s="13">
        <f t="shared" si="54"/>
        <v>60.66</v>
      </c>
      <c r="Q832" s="15" t="s">
        <v>8323</v>
      </c>
      <c r="R832" t="s">
        <v>8324</v>
      </c>
      <c r="S832" s="9">
        <f t="shared" si="55"/>
        <v>41325.525752314818</v>
      </c>
      <c r="T832" s="9">
        <f t="shared" si="56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 s="13">
        <f t="shared" si="54"/>
        <v>175</v>
      </c>
      <c r="Q833" s="15" t="s">
        <v>8323</v>
      </c>
      <c r="R833" t="s">
        <v>8324</v>
      </c>
      <c r="S833" s="9">
        <f t="shared" si="55"/>
        <v>40996.646921296298</v>
      </c>
      <c r="T833" s="9">
        <f t="shared" si="56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 s="13">
        <f t="shared" si="54"/>
        <v>97.99</v>
      </c>
      <c r="Q834" s="15" t="s">
        <v>8323</v>
      </c>
      <c r="R834" t="s">
        <v>8324</v>
      </c>
      <c r="S834" s="9">
        <f t="shared" si="55"/>
        <v>40869.675173611111</v>
      </c>
      <c r="T834" s="9">
        <f t="shared" si="56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 s="13">
        <f t="shared" si="54"/>
        <v>148.78</v>
      </c>
      <c r="Q835" s="15" t="s">
        <v>8323</v>
      </c>
      <c r="R835" t="s">
        <v>8324</v>
      </c>
      <c r="S835" s="9">
        <f t="shared" si="55"/>
        <v>41718.878182870372</v>
      </c>
      <c r="T835" s="9">
        <f t="shared" si="56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13">
        <f t="shared" si="54"/>
        <v>96.08</v>
      </c>
      <c r="Q836" s="15" t="s">
        <v>8323</v>
      </c>
      <c r="R836" t="s">
        <v>8324</v>
      </c>
      <c r="S836" s="9">
        <f t="shared" si="55"/>
        <v>41422.822824074072</v>
      </c>
      <c r="T836" s="9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13">
        <f t="shared" si="54"/>
        <v>58.63</v>
      </c>
      <c r="Q837" s="15" t="s">
        <v>8323</v>
      </c>
      <c r="R837" t="s">
        <v>8324</v>
      </c>
      <c r="S837" s="9">
        <f t="shared" si="55"/>
        <v>41005.45784722222</v>
      </c>
      <c r="T837" s="9">
        <f t="shared" si="56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13">
        <f t="shared" si="54"/>
        <v>109.71</v>
      </c>
      <c r="Q838" s="15" t="s">
        <v>8323</v>
      </c>
      <c r="R838" t="s">
        <v>8324</v>
      </c>
      <c r="S838" s="9">
        <f t="shared" si="55"/>
        <v>41524.056921296295</v>
      </c>
      <c r="T838" s="9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13">
        <f t="shared" si="54"/>
        <v>49.11</v>
      </c>
      <c r="Q839" s="15" t="s">
        <v>8323</v>
      </c>
      <c r="R839" t="s">
        <v>8324</v>
      </c>
      <c r="S839" s="9">
        <f t="shared" si="55"/>
        <v>41730.998402777775</v>
      </c>
      <c r="T839" s="9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13">
        <f t="shared" si="54"/>
        <v>47.67</v>
      </c>
      <c r="Q840" s="15" t="s">
        <v>8323</v>
      </c>
      <c r="R840" t="s">
        <v>8324</v>
      </c>
      <c r="S840" s="9">
        <f t="shared" si="55"/>
        <v>40895.897974537038</v>
      </c>
      <c r="T840" s="9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13">
        <f t="shared" si="54"/>
        <v>60.74</v>
      </c>
      <c r="Q841" s="15" t="s">
        <v>8323</v>
      </c>
      <c r="R841" t="s">
        <v>8324</v>
      </c>
      <c r="S841" s="9">
        <f t="shared" si="55"/>
        <v>41144.763379629629</v>
      </c>
      <c r="T841" s="9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13">
        <f t="shared" si="54"/>
        <v>63.38</v>
      </c>
      <c r="Q842" s="15" t="s">
        <v>8323</v>
      </c>
      <c r="R842" t="s">
        <v>8325</v>
      </c>
      <c r="S842" s="9">
        <f t="shared" si="55"/>
        <v>42607.226701388892</v>
      </c>
      <c r="T842" s="9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13">
        <f t="shared" si="54"/>
        <v>53.89</v>
      </c>
      <c r="Q843" s="15" t="s">
        <v>8323</v>
      </c>
      <c r="R843" t="s">
        <v>8325</v>
      </c>
      <c r="S843" s="9">
        <f t="shared" si="55"/>
        <v>41923.838692129626</v>
      </c>
      <c r="T843" s="9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13">
        <f t="shared" si="54"/>
        <v>66.87</v>
      </c>
      <c r="Q844" s="15" t="s">
        <v>8323</v>
      </c>
      <c r="R844" t="s">
        <v>8325</v>
      </c>
      <c r="S844" s="9">
        <f t="shared" si="55"/>
        <v>41526.592395833337</v>
      </c>
      <c r="T844" s="9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13">
        <f t="shared" si="54"/>
        <v>63.1</v>
      </c>
      <c r="Q845" s="15" t="s">
        <v>8323</v>
      </c>
      <c r="R845" t="s">
        <v>8325</v>
      </c>
      <c r="S845" s="9">
        <f t="shared" si="55"/>
        <v>42695.257870370369</v>
      </c>
      <c r="T845" s="9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13">
        <f t="shared" si="54"/>
        <v>36.630000000000003</v>
      </c>
      <c r="Q846" s="15" t="s">
        <v>8323</v>
      </c>
      <c r="R846" t="s">
        <v>8325</v>
      </c>
      <c r="S846" s="9">
        <f t="shared" si="55"/>
        <v>41905.684629629628</v>
      </c>
      <c r="T846" s="9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13">
        <f t="shared" si="54"/>
        <v>34.01</v>
      </c>
      <c r="Q847" s="15" t="s">
        <v>8323</v>
      </c>
      <c r="R847" t="s">
        <v>8325</v>
      </c>
      <c r="S847" s="9">
        <f t="shared" si="55"/>
        <v>42578.205972222218</v>
      </c>
      <c r="T847" s="9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13">
        <f t="shared" si="54"/>
        <v>28.55</v>
      </c>
      <c r="Q848" s="15" t="s">
        <v>8323</v>
      </c>
      <c r="R848" t="s">
        <v>8325</v>
      </c>
      <c r="S848" s="9">
        <f t="shared" si="55"/>
        <v>41694.391840277778</v>
      </c>
      <c r="T848" s="9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13">
        <f t="shared" si="54"/>
        <v>10</v>
      </c>
      <c r="Q849" s="15" t="s">
        <v>8323</v>
      </c>
      <c r="R849" t="s">
        <v>8325</v>
      </c>
      <c r="S849" s="9">
        <f t="shared" si="55"/>
        <v>42165.79833333334</v>
      </c>
      <c r="T849" s="9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13">
        <f t="shared" si="54"/>
        <v>18.75</v>
      </c>
      <c r="Q850" s="15" t="s">
        <v>8323</v>
      </c>
      <c r="R850" t="s">
        <v>8325</v>
      </c>
      <c r="S850" s="9">
        <f t="shared" si="55"/>
        <v>42078.792048611111</v>
      </c>
      <c r="T850" s="9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13">
        <f t="shared" si="54"/>
        <v>41.7</v>
      </c>
      <c r="Q851" s="15" t="s">
        <v>8323</v>
      </c>
      <c r="R851" t="s">
        <v>8325</v>
      </c>
      <c r="S851" s="9">
        <f t="shared" si="55"/>
        <v>42051.148888888885</v>
      </c>
      <c r="T851" s="9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13">
        <f t="shared" si="54"/>
        <v>46.67</v>
      </c>
      <c r="Q852" s="15" t="s">
        <v>8323</v>
      </c>
      <c r="R852" t="s">
        <v>8325</v>
      </c>
      <c r="S852" s="9">
        <f t="shared" si="55"/>
        <v>42452.827743055561</v>
      </c>
      <c r="T852" s="9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13">
        <f t="shared" si="54"/>
        <v>37.270000000000003</v>
      </c>
      <c r="Q853" s="15" t="s">
        <v>8323</v>
      </c>
      <c r="R853" t="s">
        <v>8325</v>
      </c>
      <c r="S853" s="9">
        <f t="shared" si="55"/>
        <v>42522.880243055552</v>
      </c>
      <c r="T853" s="9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13">
        <f t="shared" si="54"/>
        <v>59.26</v>
      </c>
      <c r="Q854" s="15" t="s">
        <v>8323</v>
      </c>
      <c r="R854" t="s">
        <v>8325</v>
      </c>
      <c r="S854" s="9">
        <f t="shared" si="55"/>
        <v>42656.805497685185</v>
      </c>
      <c r="T854" s="9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13">
        <f t="shared" si="54"/>
        <v>30</v>
      </c>
      <c r="Q855" s="15" t="s">
        <v>8323</v>
      </c>
      <c r="R855" t="s">
        <v>8325</v>
      </c>
      <c r="S855" s="9">
        <f t="shared" si="55"/>
        <v>42021.832280092596</v>
      </c>
      <c r="T855" s="9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13">
        <f t="shared" si="54"/>
        <v>65.86</v>
      </c>
      <c r="Q856" s="15" t="s">
        <v>8323</v>
      </c>
      <c r="R856" t="s">
        <v>8325</v>
      </c>
      <c r="S856" s="9">
        <f t="shared" si="55"/>
        <v>42702.212337962963</v>
      </c>
      <c r="T856" s="9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13">
        <f t="shared" si="54"/>
        <v>31.91</v>
      </c>
      <c r="Q857" s="15" t="s">
        <v>8323</v>
      </c>
      <c r="R857" t="s">
        <v>8325</v>
      </c>
      <c r="S857" s="9">
        <f t="shared" si="55"/>
        <v>42545.125196759262</v>
      </c>
      <c r="T857" s="9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13">
        <f t="shared" si="54"/>
        <v>19.46</v>
      </c>
      <c r="Q858" s="15" t="s">
        <v>8323</v>
      </c>
      <c r="R858" t="s">
        <v>8325</v>
      </c>
      <c r="S858" s="9">
        <f t="shared" si="55"/>
        <v>42609.311990740738</v>
      </c>
      <c r="T858" s="9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13">
        <f t="shared" si="54"/>
        <v>50</v>
      </c>
      <c r="Q859" s="15" t="s">
        <v>8323</v>
      </c>
      <c r="R859" t="s">
        <v>8325</v>
      </c>
      <c r="S859" s="9">
        <f t="shared" si="55"/>
        <v>42291.581377314811</v>
      </c>
      <c r="T859" s="9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13">
        <f t="shared" si="54"/>
        <v>22.74</v>
      </c>
      <c r="Q860" s="15" t="s">
        <v>8323</v>
      </c>
      <c r="R860" t="s">
        <v>8325</v>
      </c>
      <c r="S860" s="9">
        <f t="shared" si="55"/>
        <v>42079.745578703703</v>
      </c>
      <c r="T860" s="9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13">
        <f t="shared" si="54"/>
        <v>42.72</v>
      </c>
      <c r="Q861" s="15" t="s">
        <v>8323</v>
      </c>
      <c r="R861" t="s">
        <v>8325</v>
      </c>
      <c r="S861" s="9">
        <f t="shared" si="55"/>
        <v>42128.820231481484</v>
      </c>
      <c r="T861" s="9">
        <f t="shared" si="5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13">
        <f t="shared" si="54"/>
        <v>52.92</v>
      </c>
      <c r="Q862" s="15" t="s">
        <v>8323</v>
      </c>
      <c r="R862" t="s">
        <v>8326</v>
      </c>
      <c r="S862" s="9">
        <f t="shared" si="55"/>
        <v>41570.482789351852</v>
      </c>
      <c r="T862" s="9">
        <f t="shared" si="5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13">
        <f t="shared" si="54"/>
        <v>50.5</v>
      </c>
      <c r="Q863" s="15" t="s">
        <v>8323</v>
      </c>
      <c r="R863" t="s">
        <v>8326</v>
      </c>
      <c r="S863" s="9">
        <f t="shared" si="55"/>
        <v>42599.965324074074</v>
      </c>
      <c r="T863" s="9">
        <f t="shared" si="5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13">
        <f t="shared" si="54"/>
        <v>42.5</v>
      </c>
      <c r="Q864" s="15" t="s">
        <v>8323</v>
      </c>
      <c r="R864" t="s">
        <v>8326</v>
      </c>
      <c r="S864" s="9">
        <f t="shared" si="55"/>
        <v>41559.5549537037</v>
      </c>
      <c r="T864" s="9">
        <f t="shared" si="5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13">
        <f t="shared" si="54"/>
        <v>18</v>
      </c>
      <c r="Q865" s="15" t="s">
        <v>8323</v>
      </c>
      <c r="R865" t="s">
        <v>8326</v>
      </c>
      <c r="S865" s="9">
        <f t="shared" si="55"/>
        <v>40921.117662037039</v>
      </c>
      <c r="T865" s="9">
        <f t="shared" si="5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13">
        <f t="shared" si="54"/>
        <v>34.18</v>
      </c>
      <c r="Q866" s="15" t="s">
        <v>8323</v>
      </c>
      <c r="R866" t="s">
        <v>8326</v>
      </c>
      <c r="S866" s="9">
        <f t="shared" si="55"/>
        <v>41541.106921296298</v>
      </c>
      <c r="T866" s="9">
        <f t="shared" si="5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13">
        <f t="shared" si="54"/>
        <v>22.5</v>
      </c>
      <c r="Q867" s="15" t="s">
        <v>8323</v>
      </c>
      <c r="R867" t="s">
        <v>8326</v>
      </c>
      <c r="S867" s="9">
        <f t="shared" si="55"/>
        <v>41230.77311342593</v>
      </c>
      <c r="T867" s="9">
        <f t="shared" si="5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13">
        <f t="shared" si="54"/>
        <v>58.18</v>
      </c>
      <c r="Q868" s="15" t="s">
        <v>8323</v>
      </c>
      <c r="R868" t="s">
        <v>8326</v>
      </c>
      <c r="S868" s="9">
        <f t="shared" si="55"/>
        <v>42025.637939814813</v>
      </c>
      <c r="T868" s="9">
        <f t="shared" si="5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13">
        <f t="shared" si="54"/>
        <v>109.18</v>
      </c>
      <c r="Q869" s="15" t="s">
        <v>8323</v>
      </c>
      <c r="R869" t="s">
        <v>8326</v>
      </c>
      <c r="S869" s="9">
        <f t="shared" si="55"/>
        <v>40088.105393518519</v>
      </c>
      <c r="T869" s="9">
        <f t="shared" si="5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13">
        <f t="shared" si="54"/>
        <v>50</v>
      </c>
      <c r="Q870" s="15" t="s">
        <v>8323</v>
      </c>
      <c r="R870" t="s">
        <v>8326</v>
      </c>
      <c r="S870" s="9">
        <f t="shared" si="55"/>
        <v>41616.027754629627</v>
      </c>
      <c r="T870" s="9">
        <f t="shared" si="5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13">
        <f t="shared" si="54"/>
        <v>346.67</v>
      </c>
      <c r="Q871" s="15" t="s">
        <v>8323</v>
      </c>
      <c r="R871" t="s">
        <v>8326</v>
      </c>
      <c r="S871" s="9">
        <f t="shared" si="55"/>
        <v>41342.845567129632</v>
      </c>
      <c r="T871" s="9">
        <f t="shared" si="5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13">
        <f t="shared" si="54"/>
        <v>12.4</v>
      </c>
      <c r="Q872" s="15" t="s">
        <v>8323</v>
      </c>
      <c r="R872" t="s">
        <v>8326</v>
      </c>
      <c r="S872" s="9">
        <f t="shared" si="55"/>
        <v>41488.022256944445</v>
      </c>
      <c r="T872" s="9">
        <f t="shared" si="5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13">
        <f t="shared" si="54"/>
        <v>27.08</v>
      </c>
      <c r="Q873" s="15" t="s">
        <v>8323</v>
      </c>
      <c r="R873" t="s">
        <v>8326</v>
      </c>
      <c r="S873" s="9">
        <f t="shared" si="55"/>
        <v>41577.561284722222</v>
      </c>
      <c r="T873" s="9">
        <f t="shared" si="5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13">
        <f t="shared" si="54"/>
        <v>32.5</v>
      </c>
      <c r="Q874" s="15" t="s">
        <v>8323</v>
      </c>
      <c r="R874" t="s">
        <v>8326</v>
      </c>
      <c r="S874" s="9">
        <f t="shared" si="55"/>
        <v>40567.825543981482</v>
      </c>
      <c r="T874" s="9">
        <f t="shared" si="5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13">
        <f t="shared" si="54"/>
        <v>9</v>
      </c>
      <c r="Q875" s="15" t="s">
        <v>8323</v>
      </c>
      <c r="R875" t="s">
        <v>8326</v>
      </c>
      <c r="S875" s="9">
        <f t="shared" si="55"/>
        <v>41184.167129629634</v>
      </c>
      <c r="T875" s="9">
        <f t="shared" si="5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13">
        <f t="shared" si="54"/>
        <v>34.76</v>
      </c>
      <c r="Q876" s="15" t="s">
        <v>8323</v>
      </c>
      <c r="R876" t="s">
        <v>8326</v>
      </c>
      <c r="S876" s="9">
        <f t="shared" si="55"/>
        <v>41368.583726851852</v>
      </c>
      <c r="T876" s="9">
        <f t="shared" si="5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13">
        <f t="shared" si="54"/>
        <v>0</v>
      </c>
      <c r="Q877" s="15" t="s">
        <v>8323</v>
      </c>
      <c r="R877" t="s">
        <v>8326</v>
      </c>
      <c r="S877" s="9">
        <f t="shared" si="55"/>
        <v>42248.723738425921</v>
      </c>
      <c r="T877" s="9">
        <f t="shared" si="5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13">
        <f t="shared" si="54"/>
        <v>28.58</v>
      </c>
      <c r="Q878" s="15" t="s">
        <v>8323</v>
      </c>
      <c r="R878" t="s">
        <v>8326</v>
      </c>
      <c r="S878" s="9">
        <f t="shared" si="55"/>
        <v>41276.496840277774</v>
      </c>
      <c r="T878" s="9">
        <f t="shared" si="5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13">
        <f t="shared" si="54"/>
        <v>46.59</v>
      </c>
      <c r="Q879" s="15" t="s">
        <v>8323</v>
      </c>
      <c r="R879" t="s">
        <v>8326</v>
      </c>
      <c r="S879" s="9">
        <f t="shared" si="55"/>
        <v>41597.788888888892</v>
      </c>
      <c r="T879" s="9">
        <f t="shared" si="5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13">
        <f t="shared" si="54"/>
        <v>32.5</v>
      </c>
      <c r="Q880" s="15" t="s">
        <v>8323</v>
      </c>
      <c r="R880" t="s">
        <v>8326</v>
      </c>
      <c r="S880" s="9">
        <f t="shared" si="55"/>
        <v>40505.232916666668</v>
      </c>
      <c r="T880" s="9">
        <f t="shared" si="5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13">
        <f t="shared" si="54"/>
        <v>21.47</v>
      </c>
      <c r="Q881" s="15" t="s">
        <v>8323</v>
      </c>
      <c r="R881" t="s">
        <v>8326</v>
      </c>
      <c r="S881" s="9">
        <f t="shared" si="55"/>
        <v>41037.829918981479</v>
      </c>
      <c r="T881" s="9">
        <f t="shared" si="5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13">
        <f t="shared" si="54"/>
        <v>14.13</v>
      </c>
      <c r="Q882" s="15" t="s">
        <v>8323</v>
      </c>
      <c r="R882" t="s">
        <v>8327</v>
      </c>
      <c r="S882" s="9">
        <f t="shared" si="55"/>
        <v>41179.32104166667</v>
      </c>
      <c r="T882" s="9">
        <f t="shared" si="5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13">
        <f t="shared" si="54"/>
        <v>30</v>
      </c>
      <c r="Q883" s="15" t="s">
        <v>8323</v>
      </c>
      <c r="R883" t="s">
        <v>8327</v>
      </c>
      <c r="S883" s="9">
        <f t="shared" si="55"/>
        <v>40877.25099537037</v>
      </c>
      <c r="T883" s="9">
        <f t="shared" si="5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13">
        <f t="shared" si="54"/>
        <v>21.57</v>
      </c>
      <c r="Q884" s="15" t="s">
        <v>8323</v>
      </c>
      <c r="R884" t="s">
        <v>8327</v>
      </c>
      <c r="S884" s="9">
        <f t="shared" si="55"/>
        <v>40759.860532407409</v>
      </c>
      <c r="T884" s="9">
        <f t="shared" si="5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13">
        <f t="shared" si="54"/>
        <v>83.38</v>
      </c>
      <c r="Q885" s="15" t="s">
        <v>8323</v>
      </c>
      <c r="R885" t="s">
        <v>8327</v>
      </c>
      <c r="S885" s="9">
        <f t="shared" si="55"/>
        <v>42371.935590277775</v>
      </c>
      <c r="T885" s="9">
        <f t="shared" si="5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13">
        <f t="shared" si="54"/>
        <v>10</v>
      </c>
      <c r="Q886" s="15" t="s">
        <v>8323</v>
      </c>
      <c r="R886" t="s">
        <v>8327</v>
      </c>
      <c r="S886" s="9">
        <f t="shared" si="55"/>
        <v>40981.802615740737</v>
      </c>
      <c r="T886" s="9">
        <f t="shared" si="5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13">
        <f t="shared" si="54"/>
        <v>35.71</v>
      </c>
      <c r="Q887" s="15" t="s">
        <v>8323</v>
      </c>
      <c r="R887" t="s">
        <v>8327</v>
      </c>
      <c r="S887" s="9">
        <f t="shared" si="55"/>
        <v>42713.941099537042</v>
      </c>
      <c r="T887" s="9">
        <f t="shared" si="5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13">
        <f t="shared" si="54"/>
        <v>29.29</v>
      </c>
      <c r="Q888" s="15" t="s">
        <v>8323</v>
      </c>
      <c r="R888" t="s">
        <v>8327</v>
      </c>
      <c r="S888" s="9">
        <f t="shared" si="55"/>
        <v>42603.870520833334</v>
      </c>
      <c r="T888" s="9">
        <f t="shared" si="5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13">
        <f t="shared" si="54"/>
        <v>0</v>
      </c>
      <c r="Q889" s="15" t="s">
        <v>8323</v>
      </c>
      <c r="R889" t="s">
        <v>8327</v>
      </c>
      <c r="S889" s="9">
        <f t="shared" si="55"/>
        <v>41026.958969907406</v>
      </c>
      <c r="T889" s="9">
        <f t="shared" si="5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57">ROUND(E890/D890*100,0)</f>
        <v>7</v>
      </c>
      <c r="P890" s="13">
        <f t="shared" ref="P890:P953" si="58">IFERROR(ROUND(E890/L890,2),0)</f>
        <v>18</v>
      </c>
      <c r="Q890" s="15" t="s">
        <v>8323</v>
      </c>
      <c r="R890" t="s">
        <v>8327</v>
      </c>
      <c r="S890" s="9">
        <f t="shared" ref="S890:S953" si="59">(((J890/60)/60)/24)+DATE(1970,1,1)</f>
        <v>40751.753298611111</v>
      </c>
      <c r="T890" s="9">
        <f t="shared" ref="T890:T953" si="60"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 s="13">
        <f t="shared" si="58"/>
        <v>73.760000000000005</v>
      </c>
      <c r="Q891" s="15" t="s">
        <v>8323</v>
      </c>
      <c r="R891" t="s">
        <v>8327</v>
      </c>
      <c r="S891" s="9">
        <f t="shared" si="59"/>
        <v>41887.784062500003</v>
      </c>
      <c r="T891" s="9">
        <f t="shared" si="60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 s="13">
        <f t="shared" si="58"/>
        <v>31.25</v>
      </c>
      <c r="Q892" s="15" t="s">
        <v>8323</v>
      </c>
      <c r="R892" t="s">
        <v>8327</v>
      </c>
      <c r="S892" s="9">
        <f t="shared" si="59"/>
        <v>41569.698831018519</v>
      </c>
      <c r="T892" s="9">
        <f t="shared" si="60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 s="13">
        <f t="shared" si="58"/>
        <v>28.89</v>
      </c>
      <c r="Q893" s="15" t="s">
        <v>8323</v>
      </c>
      <c r="R893" t="s">
        <v>8327</v>
      </c>
      <c r="S893" s="9">
        <f t="shared" si="59"/>
        <v>41842.031597222223</v>
      </c>
      <c r="T893" s="9">
        <f t="shared" si="60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 s="13">
        <f t="shared" si="58"/>
        <v>143.82</v>
      </c>
      <c r="Q894" s="15" t="s">
        <v>8323</v>
      </c>
      <c r="R894" t="s">
        <v>8327</v>
      </c>
      <c r="S894" s="9">
        <f t="shared" si="59"/>
        <v>40304.20003472222</v>
      </c>
      <c r="T894" s="9">
        <f t="shared" si="60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 s="13">
        <f t="shared" si="58"/>
        <v>40</v>
      </c>
      <c r="Q895" s="15" t="s">
        <v>8323</v>
      </c>
      <c r="R895" t="s">
        <v>8327</v>
      </c>
      <c r="S895" s="9">
        <f t="shared" si="59"/>
        <v>42065.897719907407</v>
      </c>
      <c r="T895" s="9">
        <f t="shared" si="60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 s="13">
        <f t="shared" si="58"/>
        <v>147.81</v>
      </c>
      <c r="Q896" s="15" t="s">
        <v>8323</v>
      </c>
      <c r="R896" t="s">
        <v>8327</v>
      </c>
      <c r="S896" s="9">
        <f t="shared" si="59"/>
        <v>42496.981597222228</v>
      </c>
      <c r="T896" s="9">
        <f t="shared" si="60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 s="13">
        <f t="shared" si="58"/>
        <v>27.86</v>
      </c>
      <c r="Q897" s="15" t="s">
        <v>8323</v>
      </c>
      <c r="R897" t="s">
        <v>8327</v>
      </c>
      <c r="S897" s="9">
        <f t="shared" si="59"/>
        <v>40431.127650462964</v>
      </c>
      <c r="T897" s="9">
        <f t="shared" si="60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7"/>
        <v>40</v>
      </c>
      <c r="P898" s="13">
        <f t="shared" si="58"/>
        <v>44.44</v>
      </c>
      <c r="Q898" s="15" t="s">
        <v>8323</v>
      </c>
      <c r="R898" t="s">
        <v>8327</v>
      </c>
      <c r="S898" s="9">
        <f t="shared" si="59"/>
        <v>42218.872986111113</v>
      </c>
      <c r="T898" s="9">
        <f t="shared" si="60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 s="13">
        <f t="shared" si="58"/>
        <v>0</v>
      </c>
      <c r="Q899" s="15" t="s">
        <v>8323</v>
      </c>
      <c r="R899" t="s">
        <v>8327</v>
      </c>
      <c r="S899" s="9">
        <f t="shared" si="59"/>
        <v>41211.688750000001</v>
      </c>
      <c r="T899" s="9">
        <f t="shared" si="60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13">
        <f t="shared" si="58"/>
        <v>35</v>
      </c>
      <c r="Q900" s="15" t="s">
        <v>8323</v>
      </c>
      <c r="R900" t="s">
        <v>8327</v>
      </c>
      <c r="S900" s="9">
        <f t="shared" si="59"/>
        <v>40878.758217592593</v>
      </c>
      <c r="T900" s="9">
        <f t="shared" si="6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13">
        <f t="shared" si="58"/>
        <v>35</v>
      </c>
      <c r="Q901" s="15" t="s">
        <v>8323</v>
      </c>
      <c r="R901" t="s">
        <v>8327</v>
      </c>
      <c r="S901" s="9">
        <f t="shared" si="59"/>
        <v>40646.099097222221</v>
      </c>
      <c r="T901" s="9">
        <f t="shared" si="6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13">
        <f t="shared" si="58"/>
        <v>10.5</v>
      </c>
      <c r="Q902" s="15" t="s">
        <v>8323</v>
      </c>
      <c r="R902" t="s">
        <v>8326</v>
      </c>
      <c r="S902" s="9">
        <f t="shared" si="59"/>
        <v>42429.84956018519</v>
      </c>
      <c r="T902" s="9">
        <f t="shared" si="6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13">
        <f t="shared" si="58"/>
        <v>0</v>
      </c>
      <c r="Q903" s="15" t="s">
        <v>8323</v>
      </c>
      <c r="R903" t="s">
        <v>8326</v>
      </c>
      <c r="S903" s="9">
        <f t="shared" si="59"/>
        <v>40291.81150462963</v>
      </c>
      <c r="T903" s="9">
        <f t="shared" si="6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13">
        <f t="shared" si="58"/>
        <v>30</v>
      </c>
      <c r="Q904" s="15" t="s">
        <v>8323</v>
      </c>
      <c r="R904" t="s">
        <v>8326</v>
      </c>
      <c r="S904" s="9">
        <f t="shared" si="59"/>
        <v>41829.965532407405</v>
      </c>
      <c r="T904" s="9">
        <f t="shared" si="6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13">
        <f t="shared" si="58"/>
        <v>40</v>
      </c>
      <c r="Q905" s="15" t="s">
        <v>8323</v>
      </c>
      <c r="R905" t="s">
        <v>8326</v>
      </c>
      <c r="S905" s="9">
        <f t="shared" si="59"/>
        <v>41149.796064814815</v>
      </c>
      <c r="T905" s="9">
        <f t="shared" si="6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13">
        <f t="shared" si="58"/>
        <v>50.33</v>
      </c>
      <c r="Q906" s="15" t="s">
        <v>8323</v>
      </c>
      <c r="R906" t="s">
        <v>8326</v>
      </c>
      <c r="S906" s="9">
        <f t="shared" si="59"/>
        <v>42342.080289351856</v>
      </c>
      <c r="T906" s="9">
        <f t="shared" si="6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13">
        <f t="shared" si="58"/>
        <v>32.67</v>
      </c>
      <c r="Q907" s="15" t="s">
        <v>8323</v>
      </c>
      <c r="R907" t="s">
        <v>8326</v>
      </c>
      <c r="S907" s="9">
        <f t="shared" si="59"/>
        <v>40507.239884259259</v>
      </c>
      <c r="T907" s="9">
        <f t="shared" si="6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13">
        <f t="shared" si="58"/>
        <v>0</v>
      </c>
      <c r="Q908" s="15" t="s">
        <v>8323</v>
      </c>
      <c r="R908" t="s">
        <v>8326</v>
      </c>
      <c r="S908" s="9">
        <f t="shared" si="59"/>
        <v>41681.189699074072</v>
      </c>
      <c r="T908" s="9">
        <f t="shared" si="6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13">
        <f t="shared" si="58"/>
        <v>0</v>
      </c>
      <c r="Q909" s="15" t="s">
        <v>8323</v>
      </c>
      <c r="R909" t="s">
        <v>8326</v>
      </c>
      <c r="S909" s="9">
        <f t="shared" si="59"/>
        <v>40767.192395833335</v>
      </c>
      <c r="T909" s="9">
        <f t="shared" si="6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13">
        <f t="shared" si="58"/>
        <v>0</v>
      </c>
      <c r="Q910" s="15" t="s">
        <v>8323</v>
      </c>
      <c r="R910" t="s">
        <v>8326</v>
      </c>
      <c r="S910" s="9">
        <f t="shared" si="59"/>
        <v>40340.801562499997</v>
      </c>
      <c r="T910" s="9">
        <f t="shared" si="6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13">
        <f t="shared" si="58"/>
        <v>65</v>
      </c>
      <c r="Q911" s="15" t="s">
        <v>8323</v>
      </c>
      <c r="R911" t="s">
        <v>8326</v>
      </c>
      <c r="S911" s="9">
        <f t="shared" si="59"/>
        <v>41081.69027777778</v>
      </c>
      <c r="T911" s="9">
        <f t="shared" si="6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13">
        <f t="shared" si="58"/>
        <v>24.6</v>
      </c>
      <c r="Q912" s="15" t="s">
        <v>8323</v>
      </c>
      <c r="R912" t="s">
        <v>8326</v>
      </c>
      <c r="S912" s="9">
        <f t="shared" si="59"/>
        <v>42737.545358796298</v>
      </c>
      <c r="T912" s="9">
        <f t="shared" si="6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13">
        <f t="shared" si="58"/>
        <v>0</v>
      </c>
      <c r="Q913" s="15" t="s">
        <v>8323</v>
      </c>
      <c r="R913" t="s">
        <v>8326</v>
      </c>
      <c r="S913" s="9">
        <f t="shared" si="59"/>
        <v>41642.005150462966</v>
      </c>
      <c r="T913" s="9">
        <f t="shared" si="6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13">
        <f t="shared" si="58"/>
        <v>15</v>
      </c>
      <c r="Q914" s="15" t="s">
        <v>8323</v>
      </c>
      <c r="R914" t="s">
        <v>8326</v>
      </c>
      <c r="S914" s="9">
        <f t="shared" si="59"/>
        <v>41194.109340277777</v>
      </c>
      <c r="T914" s="9">
        <f t="shared" si="6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13">
        <f t="shared" si="58"/>
        <v>82.58</v>
      </c>
      <c r="Q915" s="15" t="s">
        <v>8323</v>
      </c>
      <c r="R915" t="s">
        <v>8326</v>
      </c>
      <c r="S915" s="9">
        <f t="shared" si="59"/>
        <v>41004.139108796298</v>
      </c>
      <c r="T915" s="9">
        <f t="shared" si="6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13">
        <f t="shared" si="58"/>
        <v>0</v>
      </c>
      <c r="Q916" s="15" t="s">
        <v>8323</v>
      </c>
      <c r="R916" t="s">
        <v>8326</v>
      </c>
      <c r="S916" s="9">
        <f t="shared" si="59"/>
        <v>41116.763275462967</v>
      </c>
      <c r="T916" s="9">
        <f t="shared" si="6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13">
        <f t="shared" si="58"/>
        <v>41.67</v>
      </c>
      <c r="Q917" s="15" t="s">
        <v>8323</v>
      </c>
      <c r="R917" t="s">
        <v>8326</v>
      </c>
      <c r="S917" s="9">
        <f t="shared" si="59"/>
        <v>40937.679560185185</v>
      </c>
      <c r="T917" s="9">
        <f t="shared" si="6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13">
        <f t="shared" si="58"/>
        <v>0</v>
      </c>
      <c r="Q918" s="15" t="s">
        <v>8323</v>
      </c>
      <c r="R918" t="s">
        <v>8326</v>
      </c>
      <c r="S918" s="9">
        <f t="shared" si="59"/>
        <v>40434.853402777779</v>
      </c>
      <c r="T918" s="9">
        <f t="shared" si="6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13">
        <f t="shared" si="58"/>
        <v>30</v>
      </c>
      <c r="Q919" s="15" t="s">
        <v>8323</v>
      </c>
      <c r="R919" t="s">
        <v>8326</v>
      </c>
      <c r="S919" s="9">
        <f t="shared" si="59"/>
        <v>41802.94363425926</v>
      </c>
      <c r="T919" s="9">
        <f t="shared" si="6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13">
        <f t="shared" si="58"/>
        <v>19.600000000000001</v>
      </c>
      <c r="Q920" s="15" t="s">
        <v>8323</v>
      </c>
      <c r="R920" t="s">
        <v>8326</v>
      </c>
      <c r="S920" s="9">
        <f t="shared" si="59"/>
        <v>41944.916215277779</v>
      </c>
      <c r="T920" s="9">
        <f t="shared" si="60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13">
        <f t="shared" si="58"/>
        <v>100</v>
      </c>
      <c r="Q921" s="15" t="s">
        <v>8323</v>
      </c>
      <c r="R921" t="s">
        <v>8326</v>
      </c>
      <c r="S921" s="9">
        <f t="shared" si="59"/>
        <v>41227.641724537039</v>
      </c>
      <c r="T921" s="9">
        <f t="shared" si="6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13">
        <f t="shared" si="58"/>
        <v>0</v>
      </c>
      <c r="Q922" s="15" t="s">
        <v>8323</v>
      </c>
      <c r="R922" t="s">
        <v>8326</v>
      </c>
      <c r="S922" s="9">
        <f t="shared" si="59"/>
        <v>41562.67155092593</v>
      </c>
      <c r="T922" s="9">
        <f t="shared" si="6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13">
        <f t="shared" si="58"/>
        <v>231.75</v>
      </c>
      <c r="Q923" s="15" t="s">
        <v>8323</v>
      </c>
      <c r="R923" t="s">
        <v>8326</v>
      </c>
      <c r="S923" s="9">
        <f t="shared" si="59"/>
        <v>40847.171018518515</v>
      </c>
      <c r="T923" s="9">
        <f t="shared" si="6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13">
        <f t="shared" si="58"/>
        <v>189.33</v>
      </c>
      <c r="Q924" s="15" t="s">
        <v>8323</v>
      </c>
      <c r="R924" t="s">
        <v>8326</v>
      </c>
      <c r="S924" s="9">
        <f t="shared" si="59"/>
        <v>41878.530011574076</v>
      </c>
      <c r="T924" s="9">
        <f t="shared" si="6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13">
        <f t="shared" si="58"/>
        <v>55</v>
      </c>
      <c r="Q925" s="15" t="s">
        <v>8323</v>
      </c>
      <c r="R925" t="s">
        <v>8326</v>
      </c>
      <c r="S925" s="9">
        <f t="shared" si="59"/>
        <v>41934.959756944445</v>
      </c>
      <c r="T925" s="9">
        <f t="shared" si="6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13">
        <f t="shared" si="58"/>
        <v>21.8</v>
      </c>
      <c r="Q926" s="15" t="s">
        <v>8323</v>
      </c>
      <c r="R926" t="s">
        <v>8326</v>
      </c>
      <c r="S926" s="9">
        <f t="shared" si="59"/>
        <v>41288.942928240744</v>
      </c>
      <c r="T926" s="9">
        <f t="shared" si="6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13">
        <f t="shared" si="58"/>
        <v>32</v>
      </c>
      <c r="Q927" s="15" t="s">
        <v>8323</v>
      </c>
      <c r="R927" t="s">
        <v>8326</v>
      </c>
      <c r="S927" s="9">
        <f t="shared" si="59"/>
        <v>41575.880914351852</v>
      </c>
      <c r="T927" s="9">
        <f t="shared" si="6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13">
        <f t="shared" si="58"/>
        <v>0</v>
      </c>
      <c r="Q928" s="15" t="s">
        <v>8323</v>
      </c>
      <c r="R928" t="s">
        <v>8326</v>
      </c>
      <c r="S928" s="9">
        <f t="shared" si="59"/>
        <v>40338.02002314815</v>
      </c>
      <c r="T928" s="9">
        <f t="shared" si="6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13">
        <f t="shared" si="58"/>
        <v>0</v>
      </c>
      <c r="Q929" s="15" t="s">
        <v>8323</v>
      </c>
      <c r="R929" t="s">
        <v>8326</v>
      </c>
      <c r="S929" s="9">
        <f t="shared" si="59"/>
        <v>41013.822858796295</v>
      </c>
      <c r="T929" s="9">
        <f t="shared" si="6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13">
        <f t="shared" si="58"/>
        <v>56.25</v>
      </c>
      <c r="Q930" s="15" t="s">
        <v>8323</v>
      </c>
      <c r="R930" t="s">
        <v>8326</v>
      </c>
      <c r="S930" s="9">
        <f t="shared" si="59"/>
        <v>41180.86241898148</v>
      </c>
      <c r="T930" s="9">
        <f t="shared" si="6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13">
        <f t="shared" si="58"/>
        <v>0</v>
      </c>
      <c r="Q931" s="15" t="s">
        <v>8323</v>
      </c>
      <c r="R931" t="s">
        <v>8326</v>
      </c>
      <c r="S931" s="9">
        <f t="shared" si="59"/>
        <v>40978.238067129627</v>
      </c>
      <c r="T931" s="9">
        <f t="shared" si="6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13">
        <f t="shared" si="58"/>
        <v>69</v>
      </c>
      <c r="Q932" s="15" t="s">
        <v>8323</v>
      </c>
      <c r="R932" t="s">
        <v>8326</v>
      </c>
      <c r="S932" s="9">
        <f t="shared" si="59"/>
        <v>40312.915578703702</v>
      </c>
      <c r="T932" s="9">
        <f t="shared" si="6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13">
        <f t="shared" si="58"/>
        <v>18.71</v>
      </c>
      <c r="Q933" s="15" t="s">
        <v>8323</v>
      </c>
      <c r="R933" t="s">
        <v>8326</v>
      </c>
      <c r="S933" s="9">
        <f t="shared" si="59"/>
        <v>41680.359976851854</v>
      </c>
      <c r="T933" s="9">
        <f t="shared" si="6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13">
        <f t="shared" si="58"/>
        <v>46.03</v>
      </c>
      <c r="Q934" s="15" t="s">
        <v>8323</v>
      </c>
      <c r="R934" t="s">
        <v>8326</v>
      </c>
      <c r="S934" s="9">
        <f t="shared" si="59"/>
        <v>41310.969270833331</v>
      </c>
      <c r="T934" s="9">
        <f t="shared" si="6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13">
        <f t="shared" si="58"/>
        <v>60</v>
      </c>
      <c r="Q935" s="15" t="s">
        <v>8323</v>
      </c>
      <c r="R935" t="s">
        <v>8326</v>
      </c>
      <c r="S935" s="9">
        <f t="shared" si="59"/>
        <v>41711.169085648151</v>
      </c>
      <c r="T935" s="9">
        <f t="shared" si="6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13">
        <f t="shared" si="58"/>
        <v>50.67</v>
      </c>
      <c r="Q936" s="15" t="s">
        <v>8323</v>
      </c>
      <c r="R936" t="s">
        <v>8326</v>
      </c>
      <c r="S936" s="9">
        <f t="shared" si="59"/>
        <v>41733.737083333333</v>
      </c>
      <c r="T936" s="9">
        <f t="shared" si="6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13">
        <f t="shared" si="58"/>
        <v>25</v>
      </c>
      <c r="Q937" s="15" t="s">
        <v>8323</v>
      </c>
      <c r="R937" t="s">
        <v>8326</v>
      </c>
      <c r="S937" s="9">
        <f t="shared" si="59"/>
        <v>42368.333668981482</v>
      </c>
      <c r="T937" s="9">
        <f t="shared" si="6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13">
        <f t="shared" si="58"/>
        <v>0</v>
      </c>
      <c r="Q938" s="15" t="s">
        <v>8323</v>
      </c>
      <c r="R938" t="s">
        <v>8326</v>
      </c>
      <c r="S938" s="9">
        <f t="shared" si="59"/>
        <v>40883.024178240739</v>
      </c>
      <c r="T938" s="9">
        <f t="shared" si="6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13">
        <f t="shared" si="58"/>
        <v>20</v>
      </c>
      <c r="Q939" s="15" t="s">
        <v>8323</v>
      </c>
      <c r="R939" t="s">
        <v>8326</v>
      </c>
      <c r="S939" s="9">
        <f t="shared" si="59"/>
        <v>41551.798113425924</v>
      </c>
      <c r="T939" s="9">
        <f t="shared" si="6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13">
        <f t="shared" si="58"/>
        <v>25</v>
      </c>
      <c r="Q940" s="15" t="s">
        <v>8323</v>
      </c>
      <c r="R940" t="s">
        <v>8326</v>
      </c>
      <c r="S940" s="9">
        <f t="shared" si="59"/>
        <v>41124.479722222226</v>
      </c>
      <c r="T940" s="9">
        <f t="shared" si="6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13">
        <f t="shared" si="58"/>
        <v>20</v>
      </c>
      <c r="Q941" s="15" t="s">
        <v>8323</v>
      </c>
      <c r="R941" t="s">
        <v>8326</v>
      </c>
      <c r="S941" s="9">
        <f t="shared" si="59"/>
        <v>41416.763171296298</v>
      </c>
      <c r="T941" s="9">
        <f t="shared" si="6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13">
        <f t="shared" si="58"/>
        <v>110.29</v>
      </c>
      <c r="Q942" s="15" t="s">
        <v>8317</v>
      </c>
      <c r="R942" t="s">
        <v>8319</v>
      </c>
      <c r="S942" s="9">
        <f t="shared" si="59"/>
        <v>42182.008402777778</v>
      </c>
      <c r="T942" s="9">
        <f t="shared" si="6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13">
        <f t="shared" si="58"/>
        <v>37.450000000000003</v>
      </c>
      <c r="Q943" s="15" t="s">
        <v>8317</v>
      </c>
      <c r="R943" t="s">
        <v>8319</v>
      </c>
      <c r="S943" s="9">
        <f t="shared" si="59"/>
        <v>42746.096585648149</v>
      </c>
      <c r="T943" s="9">
        <f t="shared" si="6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13">
        <f t="shared" si="58"/>
        <v>41.75</v>
      </c>
      <c r="Q944" s="15" t="s">
        <v>8317</v>
      </c>
      <c r="R944" t="s">
        <v>8319</v>
      </c>
      <c r="S944" s="9">
        <f t="shared" si="59"/>
        <v>42382.843287037031</v>
      </c>
      <c r="T944" s="9">
        <f t="shared" si="6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13">
        <f t="shared" si="58"/>
        <v>24.08</v>
      </c>
      <c r="Q945" s="15" t="s">
        <v>8317</v>
      </c>
      <c r="R945" t="s">
        <v>8319</v>
      </c>
      <c r="S945" s="9">
        <f t="shared" si="59"/>
        <v>42673.66788194445</v>
      </c>
      <c r="T945" s="9">
        <f t="shared" si="6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13">
        <f t="shared" si="58"/>
        <v>69.41</v>
      </c>
      <c r="Q946" s="15" t="s">
        <v>8317</v>
      </c>
      <c r="R946" t="s">
        <v>8319</v>
      </c>
      <c r="S946" s="9">
        <f t="shared" si="59"/>
        <v>42444.583912037036</v>
      </c>
      <c r="T946" s="9">
        <f t="shared" si="6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13">
        <f t="shared" si="58"/>
        <v>155.25</v>
      </c>
      <c r="Q947" s="15" t="s">
        <v>8317</v>
      </c>
      <c r="R947" t="s">
        <v>8319</v>
      </c>
      <c r="S947" s="9">
        <f t="shared" si="59"/>
        <v>42732.872986111113</v>
      </c>
      <c r="T947" s="9">
        <f t="shared" si="6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13">
        <f t="shared" si="58"/>
        <v>57.2</v>
      </c>
      <c r="Q948" s="15" t="s">
        <v>8317</v>
      </c>
      <c r="R948" t="s">
        <v>8319</v>
      </c>
      <c r="S948" s="9">
        <f t="shared" si="59"/>
        <v>42592.750555555554</v>
      </c>
      <c r="T948" s="9">
        <f t="shared" si="6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13">
        <f t="shared" si="58"/>
        <v>0</v>
      </c>
      <c r="Q949" s="15" t="s">
        <v>8317</v>
      </c>
      <c r="R949" t="s">
        <v>8319</v>
      </c>
      <c r="S949" s="9">
        <f t="shared" si="59"/>
        <v>42491.781319444446</v>
      </c>
      <c r="T949" s="9">
        <f t="shared" si="6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13">
        <f t="shared" si="58"/>
        <v>60</v>
      </c>
      <c r="Q950" s="15" t="s">
        <v>8317</v>
      </c>
      <c r="R950" t="s">
        <v>8319</v>
      </c>
      <c r="S950" s="9">
        <f t="shared" si="59"/>
        <v>42411.828287037039</v>
      </c>
      <c r="T950" s="9">
        <f t="shared" si="6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13">
        <f t="shared" si="58"/>
        <v>39</v>
      </c>
      <c r="Q951" s="15" t="s">
        <v>8317</v>
      </c>
      <c r="R951" t="s">
        <v>8319</v>
      </c>
      <c r="S951" s="9">
        <f t="shared" si="59"/>
        <v>42361.043703703705</v>
      </c>
      <c r="T951" s="9">
        <f t="shared" si="6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13">
        <f t="shared" si="58"/>
        <v>58.42</v>
      </c>
      <c r="Q952" s="15" t="s">
        <v>8317</v>
      </c>
      <c r="R952" t="s">
        <v>8319</v>
      </c>
      <c r="S952" s="9">
        <f t="shared" si="59"/>
        <v>42356.750706018516</v>
      </c>
      <c r="T952" s="9">
        <f t="shared" si="60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13">
        <f t="shared" si="58"/>
        <v>158.63999999999999</v>
      </c>
      <c r="Q953" s="15" t="s">
        <v>8317</v>
      </c>
      <c r="R953" t="s">
        <v>8319</v>
      </c>
      <c r="S953" s="9">
        <f t="shared" si="59"/>
        <v>42480.653611111105</v>
      </c>
      <c r="T953" s="9">
        <f t="shared" si="6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61">ROUND(E954/D954*100,0)</f>
        <v>40</v>
      </c>
      <c r="P954" s="13">
        <f t="shared" ref="P954:P1017" si="62">IFERROR(ROUND(E954/L954,2),0)</f>
        <v>99.86</v>
      </c>
      <c r="Q954" s="15" t="s">
        <v>8317</v>
      </c>
      <c r="R954" t="s">
        <v>8319</v>
      </c>
      <c r="S954" s="9">
        <f t="shared" ref="S954:S1017" si="63">(((J954/60)/60)/24)+DATE(1970,1,1)</f>
        <v>42662.613564814819</v>
      </c>
      <c r="T954" s="9">
        <f t="shared" ref="T954:T1017" si="64"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1"/>
        <v>1</v>
      </c>
      <c r="P955" s="13">
        <f t="shared" si="62"/>
        <v>25.2</v>
      </c>
      <c r="Q955" s="15" t="s">
        <v>8317</v>
      </c>
      <c r="R955" t="s">
        <v>8319</v>
      </c>
      <c r="S955" s="9">
        <f t="shared" si="63"/>
        <v>41999.164340277777</v>
      </c>
      <c r="T955" s="9">
        <f t="shared" si="6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1"/>
        <v>43</v>
      </c>
      <c r="P956" s="13">
        <f t="shared" si="62"/>
        <v>89.19</v>
      </c>
      <c r="Q956" s="15" t="s">
        <v>8317</v>
      </c>
      <c r="R956" t="s">
        <v>8319</v>
      </c>
      <c r="S956" s="9">
        <f t="shared" si="63"/>
        <v>42194.833784722221</v>
      </c>
      <c r="T956" s="9">
        <f t="shared" si="6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1"/>
        <v>6</v>
      </c>
      <c r="P957" s="13">
        <f t="shared" si="62"/>
        <v>182.62</v>
      </c>
      <c r="Q957" s="15" t="s">
        <v>8317</v>
      </c>
      <c r="R957" t="s">
        <v>8319</v>
      </c>
      <c r="S957" s="9">
        <f t="shared" si="63"/>
        <v>42586.295138888891</v>
      </c>
      <c r="T957" s="9">
        <f t="shared" si="6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1"/>
        <v>2</v>
      </c>
      <c r="P958" s="13">
        <f t="shared" si="62"/>
        <v>50.65</v>
      </c>
      <c r="Q958" s="15" t="s">
        <v>8317</v>
      </c>
      <c r="R958" t="s">
        <v>8319</v>
      </c>
      <c r="S958" s="9">
        <f t="shared" si="63"/>
        <v>42060.913877314815</v>
      </c>
      <c r="T958" s="9">
        <f t="shared" si="6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1"/>
        <v>2</v>
      </c>
      <c r="P959" s="13">
        <f t="shared" si="62"/>
        <v>33.29</v>
      </c>
      <c r="Q959" s="15" t="s">
        <v>8317</v>
      </c>
      <c r="R959" t="s">
        <v>8319</v>
      </c>
      <c r="S959" s="9">
        <f t="shared" si="63"/>
        <v>42660.552465277782</v>
      </c>
      <c r="T959" s="9">
        <f t="shared" si="6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1"/>
        <v>11</v>
      </c>
      <c r="P960" s="13">
        <f t="shared" si="62"/>
        <v>51.82</v>
      </c>
      <c r="Q960" s="15" t="s">
        <v>8317</v>
      </c>
      <c r="R960" t="s">
        <v>8319</v>
      </c>
      <c r="S960" s="9">
        <f t="shared" si="63"/>
        <v>42082.802812499998</v>
      </c>
      <c r="T960" s="9">
        <f t="shared" si="6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1"/>
        <v>39</v>
      </c>
      <c r="P961" s="13">
        <f t="shared" si="62"/>
        <v>113.63</v>
      </c>
      <c r="Q961" s="15" t="s">
        <v>8317</v>
      </c>
      <c r="R961" t="s">
        <v>8319</v>
      </c>
      <c r="S961" s="9">
        <f t="shared" si="63"/>
        <v>41993.174363425926</v>
      </c>
      <c r="T961" s="9">
        <f t="shared" si="6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1"/>
        <v>46</v>
      </c>
      <c r="P962" s="13">
        <f t="shared" si="62"/>
        <v>136.46</v>
      </c>
      <c r="Q962" s="15" t="s">
        <v>8317</v>
      </c>
      <c r="R962" t="s">
        <v>8319</v>
      </c>
      <c r="S962" s="9">
        <f t="shared" si="63"/>
        <v>42766.626793981486</v>
      </c>
      <c r="T962" s="9">
        <f t="shared" si="6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 s="13">
        <f t="shared" si="62"/>
        <v>364.35</v>
      </c>
      <c r="Q963" s="15" t="s">
        <v>8317</v>
      </c>
      <c r="R963" t="s">
        <v>8319</v>
      </c>
      <c r="S963" s="9">
        <f t="shared" si="63"/>
        <v>42740.693692129629</v>
      </c>
      <c r="T963" s="9">
        <f t="shared" si="64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13">
        <f t="shared" si="62"/>
        <v>19.239999999999998</v>
      </c>
      <c r="Q964" s="15" t="s">
        <v>8317</v>
      </c>
      <c r="R964" t="s">
        <v>8319</v>
      </c>
      <c r="S964" s="9">
        <f t="shared" si="63"/>
        <v>42373.712418981479</v>
      </c>
      <c r="T964" s="9">
        <f t="shared" si="6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13">
        <f t="shared" si="62"/>
        <v>41.89</v>
      </c>
      <c r="Q965" s="15" t="s">
        <v>8317</v>
      </c>
      <c r="R965" t="s">
        <v>8319</v>
      </c>
      <c r="S965" s="9">
        <f t="shared" si="63"/>
        <v>42625.635636574079</v>
      </c>
      <c r="T965" s="9">
        <f t="shared" si="6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13">
        <f t="shared" si="62"/>
        <v>30.31</v>
      </c>
      <c r="Q966" s="15" t="s">
        <v>8317</v>
      </c>
      <c r="R966" t="s">
        <v>8319</v>
      </c>
      <c r="S966" s="9">
        <f t="shared" si="63"/>
        <v>42208.628692129627</v>
      </c>
      <c r="T966" s="9">
        <f t="shared" si="6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13">
        <f t="shared" si="62"/>
        <v>49.67</v>
      </c>
      <c r="Q967" s="15" t="s">
        <v>8317</v>
      </c>
      <c r="R967" t="s">
        <v>8319</v>
      </c>
      <c r="S967" s="9">
        <f t="shared" si="63"/>
        <v>42637.016736111109</v>
      </c>
      <c r="T967" s="9">
        <f t="shared" si="6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13">
        <f t="shared" si="62"/>
        <v>59.2</v>
      </c>
      <c r="Q968" s="15" t="s">
        <v>8317</v>
      </c>
      <c r="R968" t="s">
        <v>8319</v>
      </c>
      <c r="S968" s="9">
        <f t="shared" si="63"/>
        <v>42619.635787037041</v>
      </c>
      <c r="T968" s="9">
        <f t="shared" si="6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13">
        <f t="shared" si="62"/>
        <v>43.98</v>
      </c>
      <c r="Q969" s="15" t="s">
        <v>8317</v>
      </c>
      <c r="R969" t="s">
        <v>8319</v>
      </c>
      <c r="S969" s="9">
        <f t="shared" si="63"/>
        <v>42422.254328703704</v>
      </c>
      <c r="T969" s="9">
        <f t="shared" si="6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13">
        <f t="shared" si="62"/>
        <v>26.5</v>
      </c>
      <c r="Q970" s="15" t="s">
        <v>8317</v>
      </c>
      <c r="R970" t="s">
        <v>8319</v>
      </c>
      <c r="S970" s="9">
        <f t="shared" si="63"/>
        <v>41836.847615740742</v>
      </c>
      <c r="T970" s="9">
        <f t="shared" si="6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13">
        <f t="shared" si="62"/>
        <v>1272.73</v>
      </c>
      <c r="Q971" s="15" t="s">
        <v>8317</v>
      </c>
      <c r="R971" t="s">
        <v>8319</v>
      </c>
      <c r="S971" s="9">
        <f t="shared" si="63"/>
        <v>42742.30332175926</v>
      </c>
      <c r="T971" s="9">
        <f t="shared" si="6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13">
        <f t="shared" si="62"/>
        <v>164</v>
      </c>
      <c r="Q972" s="15" t="s">
        <v>8317</v>
      </c>
      <c r="R972" t="s">
        <v>8319</v>
      </c>
      <c r="S972" s="9">
        <f t="shared" si="63"/>
        <v>42721.220520833333</v>
      </c>
      <c r="T972" s="9">
        <f t="shared" si="6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13">
        <f t="shared" si="62"/>
        <v>45.2</v>
      </c>
      <c r="Q973" s="15" t="s">
        <v>8317</v>
      </c>
      <c r="R973" t="s">
        <v>8319</v>
      </c>
      <c r="S973" s="9">
        <f t="shared" si="63"/>
        <v>42111.709027777775</v>
      </c>
      <c r="T973" s="9">
        <f t="shared" si="6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13">
        <f t="shared" si="62"/>
        <v>153.88999999999999</v>
      </c>
      <c r="Q974" s="15" t="s">
        <v>8317</v>
      </c>
      <c r="R974" t="s">
        <v>8319</v>
      </c>
      <c r="S974" s="9">
        <f t="shared" si="63"/>
        <v>41856.865717592591</v>
      </c>
      <c r="T974" s="9">
        <f t="shared" si="6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13">
        <f t="shared" si="62"/>
        <v>51.38</v>
      </c>
      <c r="Q975" s="15" t="s">
        <v>8317</v>
      </c>
      <c r="R975" t="s">
        <v>8319</v>
      </c>
      <c r="S975" s="9">
        <f t="shared" si="63"/>
        <v>42257.014965277776</v>
      </c>
      <c r="T975" s="9">
        <f t="shared" si="6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13">
        <f t="shared" si="62"/>
        <v>93.33</v>
      </c>
      <c r="Q976" s="15" t="s">
        <v>8317</v>
      </c>
      <c r="R976" t="s">
        <v>8319</v>
      </c>
      <c r="S976" s="9">
        <f t="shared" si="63"/>
        <v>42424.749490740738</v>
      </c>
      <c r="T976" s="9">
        <f t="shared" si="6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13">
        <f t="shared" si="62"/>
        <v>108.63</v>
      </c>
      <c r="Q977" s="15" t="s">
        <v>8317</v>
      </c>
      <c r="R977" t="s">
        <v>8319</v>
      </c>
      <c r="S977" s="9">
        <f t="shared" si="63"/>
        <v>42489.696585648147</v>
      </c>
      <c r="T977" s="9">
        <f t="shared" si="6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13">
        <f t="shared" si="62"/>
        <v>160.5</v>
      </c>
      <c r="Q978" s="15" t="s">
        <v>8317</v>
      </c>
      <c r="R978" t="s">
        <v>8319</v>
      </c>
      <c r="S978" s="9">
        <f t="shared" si="63"/>
        <v>42185.058993055558</v>
      </c>
      <c r="T978" s="9">
        <f t="shared" si="6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13">
        <f t="shared" si="62"/>
        <v>75.75</v>
      </c>
      <c r="Q979" s="15" t="s">
        <v>8317</v>
      </c>
      <c r="R979" t="s">
        <v>8319</v>
      </c>
      <c r="S979" s="9">
        <f t="shared" si="63"/>
        <v>42391.942094907412</v>
      </c>
      <c r="T979" s="9">
        <f t="shared" si="6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13">
        <f t="shared" si="62"/>
        <v>790.84</v>
      </c>
      <c r="Q980" s="15" t="s">
        <v>8317</v>
      </c>
      <c r="R980" t="s">
        <v>8319</v>
      </c>
      <c r="S980" s="9">
        <f t="shared" si="63"/>
        <v>42395.309039351851</v>
      </c>
      <c r="T980" s="9">
        <f t="shared" si="6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13">
        <f t="shared" si="62"/>
        <v>301.94</v>
      </c>
      <c r="Q981" s="15" t="s">
        <v>8317</v>
      </c>
      <c r="R981" t="s">
        <v>8319</v>
      </c>
      <c r="S981" s="9">
        <f t="shared" si="63"/>
        <v>42506.416990740734</v>
      </c>
      <c r="T981" s="9">
        <f t="shared" si="6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13">
        <f t="shared" si="62"/>
        <v>47.94</v>
      </c>
      <c r="Q982" s="15" t="s">
        <v>8317</v>
      </c>
      <c r="R982" t="s">
        <v>8319</v>
      </c>
      <c r="S982" s="9">
        <f t="shared" si="63"/>
        <v>41928.904189814813</v>
      </c>
      <c r="T982" s="9">
        <f t="shared" si="6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13">
        <f t="shared" si="62"/>
        <v>2.75</v>
      </c>
      <c r="Q983" s="15" t="s">
        <v>8317</v>
      </c>
      <c r="R983" t="s">
        <v>8319</v>
      </c>
      <c r="S983" s="9">
        <f t="shared" si="63"/>
        <v>41830.947013888886</v>
      </c>
      <c r="T983" s="9">
        <f t="shared" si="6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13">
        <f t="shared" si="62"/>
        <v>1</v>
      </c>
      <c r="Q984" s="15" t="s">
        <v>8317</v>
      </c>
      <c r="R984" t="s">
        <v>8319</v>
      </c>
      <c r="S984" s="9">
        <f t="shared" si="63"/>
        <v>42615.753310185188</v>
      </c>
      <c r="T984" s="9">
        <f t="shared" si="6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13">
        <f t="shared" si="62"/>
        <v>171.79</v>
      </c>
      <c r="Q985" s="15" t="s">
        <v>8317</v>
      </c>
      <c r="R985" t="s">
        <v>8319</v>
      </c>
      <c r="S985" s="9">
        <f t="shared" si="63"/>
        <v>42574.667650462965</v>
      </c>
      <c r="T985" s="9">
        <f t="shared" si="6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13">
        <f t="shared" si="62"/>
        <v>35.33</v>
      </c>
      <c r="Q986" s="15" t="s">
        <v>8317</v>
      </c>
      <c r="R986" t="s">
        <v>8319</v>
      </c>
      <c r="S986" s="9">
        <f t="shared" si="63"/>
        <v>42061.11583333333</v>
      </c>
      <c r="T986" s="9">
        <f t="shared" si="6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13">
        <f t="shared" si="62"/>
        <v>82.09</v>
      </c>
      <c r="Q987" s="15" t="s">
        <v>8317</v>
      </c>
      <c r="R987" t="s">
        <v>8319</v>
      </c>
      <c r="S987" s="9">
        <f t="shared" si="63"/>
        <v>42339.967708333337</v>
      </c>
      <c r="T987" s="9">
        <f t="shared" si="6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13">
        <f t="shared" si="62"/>
        <v>110.87</v>
      </c>
      <c r="Q988" s="15" t="s">
        <v>8317</v>
      </c>
      <c r="R988" t="s">
        <v>8319</v>
      </c>
      <c r="S988" s="9">
        <f t="shared" si="63"/>
        <v>42324.767361111109</v>
      </c>
      <c r="T988" s="9">
        <f t="shared" si="6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13">
        <f t="shared" si="62"/>
        <v>161.22</v>
      </c>
      <c r="Q989" s="15" t="s">
        <v>8317</v>
      </c>
      <c r="R989" t="s">
        <v>8319</v>
      </c>
      <c r="S989" s="9">
        <f t="shared" si="63"/>
        <v>41773.294560185182</v>
      </c>
      <c r="T989" s="9">
        <f t="shared" si="6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13">
        <f t="shared" si="62"/>
        <v>0</v>
      </c>
      <c r="Q990" s="15" t="s">
        <v>8317</v>
      </c>
      <c r="R990" t="s">
        <v>8319</v>
      </c>
      <c r="S990" s="9">
        <f t="shared" si="63"/>
        <v>42614.356770833328</v>
      </c>
      <c r="T990" s="9">
        <f t="shared" si="6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13">
        <f t="shared" si="62"/>
        <v>52.41</v>
      </c>
      <c r="Q991" s="15" t="s">
        <v>8317</v>
      </c>
      <c r="R991" t="s">
        <v>8319</v>
      </c>
      <c r="S991" s="9">
        <f t="shared" si="63"/>
        <v>42611.933969907404</v>
      </c>
      <c r="T991" s="9">
        <f t="shared" si="6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13">
        <f t="shared" si="62"/>
        <v>13</v>
      </c>
      <c r="Q992" s="15" t="s">
        <v>8317</v>
      </c>
      <c r="R992" t="s">
        <v>8319</v>
      </c>
      <c r="S992" s="9">
        <f t="shared" si="63"/>
        <v>41855.784305555557</v>
      </c>
      <c r="T992" s="9">
        <f t="shared" si="6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13">
        <f t="shared" si="62"/>
        <v>30.29</v>
      </c>
      <c r="Q993" s="15" t="s">
        <v>8317</v>
      </c>
      <c r="R993" t="s">
        <v>8319</v>
      </c>
      <c r="S993" s="9">
        <f t="shared" si="63"/>
        <v>42538.75680555556</v>
      </c>
      <c r="T993" s="9">
        <f t="shared" si="6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13">
        <f t="shared" si="62"/>
        <v>116.75</v>
      </c>
      <c r="Q994" s="15" t="s">
        <v>8317</v>
      </c>
      <c r="R994" t="s">
        <v>8319</v>
      </c>
      <c r="S994" s="9">
        <f t="shared" si="63"/>
        <v>42437.924988425926</v>
      </c>
      <c r="T994" s="9">
        <f t="shared" si="6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13">
        <f t="shared" si="62"/>
        <v>89.6</v>
      </c>
      <c r="Q995" s="15" t="s">
        <v>8317</v>
      </c>
      <c r="R995" t="s">
        <v>8319</v>
      </c>
      <c r="S995" s="9">
        <f t="shared" si="63"/>
        <v>42652.964907407411</v>
      </c>
      <c r="T995" s="9">
        <f t="shared" si="6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13">
        <f t="shared" si="62"/>
        <v>424.45</v>
      </c>
      <c r="Q996" s="15" t="s">
        <v>8317</v>
      </c>
      <c r="R996" t="s">
        <v>8319</v>
      </c>
      <c r="S996" s="9">
        <f t="shared" si="63"/>
        <v>41921.263078703705</v>
      </c>
      <c r="T996" s="9">
        <f t="shared" si="6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13">
        <f t="shared" si="62"/>
        <v>80.67</v>
      </c>
      <c r="Q997" s="15" t="s">
        <v>8317</v>
      </c>
      <c r="R997" t="s">
        <v>8319</v>
      </c>
      <c r="S997" s="9">
        <f t="shared" si="63"/>
        <v>41947.940740740742</v>
      </c>
      <c r="T997" s="9">
        <f t="shared" si="6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13">
        <f t="shared" si="62"/>
        <v>13</v>
      </c>
      <c r="Q998" s="15" t="s">
        <v>8317</v>
      </c>
      <c r="R998" t="s">
        <v>8319</v>
      </c>
      <c r="S998" s="9">
        <f t="shared" si="63"/>
        <v>41817.866435185184</v>
      </c>
      <c r="T998" s="9">
        <f t="shared" si="6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13">
        <f t="shared" si="62"/>
        <v>8.1300000000000008</v>
      </c>
      <c r="Q999" s="15" t="s">
        <v>8317</v>
      </c>
      <c r="R999" t="s">
        <v>8319</v>
      </c>
      <c r="S999" s="9">
        <f t="shared" si="63"/>
        <v>41941.10297453704</v>
      </c>
      <c r="T999" s="9">
        <f t="shared" si="6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13">
        <f t="shared" si="62"/>
        <v>153.43</v>
      </c>
      <c r="Q1000" s="15" t="s">
        <v>8317</v>
      </c>
      <c r="R1000" t="s">
        <v>8319</v>
      </c>
      <c r="S1000" s="9">
        <f t="shared" si="63"/>
        <v>42282.168993055559</v>
      </c>
      <c r="T1000" s="9">
        <f t="shared" si="6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13">
        <f t="shared" si="62"/>
        <v>292.08</v>
      </c>
      <c r="Q1001" s="15" t="s">
        <v>8317</v>
      </c>
      <c r="R1001" t="s">
        <v>8319</v>
      </c>
      <c r="S1001" s="9">
        <f t="shared" si="63"/>
        <v>41926.29965277778</v>
      </c>
      <c r="T1001" s="9">
        <f t="shared" si="64"/>
        <v>41956.334722222222</v>
      </c>
    </row>
    <row r="1002" spans="1:20" ht="30" hidden="1" x14ac:dyDescent="0.25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t="s">
        <v>8219</v>
      </c>
      <c r="G1002" t="s">
        <v>8223</v>
      </c>
      <c r="H1002" t="s">
        <v>8245</v>
      </c>
      <c r="I1002" s="11">
        <v>1431198562</v>
      </c>
      <c r="J1002" s="11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61"/>
        <v>2</v>
      </c>
      <c r="P1002" s="13">
        <f t="shared" si="62"/>
        <v>100</v>
      </c>
      <c r="Q1002" s="15" t="s">
        <v>8317</v>
      </c>
      <c r="R1002" t="s">
        <v>8318</v>
      </c>
      <c r="S1002" s="9">
        <f t="shared" si="63"/>
        <v>42073.798171296294</v>
      </c>
      <c r="T1002" s="9">
        <f t="shared" si="64"/>
        <v>42133.798171296294</v>
      </c>
    </row>
    <row r="1003" spans="1:20" ht="30" hidden="1" x14ac:dyDescent="0.25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t="s">
        <v>8219</v>
      </c>
      <c r="G1003" t="s">
        <v>8223</v>
      </c>
      <c r="H1003" t="s">
        <v>8245</v>
      </c>
      <c r="I1003" s="11">
        <v>1440318908</v>
      </c>
      <c r="J1003" s="11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61"/>
        <v>3</v>
      </c>
      <c r="P1003" s="13">
        <f t="shared" si="62"/>
        <v>16.38</v>
      </c>
      <c r="Q1003" s="15" t="s">
        <v>8317</v>
      </c>
      <c r="R1003" t="s">
        <v>8318</v>
      </c>
      <c r="S1003" s="9">
        <f t="shared" si="63"/>
        <v>42194.357731481476</v>
      </c>
      <c r="T1003" s="9">
        <f t="shared" si="64"/>
        <v>42239.357731481476</v>
      </c>
    </row>
    <row r="1004" spans="1:20" ht="60" hidden="1" x14ac:dyDescent="0.25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t="s">
        <v>8219</v>
      </c>
      <c r="G1004" t="s">
        <v>8232</v>
      </c>
      <c r="H1004" t="s">
        <v>8248</v>
      </c>
      <c r="I1004" s="11">
        <v>1432479600</v>
      </c>
      <c r="J1004" s="11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61"/>
        <v>0</v>
      </c>
      <c r="P1004" s="13">
        <f t="shared" si="62"/>
        <v>10</v>
      </c>
      <c r="Q1004" s="15" t="s">
        <v>8317</v>
      </c>
      <c r="R1004" t="s">
        <v>8318</v>
      </c>
      <c r="S1004" s="9">
        <f t="shared" si="63"/>
        <v>42102.650567129633</v>
      </c>
      <c r="T1004" s="9">
        <f t="shared" si="64"/>
        <v>42148.625</v>
      </c>
    </row>
    <row r="1005" spans="1:20" ht="60" hidden="1" x14ac:dyDescent="0.25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t="s">
        <v>8219</v>
      </c>
      <c r="G1005" t="s">
        <v>8229</v>
      </c>
      <c r="H1005" t="s">
        <v>8248</v>
      </c>
      <c r="I1005" s="11">
        <v>1488013307</v>
      </c>
      <c r="J1005" s="11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61"/>
        <v>0</v>
      </c>
      <c r="P1005" s="13">
        <f t="shared" si="62"/>
        <v>0</v>
      </c>
      <c r="Q1005" s="15" t="s">
        <v>8317</v>
      </c>
      <c r="R1005" t="s">
        <v>8318</v>
      </c>
      <c r="S1005" s="9">
        <f t="shared" si="63"/>
        <v>42761.376238425932</v>
      </c>
      <c r="T1005" s="9">
        <f t="shared" si="64"/>
        <v>42791.376238425932</v>
      </c>
    </row>
    <row r="1006" spans="1:20" ht="45" hidden="1" x14ac:dyDescent="0.25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t="s">
        <v>8219</v>
      </c>
      <c r="G1006" t="s">
        <v>8223</v>
      </c>
      <c r="H1006" t="s">
        <v>8245</v>
      </c>
      <c r="I1006" s="11">
        <v>1431647041</v>
      </c>
      <c r="J1006" s="11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61"/>
        <v>0</v>
      </c>
      <c r="P1006" s="13">
        <f t="shared" si="62"/>
        <v>0</v>
      </c>
      <c r="Q1006" s="15" t="s">
        <v>8317</v>
      </c>
      <c r="R1006" t="s">
        <v>8318</v>
      </c>
      <c r="S1006" s="9">
        <f t="shared" si="63"/>
        <v>42108.988900462966</v>
      </c>
      <c r="T1006" s="9">
        <f t="shared" si="64"/>
        <v>42138.988900462966</v>
      </c>
    </row>
    <row r="1007" spans="1:20" ht="45" hidden="1" x14ac:dyDescent="0.25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t="s">
        <v>8219</v>
      </c>
      <c r="G1007" t="s">
        <v>8223</v>
      </c>
      <c r="H1007" t="s">
        <v>8245</v>
      </c>
      <c r="I1007" s="11">
        <v>1405269457</v>
      </c>
      <c r="J1007" s="11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61"/>
        <v>0</v>
      </c>
      <c r="P1007" s="13">
        <f t="shared" si="62"/>
        <v>0</v>
      </c>
      <c r="Q1007" s="15" t="s">
        <v>8317</v>
      </c>
      <c r="R1007" t="s">
        <v>8318</v>
      </c>
      <c r="S1007" s="9">
        <f t="shared" si="63"/>
        <v>41803.692789351851</v>
      </c>
      <c r="T1007" s="9">
        <f t="shared" si="64"/>
        <v>41833.692789351851</v>
      </c>
    </row>
    <row r="1008" spans="1:20" ht="45" hidden="1" x14ac:dyDescent="0.25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t="s">
        <v>8219</v>
      </c>
      <c r="G1008" t="s">
        <v>8223</v>
      </c>
      <c r="H1008" t="s">
        <v>8245</v>
      </c>
      <c r="I1008" s="11">
        <v>1424989029</v>
      </c>
      <c r="J1008" s="11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61"/>
        <v>0</v>
      </c>
      <c r="P1008" s="13">
        <f t="shared" si="62"/>
        <v>1</v>
      </c>
      <c r="Q1008" s="15" t="s">
        <v>8317</v>
      </c>
      <c r="R1008" t="s">
        <v>8318</v>
      </c>
      <c r="S1008" s="9">
        <f t="shared" si="63"/>
        <v>42031.928576388891</v>
      </c>
      <c r="T1008" s="9">
        <f t="shared" si="64"/>
        <v>42061.928576388891</v>
      </c>
    </row>
    <row r="1009" spans="1:20" ht="60" hidden="1" x14ac:dyDescent="0.25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t="s">
        <v>8219</v>
      </c>
      <c r="G1009" t="s">
        <v>8224</v>
      </c>
      <c r="H1009" t="s">
        <v>8246</v>
      </c>
      <c r="I1009" s="11">
        <v>1485796613</v>
      </c>
      <c r="J1009" s="11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61"/>
        <v>104</v>
      </c>
      <c r="P1009" s="13">
        <f t="shared" si="62"/>
        <v>1300</v>
      </c>
      <c r="Q1009" s="15" t="s">
        <v>8317</v>
      </c>
      <c r="R1009" t="s">
        <v>8319</v>
      </c>
      <c r="S1009" s="9">
        <f t="shared" si="63"/>
        <v>42720.720057870371</v>
      </c>
      <c r="T1009" s="9">
        <f t="shared" si="64"/>
        <v>42765.720057870371</v>
      </c>
    </row>
    <row r="1010" spans="1:20" ht="60" hidden="1" x14ac:dyDescent="0.25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t="s">
        <v>8219</v>
      </c>
      <c r="G1010" t="s">
        <v>8223</v>
      </c>
      <c r="H1010" t="s">
        <v>8245</v>
      </c>
      <c r="I1010" s="11">
        <v>1485254052</v>
      </c>
      <c r="J1010" s="11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61"/>
        <v>21535</v>
      </c>
      <c r="P1010" s="13">
        <f t="shared" si="62"/>
        <v>1389.36</v>
      </c>
      <c r="Q1010" s="15" t="s">
        <v>8317</v>
      </c>
      <c r="R1010" t="s">
        <v>8319</v>
      </c>
      <c r="S1010" s="9">
        <f t="shared" si="63"/>
        <v>42714.440416666665</v>
      </c>
      <c r="T1010" s="9">
        <f t="shared" si="64"/>
        <v>42759.440416666665</v>
      </c>
    </row>
    <row r="1011" spans="1:20" ht="60" hidden="1" x14ac:dyDescent="0.25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t="s">
        <v>8219</v>
      </c>
      <c r="G1011" t="s">
        <v>8223</v>
      </c>
      <c r="H1011" t="s">
        <v>8245</v>
      </c>
      <c r="I1011" s="11">
        <v>1429134893</v>
      </c>
      <c r="J1011" s="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61"/>
        <v>1</v>
      </c>
      <c r="P1011" s="13">
        <f t="shared" si="62"/>
        <v>50</v>
      </c>
      <c r="Q1011" s="15" t="s">
        <v>8329</v>
      </c>
      <c r="R1011" t="s">
        <v>8330</v>
      </c>
      <c r="S1011" s="9">
        <f t="shared" si="63"/>
        <v>42079.913113425922</v>
      </c>
      <c r="T1011" s="9">
        <f t="shared" si="64"/>
        <v>42109.913113425922</v>
      </c>
    </row>
    <row r="1012" spans="1:20" ht="45" hidden="1" x14ac:dyDescent="0.25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t="s">
        <v>8219</v>
      </c>
      <c r="G1012" t="s">
        <v>8223</v>
      </c>
      <c r="H1012" t="s">
        <v>8245</v>
      </c>
      <c r="I1012" s="11">
        <v>1317231008</v>
      </c>
      <c r="J1012" s="11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61"/>
        <v>29</v>
      </c>
      <c r="P1012" s="13">
        <f t="shared" si="62"/>
        <v>61.04</v>
      </c>
      <c r="Q1012" s="15" t="s">
        <v>8323</v>
      </c>
      <c r="R1012" t="s">
        <v>8338</v>
      </c>
      <c r="S1012" s="9">
        <f t="shared" si="63"/>
        <v>40754.729259259257</v>
      </c>
      <c r="T1012" s="9">
        <f t="shared" si="64"/>
        <v>40814.729259259257</v>
      </c>
    </row>
    <row r="1013" spans="1:20" ht="45" hidden="1" x14ac:dyDescent="0.25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t="s">
        <v>8219</v>
      </c>
      <c r="G1013" t="s">
        <v>8223</v>
      </c>
      <c r="H1013" t="s">
        <v>8245</v>
      </c>
      <c r="I1013" s="11">
        <v>1440723600</v>
      </c>
      <c r="J1013" s="11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61"/>
        <v>0</v>
      </c>
      <c r="P1013" s="13">
        <f t="shared" si="62"/>
        <v>0</v>
      </c>
      <c r="Q1013" s="15" t="s">
        <v>8323</v>
      </c>
      <c r="R1013" t="s">
        <v>8338</v>
      </c>
      <c r="S1013" s="9">
        <f t="shared" si="63"/>
        <v>42193.941759259258</v>
      </c>
      <c r="T1013" s="9">
        <f t="shared" si="64"/>
        <v>42244.041666666672</v>
      </c>
    </row>
    <row r="1014" spans="1:20" ht="60" hidden="1" x14ac:dyDescent="0.25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t="s">
        <v>8219</v>
      </c>
      <c r="G1014" t="s">
        <v>8223</v>
      </c>
      <c r="H1014" t="s">
        <v>8245</v>
      </c>
      <c r="I1014" s="11">
        <v>1381090870</v>
      </c>
      <c r="J1014" s="11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61"/>
        <v>1</v>
      </c>
      <c r="P1014" s="13">
        <f t="shared" si="62"/>
        <v>40</v>
      </c>
      <c r="Q1014" s="15" t="s">
        <v>8323</v>
      </c>
      <c r="R1014" t="s">
        <v>8338</v>
      </c>
      <c r="S1014" s="9">
        <f t="shared" si="63"/>
        <v>41506.848032407412</v>
      </c>
      <c r="T1014" s="9">
        <f t="shared" si="64"/>
        <v>41553.848032407412</v>
      </c>
    </row>
    <row r="1015" spans="1:20" ht="60" hidden="1" x14ac:dyDescent="0.25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t="s">
        <v>8219</v>
      </c>
      <c r="G1015" t="s">
        <v>8223</v>
      </c>
      <c r="H1015" t="s">
        <v>8245</v>
      </c>
      <c r="I1015" s="11">
        <v>1414994340</v>
      </c>
      <c r="J1015" s="11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61"/>
        <v>51</v>
      </c>
      <c r="P1015" s="13">
        <f t="shared" si="62"/>
        <v>74.62</v>
      </c>
      <c r="Q1015" s="15" t="s">
        <v>8323</v>
      </c>
      <c r="R1015" t="s">
        <v>8338</v>
      </c>
      <c r="S1015" s="9">
        <f t="shared" si="63"/>
        <v>41923.837731481479</v>
      </c>
      <c r="T1015" s="9">
        <f t="shared" si="64"/>
        <v>41946.249305555553</v>
      </c>
    </row>
    <row r="1016" spans="1:20" ht="30" hidden="1" x14ac:dyDescent="0.25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t="s">
        <v>8219</v>
      </c>
      <c r="G1016" t="s">
        <v>8236</v>
      </c>
      <c r="H1016" t="s">
        <v>8248</v>
      </c>
      <c r="I1016" s="11">
        <v>1483459365</v>
      </c>
      <c r="J1016" s="11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61"/>
        <v>3</v>
      </c>
      <c r="P1016" s="13">
        <f t="shared" si="62"/>
        <v>48.33</v>
      </c>
      <c r="Q1016" s="15" t="s">
        <v>8320</v>
      </c>
      <c r="R1016" t="s">
        <v>8339</v>
      </c>
      <c r="S1016" s="9">
        <f t="shared" si="63"/>
        <v>42708.668576388889</v>
      </c>
      <c r="T1016" s="9">
        <f t="shared" si="64"/>
        <v>42738.668576388889</v>
      </c>
    </row>
    <row r="1017" spans="1:20" ht="60" hidden="1" x14ac:dyDescent="0.25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t="s">
        <v>8219</v>
      </c>
      <c r="G1017" t="s">
        <v>8223</v>
      </c>
      <c r="H1017" t="s">
        <v>8245</v>
      </c>
      <c r="I1017" s="11">
        <v>1407729600</v>
      </c>
      <c r="J1017" s="11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61"/>
        <v>0</v>
      </c>
      <c r="P1017" s="13">
        <f t="shared" si="62"/>
        <v>0</v>
      </c>
      <c r="Q1017" s="15" t="s">
        <v>8320</v>
      </c>
      <c r="R1017" t="s">
        <v>8339</v>
      </c>
      <c r="S1017" s="9">
        <f t="shared" si="63"/>
        <v>41831.705555555556</v>
      </c>
      <c r="T1017" s="9">
        <f t="shared" si="64"/>
        <v>41862.166666666664</v>
      </c>
    </row>
    <row r="1018" spans="1:20" ht="45" hidden="1" x14ac:dyDescent="0.25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t="s">
        <v>8219</v>
      </c>
      <c r="G1018" t="s">
        <v>8223</v>
      </c>
      <c r="H1018" t="s">
        <v>8245</v>
      </c>
      <c r="I1018" s="11">
        <v>1435698368</v>
      </c>
      <c r="J1018" s="11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ref="O1018:O1081" si="65">ROUND(E1018/D1018*100,0)</f>
        <v>13</v>
      </c>
      <c r="P1018" s="13">
        <f t="shared" ref="P1018:P1081" si="66">IFERROR(ROUND(E1018/L1018,2),0)</f>
        <v>65</v>
      </c>
      <c r="Q1018" s="15" t="s">
        <v>8320</v>
      </c>
      <c r="R1018" t="s">
        <v>8342</v>
      </c>
      <c r="S1018" s="9">
        <f t="shared" ref="S1018:S1081" si="67">(((J1018/60)/60)/24)+DATE(1970,1,1)</f>
        <v>42140.879259259258</v>
      </c>
      <c r="T1018" s="9">
        <f t="shared" ref="T1018:T1081" si="68">(((I1018/60)/60)/24)+DATE(1970,1,1)</f>
        <v>42185.879259259258</v>
      </c>
    </row>
    <row r="1019" spans="1:20" ht="45" hidden="1" x14ac:dyDescent="0.25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t="s">
        <v>8219</v>
      </c>
      <c r="G1019" t="s">
        <v>8223</v>
      </c>
      <c r="H1019" t="s">
        <v>8245</v>
      </c>
      <c r="I1019" s="11">
        <v>1436729504</v>
      </c>
      <c r="J1019" s="11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65"/>
        <v>0</v>
      </c>
      <c r="P1019" s="13">
        <f t="shared" si="66"/>
        <v>0</v>
      </c>
      <c r="Q1019" s="15" t="s">
        <v>8317</v>
      </c>
      <c r="R1019" t="s">
        <v>8318</v>
      </c>
      <c r="S1019" s="9">
        <f t="shared" si="67"/>
        <v>42167.813703703709</v>
      </c>
      <c r="T1019" s="9">
        <f t="shared" si="68"/>
        <v>42197.813703703709</v>
      </c>
    </row>
    <row r="1020" spans="1:20" ht="45" hidden="1" x14ac:dyDescent="0.25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t="s">
        <v>8219</v>
      </c>
      <c r="G1020" t="s">
        <v>8228</v>
      </c>
      <c r="H1020" t="s">
        <v>8250</v>
      </c>
      <c r="I1020" s="11">
        <v>1454864280</v>
      </c>
      <c r="J1020" s="11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65"/>
        <v>0</v>
      </c>
      <c r="P1020" s="13">
        <f t="shared" si="66"/>
        <v>2</v>
      </c>
      <c r="Q1020" s="15" t="s">
        <v>8317</v>
      </c>
      <c r="R1020" t="s">
        <v>8318</v>
      </c>
      <c r="S1020" s="9">
        <f t="shared" si="67"/>
        <v>42377.70694444445</v>
      </c>
      <c r="T1020" s="9">
        <f t="shared" si="68"/>
        <v>42407.70694444445</v>
      </c>
    </row>
    <row r="1021" spans="1:20" ht="60" hidden="1" x14ac:dyDescent="0.25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t="s">
        <v>8219</v>
      </c>
      <c r="G1021" t="s">
        <v>8240</v>
      </c>
      <c r="H1021" t="s">
        <v>8248</v>
      </c>
      <c r="I1021" s="11">
        <v>1424940093</v>
      </c>
      <c r="J1021" s="1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65"/>
        <v>0</v>
      </c>
      <c r="P1021" s="13">
        <f t="shared" si="66"/>
        <v>1.5</v>
      </c>
      <c r="Q1021" s="15" t="s">
        <v>8317</v>
      </c>
      <c r="R1021" t="s">
        <v>8318</v>
      </c>
      <c r="S1021" s="9">
        <f t="shared" si="67"/>
        <v>42031.362187499995</v>
      </c>
      <c r="T1021" s="9">
        <f t="shared" si="68"/>
        <v>42061.362187499995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5"/>
        <v>206</v>
      </c>
      <c r="P1022" s="13">
        <f t="shared" si="66"/>
        <v>106.2</v>
      </c>
      <c r="Q1022" s="15" t="s">
        <v>8323</v>
      </c>
      <c r="R1022" t="s">
        <v>8328</v>
      </c>
      <c r="S1022" s="9">
        <f t="shared" si="67"/>
        <v>42127.069548611107</v>
      </c>
      <c r="T1022" s="9">
        <f t="shared" si="68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5"/>
        <v>352</v>
      </c>
      <c r="P1023" s="13">
        <f t="shared" si="66"/>
        <v>22.08</v>
      </c>
      <c r="Q1023" s="15" t="s">
        <v>8323</v>
      </c>
      <c r="R1023" t="s">
        <v>8328</v>
      </c>
      <c r="S1023" s="9">
        <f t="shared" si="67"/>
        <v>42271.251979166671</v>
      </c>
      <c r="T1023" s="9">
        <f t="shared" si="68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5"/>
        <v>115</v>
      </c>
      <c r="P1024" s="13">
        <f t="shared" si="66"/>
        <v>31.05</v>
      </c>
      <c r="Q1024" s="15" t="s">
        <v>8323</v>
      </c>
      <c r="R1024" t="s">
        <v>8328</v>
      </c>
      <c r="S1024" s="9">
        <f t="shared" si="67"/>
        <v>42111.646724537044</v>
      </c>
      <c r="T1024" s="9">
        <f t="shared" si="68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5"/>
        <v>237</v>
      </c>
      <c r="P1025" s="13">
        <f t="shared" si="66"/>
        <v>36.21</v>
      </c>
      <c r="Q1025" s="15" t="s">
        <v>8323</v>
      </c>
      <c r="R1025" t="s">
        <v>8328</v>
      </c>
      <c r="S1025" s="9">
        <f t="shared" si="67"/>
        <v>42145.919687500005</v>
      </c>
      <c r="T1025" s="9">
        <f t="shared" si="68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5"/>
        <v>119</v>
      </c>
      <c r="P1026" s="13">
        <f t="shared" si="66"/>
        <v>388.98</v>
      </c>
      <c r="Q1026" s="15" t="s">
        <v>8323</v>
      </c>
      <c r="R1026" t="s">
        <v>8328</v>
      </c>
      <c r="S1026" s="9">
        <f t="shared" si="67"/>
        <v>42370.580590277779</v>
      </c>
      <c r="T1026" s="9">
        <f t="shared" si="68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 s="13">
        <f t="shared" si="66"/>
        <v>71.849999999999994</v>
      </c>
      <c r="Q1027" s="15" t="s">
        <v>8323</v>
      </c>
      <c r="R1027" t="s">
        <v>8328</v>
      </c>
      <c r="S1027" s="9">
        <f t="shared" si="67"/>
        <v>42049.833761574075</v>
      </c>
      <c r="T1027" s="9">
        <f t="shared" si="68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13">
        <f t="shared" si="66"/>
        <v>57.38</v>
      </c>
      <c r="Q1028" s="15" t="s">
        <v>8323</v>
      </c>
      <c r="R1028" t="s">
        <v>8328</v>
      </c>
      <c r="S1028" s="9">
        <f t="shared" si="67"/>
        <v>42426.407592592594</v>
      </c>
      <c r="T1028" s="9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13">
        <f t="shared" si="66"/>
        <v>69.67</v>
      </c>
      <c r="Q1029" s="15" t="s">
        <v>8323</v>
      </c>
      <c r="R1029" t="s">
        <v>8328</v>
      </c>
      <c r="S1029" s="9">
        <f t="shared" si="67"/>
        <v>41905.034108796295</v>
      </c>
      <c r="T1029" s="9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13">
        <f t="shared" si="66"/>
        <v>45.99</v>
      </c>
      <c r="Q1030" s="15" t="s">
        <v>8323</v>
      </c>
      <c r="R1030" t="s">
        <v>8328</v>
      </c>
      <c r="S1030" s="9">
        <f t="shared" si="67"/>
        <v>42755.627372685187</v>
      </c>
      <c r="T1030" s="9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13">
        <f t="shared" si="66"/>
        <v>79.260000000000005</v>
      </c>
      <c r="Q1031" s="15" t="s">
        <v>8323</v>
      </c>
      <c r="R1031" t="s">
        <v>8328</v>
      </c>
      <c r="S1031" s="9">
        <f t="shared" si="67"/>
        <v>42044.711886574078</v>
      </c>
      <c r="T1031" s="9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13">
        <f t="shared" si="66"/>
        <v>43.03</v>
      </c>
      <c r="Q1032" s="15" t="s">
        <v>8323</v>
      </c>
      <c r="R1032" t="s">
        <v>8328</v>
      </c>
      <c r="S1032" s="9">
        <f t="shared" si="67"/>
        <v>42611.483206018514</v>
      </c>
      <c r="T1032" s="9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13">
        <f t="shared" si="66"/>
        <v>108.48</v>
      </c>
      <c r="Q1033" s="15" t="s">
        <v>8323</v>
      </c>
      <c r="R1033" t="s">
        <v>8328</v>
      </c>
      <c r="S1033" s="9">
        <f t="shared" si="67"/>
        <v>42324.764004629629</v>
      </c>
      <c r="T1033" s="9">
        <f t="shared" si="68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13">
        <f t="shared" si="66"/>
        <v>61.03</v>
      </c>
      <c r="Q1034" s="15" t="s">
        <v>8323</v>
      </c>
      <c r="R1034" t="s">
        <v>8328</v>
      </c>
      <c r="S1034" s="9">
        <f t="shared" si="67"/>
        <v>42514.666956018518</v>
      </c>
      <c r="T1034" s="9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13">
        <f t="shared" si="66"/>
        <v>50.59</v>
      </c>
      <c r="Q1035" s="15" t="s">
        <v>8323</v>
      </c>
      <c r="R1035" t="s">
        <v>8328</v>
      </c>
      <c r="S1035" s="9">
        <f t="shared" si="67"/>
        <v>42688.732407407413</v>
      </c>
      <c r="T1035" s="9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13">
        <f t="shared" si="66"/>
        <v>39.159999999999997</v>
      </c>
      <c r="Q1036" s="15" t="s">
        <v>8323</v>
      </c>
      <c r="R1036" t="s">
        <v>8328</v>
      </c>
      <c r="S1036" s="9">
        <f t="shared" si="67"/>
        <v>42555.166712962964</v>
      </c>
      <c r="T1036" s="9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13">
        <f t="shared" si="66"/>
        <v>65.16</v>
      </c>
      <c r="Q1037" s="15" t="s">
        <v>8323</v>
      </c>
      <c r="R1037" t="s">
        <v>8328</v>
      </c>
      <c r="S1037" s="9">
        <f t="shared" si="67"/>
        <v>42016.641435185185</v>
      </c>
      <c r="T1037" s="9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13">
        <f t="shared" si="66"/>
        <v>23.96</v>
      </c>
      <c r="Q1038" s="15" t="s">
        <v>8323</v>
      </c>
      <c r="R1038" t="s">
        <v>8328</v>
      </c>
      <c r="S1038" s="9">
        <f t="shared" si="67"/>
        <v>41249.448958333334</v>
      </c>
      <c r="T1038" s="9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13">
        <f t="shared" si="66"/>
        <v>48.62</v>
      </c>
      <c r="Q1039" s="15" t="s">
        <v>8323</v>
      </c>
      <c r="R1039" t="s">
        <v>8328</v>
      </c>
      <c r="S1039" s="9">
        <f t="shared" si="67"/>
        <v>42119.822476851856</v>
      </c>
      <c r="T1039" s="9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13">
        <f t="shared" si="66"/>
        <v>35.74</v>
      </c>
      <c r="Q1040" s="15" t="s">
        <v>8323</v>
      </c>
      <c r="R1040" t="s">
        <v>8328</v>
      </c>
      <c r="S1040" s="9">
        <f t="shared" si="67"/>
        <v>42418.231747685189</v>
      </c>
      <c r="T1040" s="9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13">
        <f t="shared" si="66"/>
        <v>21.37</v>
      </c>
      <c r="Q1041" s="15" t="s">
        <v>8323</v>
      </c>
      <c r="R1041" t="s">
        <v>8328</v>
      </c>
      <c r="S1041" s="9">
        <f t="shared" si="67"/>
        <v>42692.109328703707</v>
      </c>
      <c r="T1041" s="9">
        <f t="shared" si="68"/>
        <v>42717.332638888889</v>
      </c>
    </row>
    <row r="1042" spans="1:20" ht="45" hidden="1" x14ac:dyDescent="0.25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t="s">
        <v>8219</v>
      </c>
      <c r="G1042" t="s">
        <v>8239</v>
      </c>
      <c r="H1042" t="s">
        <v>8256</v>
      </c>
      <c r="I1042" s="11">
        <v>1444940558</v>
      </c>
      <c r="J1042" s="11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65"/>
        <v>0</v>
      </c>
      <c r="P1042" s="13">
        <f t="shared" si="66"/>
        <v>10</v>
      </c>
      <c r="Q1042" s="15" t="s">
        <v>8317</v>
      </c>
      <c r="R1042" t="s">
        <v>8318</v>
      </c>
      <c r="S1042" s="9">
        <f t="shared" si="67"/>
        <v>42262.849050925928</v>
      </c>
      <c r="T1042" s="9">
        <f t="shared" si="68"/>
        <v>42292.849050925928</v>
      </c>
    </row>
    <row r="1043" spans="1:20" ht="30" hidden="1" x14ac:dyDescent="0.25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t="s">
        <v>8219</v>
      </c>
      <c r="G1043" t="s">
        <v>8224</v>
      </c>
      <c r="H1043" t="s">
        <v>8246</v>
      </c>
      <c r="I1043" s="11">
        <v>1410191405</v>
      </c>
      <c r="J1043" s="11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65"/>
        <v>0</v>
      </c>
      <c r="P1043" s="13">
        <f t="shared" si="66"/>
        <v>10</v>
      </c>
      <c r="Q1043" s="15" t="s">
        <v>8315</v>
      </c>
      <c r="R1043" t="s">
        <v>8357</v>
      </c>
      <c r="S1043" s="9">
        <f t="shared" si="67"/>
        <v>41865.659780092588</v>
      </c>
      <c r="T1043" s="9">
        <f t="shared" si="68"/>
        <v>41890.659780092588</v>
      </c>
    </row>
    <row r="1044" spans="1:20" ht="60" hidden="1" x14ac:dyDescent="0.25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t="s">
        <v>8219</v>
      </c>
      <c r="G1044" t="s">
        <v>8225</v>
      </c>
      <c r="H1044" t="s">
        <v>8247</v>
      </c>
      <c r="I1044" s="11">
        <v>1472882100</v>
      </c>
      <c r="J1044" s="11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65"/>
        <v>0</v>
      </c>
      <c r="P1044" s="13">
        <f t="shared" si="66"/>
        <v>0</v>
      </c>
      <c r="Q1044" s="15" t="s">
        <v>8308</v>
      </c>
      <c r="R1044" t="s">
        <v>8311</v>
      </c>
      <c r="S1044" s="9">
        <f t="shared" si="67"/>
        <v>42559.064143518524</v>
      </c>
      <c r="T1044" s="9">
        <f t="shared" si="68"/>
        <v>42616.246527777781</v>
      </c>
    </row>
    <row r="1045" spans="1:20" ht="60" hidden="1" x14ac:dyDescent="0.25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t="s">
        <v>8219</v>
      </c>
      <c r="G1045" t="s">
        <v>8223</v>
      </c>
      <c r="H1045" t="s">
        <v>8245</v>
      </c>
      <c r="I1045" s="11">
        <v>1412571600</v>
      </c>
      <c r="J1045" s="11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65"/>
        <v>0</v>
      </c>
      <c r="P1045" s="13">
        <f t="shared" si="66"/>
        <v>0</v>
      </c>
      <c r="Q1045" s="15" t="s">
        <v>8317</v>
      </c>
      <c r="R1045" t="s">
        <v>8318</v>
      </c>
      <c r="S1045" s="9">
        <f t="shared" si="67"/>
        <v>41897.702199074076</v>
      </c>
      <c r="T1045" s="9">
        <f t="shared" si="68"/>
        <v>41918.208333333336</v>
      </c>
    </row>
    <row r="1046" spans="1:20" ht="60" hidden="1" x14ac:dyDescent="0.25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t="s">
        <v>8219</v>
      </c>
      <c r="G1046" t="s">
        <v>8225</v>
      </c>
      <c r="H1046" t="s">
        <v>8247</v>
      </c>
      <c r="I1046" s="11">
        <v>1429839571</v>
      </c>
      <c r="J1046" s="11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65"/>
        <v>3</v>
      </c>
      <c r="P1046" s="13">
        <f t="shared" si="66"/>
        <v>30</v>
      </c>
      <c r="Q1046" s="15" t="s">
        <v>8317</v>
      </c>
      <c r="R1046" t="s">
        <v>8318</v>
      </c>
      <c r="S1046" s="9">
        <f t="shared" si="67"/>
        <v>42088.069108796291</v>
      </c>
      <c r="T1046" s="9">
        <f t="shared" si="68"/>
        <v>42118.069108796291</v>
      </c>
    </row>
    <row r="1047" spans="1:20" ht="60" hidden="1" x14ac:dyDescent="0.25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t="s">
        <v>8219</v>
      </c>
      <c r="G1047" t="s">
        <v>8223</v>
      </c>
      <c r="H1047" t="s">
        <v>8245</v>
      </c>
      <c r="I1047" s="11">
        <v>1444322535</v>
      </c>
      <c r="J1047" s="11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65"/>
        <v>0</v>
      </c>
      <c r="P1047" s="13">
        <f t="shared" si="66"/>
        <v>0</v>
      </c>
      <c r="Q1047" s="15" t="s">
        <v>8315</v>
      </c>
      <c r="R1047" t="s">
        <v>8357</v>
      </c>
      <c r="S1047" s="9">
        <f t="shared" si="67"/>
        <v>42255.696006944447</v>
      </c>
      <c r="T1047" s="9">
        <f t="shared" si="68"/>
        <v>42285.696006944447</v>
      </c>
    </row>
    <row r="1048" spans="1:20" ht="60" hidden="1" x14ac:dyDescent="0.25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t="s">
        <v>8219</v>
      </c>
      <c r="G1048" t="s">
        <v>8224</v>
      </c>
      <c r="H1048" t="s">
        <v>8246</v>
      </c>
      <c r="I1048" s="11">
        <v>1405094400</v>
      </c>
      <c r="J1048" s="11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65"/>
        <v>15</v>
      </c>
      <c r="P1048" s="13">
        <f t="shared" si="66"/>
        <v>97.33</v>
      </c>
      <c r="Q1048" s="15" t="s">
        <v>8317</v>
      </c>
      <c r="R1048" t="s">
        <v>8319</v>
      </c>
      <c r="S1048" s="9">
        <f t="shared" si="67"/>
        <v>41816.812094907407</v>
      </c>
      <c r="T1048" s="9">
        <f t="shared" si="68"/>
        <v>41831.666666666664</v>
      </c>
    </row>
    <row r="1049" spans="1:20" ht="60" hidden="1" x14ac:dyDescent="0.25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t="s">
        <v>8219</v>
      </c>
      <c r="G1049" t="s">
        <v>8223</v>
      </c>
      <c r="H1049" t="s">
        <v>8245</v>
      </c>
      <c r="I1049" s="11">
        <v>1467398138</v>
      </c>
      <c r="J1049" s="11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65"/>
        <v>6</v>
      </c>
      <c r="P1049" s="13">
        <f t="shared" si="66"/>
        <v>37.89</v>
      </c>
      <c r="Q1049" s="15" t="s">
        <v>8317</v>
      </c>
      <c r="R1049" t="s">
        <v>8318</v>
      </c>
      <c r="S1049" s="9">
        <f t="shared" si="67"/>
        <v>42532.774745370371</v>
      </c>
      <c r="T1049" s="9">
        <f t="shared" si="68"/>
        <v>42552.774745370371</v>
      </c>
    </row>
    <row r="1050" spans="1:20" ht="30" hidden="1" x14ac:dyDescent="0.25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t="s">
        <v>8219</v>
      </c>
      <c r="G1050" t="s">
        <v>8223</v>
      </c>
      <c r="H1050" t="s">
        <v>8245</v>
      </c>
      <c r="I1050" s="11">
        <v>1447281044</v>
      </c>
      <c r="J1050" s="11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65"/>
        <v>0</v>
      </c>
      <c r="P1050" s="13">
        <f t="shared" si="66"/>
        <v>0</v>
      </c>
      <c r="Q1050" s="15" t="s">
        <v>8320</v>
      </c>
      <c r="R1050" t="s">
        <v>8339</v>
      </c>
      <c r="S1050" s="9">
        <f t="shared" si="67"/>
        <v>42289.89634259259</v>
      </c>
      <c r="T1050" s="9">
        <f t="shared" si="68"/>
        <v>42319.938009259262</v>
      </c>
    </row>
    <row r="1051" spans="1:20" ht="45" hidden="1" x14ac:dyDescent="0.25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t="s">
        <v>8219</v>
      </c>
      <c r="G1051" t="s">
        <v>8224</v>
      </c>
      <c r="H1051" t="s">
        <v>8246</v>
      </c>
      <c r="I1051" s="11">
        <v>1394815751</v>
      </c>
      <c r="J1051" s="1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65"/>
        <v>1</v>
      </c>
      <c r="P1051" s="13">
        <f t="shared" si="66"/>
        <v>42.5</v>
      </c>
      <c r="Q1051" s="15" t="s">
        <v>8320</v>
      </c>
      <c r="R1051" t="s">
        <v>8342</v>
      </c>
      <c r="S1051" s="9">
        <f t="shared" si="67"/>
        <v>41652.742488425924</v>
      </c>
      <c r="T1051" s="9">
        <f t="shared" si="68"/>
        <v>41712.700821759259</v>
      </c>
    </row>
    <row r="1052" spans="1:20" ht="30" hidden="1" x14ac:dyDescent="0.25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t="s">
        <v>8219</v>
      </c>
      <c r="G1052" t="s">
        <v>8223</v>
      </c>
      <c r="H1052" t="s">
        <v>8245</v>
      </c>
      <c r="I1052" s="11">
        <v>1460140282</v>
      </c>
      <c r="J1052" s="11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65"/>
        <v>41</v>
      </c>
      <c r="P1052" s="13">
        <f t="shared" si="66"/>
        <v>47.77</v>
      </c>
      <c r="Q1052" s="15" t="s">
        <v>8320</v>
      </c>
      <c r="R1052" t="s">
        <v>8342</v>
      </c>
      <c r="S1052" s="9">
        <f t="shared" si="67"/>
        <v>42438.813449074078</v>
      </c>
      <c r="T1052" s="9">
        <f t="shared" si="68"/>
        <v>42468.771782407406</v>
      </c>
    </row>
    <row r="1053" spans="1:20" ht="60" hidden="1" x14ac:dyDescent="0.25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1444410000</v>
      </c>
      <c r="J1053" s="11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65"/>
        <v>0</v>
      </c>
      <c r="P1053" s="13">
        <f t="shared" si="66"/>
        <v>0</v>
      </c>
      <c r="Q1053" s="15" t="s">
        <v>8334</v>
      </c>
      <c r="R1053" t="s">
        <v>8335</v>
      </c>
      <c r="S1053" s="9">
        <f t="shared" si="67"/>
        <v>42238.022905092599</v>
      </c>
      <c r="T1053" s="9">
        <f t="shared" si="68"/>
        <v>42286.708333333328</v>
      </c>
    </row>
    <row r="1054" spans="1:20" ht="45" hidden="1" x14ac:dyDescent="0.25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t="s">
        <v>8219</v>
      </c>
      <c r="G1054" t="s">
        <v>8223</v>
      </c>
      <c r="H1054" t="s">
        <v>8245</v>
      </c>
      <c r="I1054" s="11">
        <v>1442457112</v>
      </c>
      <c r="J1054" s="11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65"/>
        <v>2</v>
      </c>
      <c r="P1054" s="13">
        <f t="shared" si="66"/>
        <v>72.5</v>
      </c>
      <c r="Q1054" s="15" t="s">
        <v>8334</v>
      </c>
      <c r="R1054" t="s">
        <v>8335</v>
      </c>
      <c r="S1054" s="9">
        <f t="shared" si="67"/>
        <v>42234.105462962965</v>
      </c>
      <c r="T1054" s="9">
        <f t="shared" si="68"/>
        <v>42264.105462962965</v>
      </c>
    </row>
    <row r="1055" spans="1:20" ht="30" hidden="1" x14ac:dyDescent="0.25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t="s">
        <v>8219</v>
      </c>
      <c r="G1055" t="s">
        <v>8224</v>
      </c>
      <c r="H1055" t="s">
        <v>8246</v>
      </c>
      <c r="I1055" s="11">
        <v>1420741080</v>
      </c>
      <c r="J1055" s="11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65"/>
        <v>0</v>
      </c>
      <c r="P1055" s="13">
        <f t="shared" si="66"/>
        <v>0</v>
      </c>
      <c r="Q1055" s="15" t="s">
        <v>8308</v>
      </c>
      <c r="R1055" t="s">
        <v>8311</v>
      </c>
      <c r="S1055" s="9">
        <f t="shared" si="67"/>
        <v>41969.767824074079</v>
      </c>
      <c r="T1055" s="9">
        <f t="shared" si="68"/>
        <v>42012.762499999997</v>
      </c>
    </row>
    <row r="1056" spans="1:20" ht="60" hidden="1" x14ac:dyDescent="0.25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t="s">
        <v>8219</v>
      </c>
      <c r="G1056" t="s">
        <v>8223</v>
      </c>
      <c r="H1056" t="s">
        <v>8245</v>
      </c>
      <c r="I1056" s="11">
        <v>1425587220</v>
      </c>
      <c r="J1056" s="11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65"/>
        <v>0</v>
      </c>
      <c r="P1056" s="13">
        <f t="shared" si="66"/>
        <v>3</v>
      </c>
      <c r="Q1056" s="15" t="s">
        <v>8329</v>
      </c>
      <c r="R1056" t="s">
        <v>8330</v>
      </c>
      <c r="S1056" s="9">
        <f t="shared" si="67"/>
        <v>42011.925937499997</v>
      </c>
      <c r="T1056" s="9">
        <f t="shared" si="68"/>
        <v>42068.852083333331</v>
      </c>
    </row>
    <row r="1057" spans="1:20" ht="45" hidden="1" x14ac:dyDescent="0.25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t="s">
        <v>8219</v>
      </c>
      <c r="G1057" t="s">
        <v>8223</v>
      </c>
      <c r="H1057" t="s">
        <v>8245</v>
      </c>
      <c r="I1057" s="11">
        <v>1486590035</v>
      </c>
      <c r="J1057" s="11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65"/>
        <v>1</v>
      </c>
      <c r="P1057" s="13">
        <f t="shared" si="66"/>
        <v>29.5</v>
      </c>
      <c r="Q1057" s="15" t="s">
        <v>8334</v>
      </c>
      <c r="R1057" t="s">
        <v>8335</v>
      </c>
      <c r="S1057" s="9">
        <f t="shared" si="67"/>
        <v>42744.903182870374</v>
      </c>
      <c r="T1057" s="9">
        <f t="shared" si="68"/>
        <v>42774.903182870374</v>
      </c>
    </row>
    <row r="1058" spans="1:20" ht="45" hidden="1" x14ac:dyDescent="0.25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t="s">
        <v>8219</v>
      </c>
      <c r="G1058" t="s">
        <v>8228</v>
      </c>
      <c r="H1058" t="s">
        <v>8250</v>
      </c>
      <c r="I1058" s="11">
        <v>1428945472</v>
      </c>
      <c r="J1058" s="11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65"/>
        <v>28</v>
      </c>
      <c r="P1058" s="13">
        <f t="shared" si="66"/>
        <v>55.95</v>
      </c>
      <c r="Q1058" s="15" t="s">
        <v>8308</v>
      </c>
      <c r="R1058" t="s">
        <v>8311</v>
      </c>
      <c r="S1058" s="9">
        <f t="shared" si="67"/>
        <v>42047.762407407412</v>
      </c>
      <c r="T1058" s="9">
        <f t="shared" si="68"/>
        <v>42107.72074074074</v>
      </c>
    </row>
    <row r="1059" spans="1:20" ht="45" hidden="1" x14ac:dyDescent="0.25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t="s">
        <v>8219</v>
      </c>
      <c r="G1059" t="s">
        <v>8223</v>
      </c>
      <c r="H1059" t="s">
        <v>8245</v>
      </c>
      <c r="I1059" s="11">
        <v>1438616124</v>
      </c>
      <c r="J1059" s="11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65"/>
        <v>15</v>
      </c>
      <c r="P1059" s="13">
        <f t="shared" si="66"/>
        <v>367</v>
      </c>
      <c r="Q1059" s="15" t="s">
        <v>8317</v>
      </c>
      <c r="R1059" t="s">
        <v>8318</v>
      </c>
      <c r="S1059" s="9">
        <f t="shared" si="67"/>
        <v>42159.649583333332</v>
      </c>
      <c r="T1059" s="9">
        <f t="shared" si="68"/>
        <v>42219.649583333332</v>
      </c>
    </row>
    <row r="1060" spans="1:20" ht="60" hidden="1" x14ac:dyDescent="0.25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t="s">
        <v>8219</v>
      </c>
      <c r="G1060" t="s">
        <v>8224</v>
      </c>
      <c r="H1060" t="s">
        <v>8246</v>
      </c>
      <c r="I1060" s="11">
        <v>1406761200</v>
      </c>
      <c r="J1060" s="11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65"/>
        <v>13</v>
      </c>
      <c r="P1060" s="13">
        <f t="shared" si="66"/>
        <v>57.65</v>
      </c>
      <c r="Q1060" s="15" t="s">
        <v>8315</v>
      </c>
      <c r="R1060" t="s">
        <v>8357</v>
      </c>
      <c r="S1060" s="9">
        <f t="shared" si="67"/>
        <v>41815.815046296295</v>
      </c>
      <c r="T1060" s="9">
        <f t="shared" si="68"/>
        <v>41850.958333333336</v>
      </c>
    </row>
    <row r="1061" spans="1:20" ht="60" hidden="1" x14ac:dyDescent="0.25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t="s">
        <v>8219</v>
      </c>
      <c r="G1061" t="s">
        <v>8223</v>
      </c>
      <c r="H1061" t="s">
        <v>8245</v>
      </c>
      <c r="I1061" s="11">
        <v>1387077299</v>
      </c>
      <c r="J1061" s="1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65"/>
        <v>3</v>
      </c>
      <c r="P1061" s="13">
        <f t="shared" si="66"/>
        <v>35</v>
      </c>
      <c r="Q1061" s="15" t="s">
        <v>8323</v>
      </c>
      <c r="R1061" t="s">
        <v>8338</v>
      </c>
      <c r="S1061" s="9">
        <f t="shared" si="67"/>
        <v>41583.135405092595</v>
      </c>
      <c r="T1061" s="9">
        <f t="shared" si="68"/>
        <v>41623.135405092595</v>
      </c>
    </row>
    <row r="1062" spans="1:20" ht="60" hidden="1" x14ac:dyDescent="0.25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t="s">
        <v>8219</v>
      </c>
      <c r="G1062" t="s">
        <v>8223</v>
      </c>
      <c r="H1062" t="s">
        <v>8245</v>
      </c>
      <c r="I1062" s="11">
        <v>1462402850</v>
      </c>
      <c r="J1062" s="11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65"/>
        <v>17</v>
      </c>
      <c r="P1062" s="13">
        <f t="shared" si="66"/>
        <v>66.099999999999994</v>
      </c>
      <c r="Q1062" s="15" t="s">
        <v>8315</v>
      </c>
      <c r="R1062" t="s">
        <v>8355</v>
      </c>
      <c r="S1062" s="9">
        <f t="shared" si="67"/>
        <v>42464.958912037036</v>
      </c>
      <c r="T1062" s="9">
        <f t="shared" si="68"/>
        <v>42494.958912037036</v>
      </c>
    </row>
    <row r="1063" spans="1:20" ht="60" hidden="1" x14ac:dyDescent="0.25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t="s">
        <v>8219</v>
      </c>
      <c r="G1063" t="s">
        <v>8223</v>
      </c>
      <c r="H1063" t="s">
        <v>8245</v>
      </c>
      <c r="I1063" s="11">
        <v>1428069541</v>
      </c>
      <c r="J1063" s="11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65"/>
        <v>2</v>
      </c>
      <c r="P1063" s="13">
        <f t="shared" si="66"/>
        <v>47.5</v>
      </c>
      <c r="Q1063" s="15" t="s">
        <v>8308</v>
      </c>
      <c r="R1063" t="s">
        <v>8311</v>
      </c>
      <c r="S1063" s="9">
        <f t="shared" si="67"/>
        <v>42067.62431712963</v>
      </c>
      <c r="T1063" s="9">
        <f t="shared" si="68"/>
        <v>42097.582650462966</v>
      </c>
    </row>
    <row r="1064" spans="1:20" ht="45" hidden="1" x14ac:dyDescent="0.25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t="s">
        <v>8219</v>
      </c>
      <c r="G1064" t="s">
        <v>8223</v>
      </c>
      <c r="H1064" t="s">
        <v>8245</v>
      </c>
      <c r="I1064" s="11">
        <v>1373665860</v>
      </c>
      <c r="J1064" s="11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65"/>
        <v>3</v>
      </c>
      <c r="P1064" s="13">
        <f t="shared" si="66"/>
        <v>30.13</v>
      </c>
      <c r="Q1064" s="15" t="s">
        <v>8323</v>
      </c>
      <c r="R1064" t="s">
        <v>8338</v>
      </c>
      <c r="S1064" s="9">
        <f t="shared" si="67"/>
        <v>41409.040011574078</v>
      </c>
      <c r="T1064" s="9">
        <f t="shared" si="68"/>
        <v>41467.910416666666</v>
      </c>
    </row>
    <row r="1065" spans="1:20" ht="45" hidden="1" x14ac:dyDescent="0.25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t="s">
        <v>8219</v>
      </c>
      <c r="G1065" t="s">
        <v>8225</v>
      </c>
      <c r="H1065" t="s">
        <v>8247</v>
      </c>
      <c r="I1065" s="11">
        <v>1430604136</v>
      </c>
      <c r="J1065" s="11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65"/>
        <v>1</v>
      </c>
      <c r="P1065" s="13">
        <f t="shared" si="66"/>
        <v>27.5</v>
      </c>
      <c r="Q1065" s="15" t="s">
        <v>8317</v>
      </c>
      <c r="R1065" t="s">
        <v>8318</v>
      </c>
      <c r="S1065" s="9">
        <f t="shared" si="67"/>
        <v>42096.918240740735</v>
      </c>
      <c r="T1065" s="9">
        <f t="shared" si="68"/>
        <v>42126.918240740735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13">
        <f t="shared" si="66"/>
        <v>65.67</v>
      </c>
      <c r="Q1066" s="15" t="s">
        <v>8331</v>
      </c>
      <c r="R1066" t="s">
        <v>8332</v>
      </c>
      <c r="S1066" s="9">
        <f t="shared" si="67"/>
        <v>41417.228043981479</v>
      </c>
      <c r="T1066" s="9">
        <f t="shared" si="6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13">
        <f t="shared" si="66"/>
        <v>16.2</v>
      </c>
      <c r="Q1067" s="15" t="s">
        <v>8331</v>
      </c>
      <c r="R1067" t="s">
        <v>8332</v>
      </c>
      <c r="S1067" s="9">
        <f t="shared" si="67"/>
        <v>41661.381041666667</v>
      </c>
      <c r="T1067" s="9">
        <f t="shared" si="6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13">
        <f t="shared" si="66"/>
        <v>34.130000000000003</v>
      </c>
      <c r="Q1068" s="15" t="s">
        <v>8331</v>
      </c>
      <c r="R1068" t="s">
        <v>8332</v>
      </c>
      <c r="S1068" s="9">
        <f t="shared" si="67"/>
        <v>41445.962754629632</v>
      </c>
      <c r="T1068" s="9">
        <f t="shared" si="6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13">
        <f t="shared" si="66"/>
        <v>13</v>
      </c>
      <c r="Q1069" s="15" t="s">
        <v>8331</v>
      </c>
      <c r="R1069" t="s">
        <v>8332</v>
      </c>
      <c r="S1069" s="9">
        <f t="shared" si="67"/>
        <v>41599.855682870373</v>
      </c>
      <c r="T1069" s="9">
        <f t="shared" si="6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13">
        <f t="shared" si="66"/>
        <v>11.25</v>
      </c>
      <c r="Q1070" s="15" t="s">
        <v>8331</v>
      </c>
      <c r="R1070" t="s">
        <v>8332</v>
      </c>
      <c r="S1070" s="9">
        <f t="shared" si="67"/>
        <v>42440.371111111104</v>
      </c>
      <c r="T1070" s="9">
        <f t="shared" si="6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13">
        <f t="shared" si="66"/>
        <v>40.479999999999997</v>
      </c>
      <c r="Q1071" s="15" t="s">
        <v>8331</v>
      </c>
      <c r="R1071" t="s">
        <v>8332</v>
      </c>
      <c r="S1071" s="9">
        <f t="shared" si="67"/>
        <v>41572.229849537034</v>
      </c>
      <c r="T1071" s="9">
        <f t="shared" si="6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13">
        <f t="shared" si="66"/>
        <v>35</v>
      </c>
      <c r="Q1072" s="15" t="s">
        <v>8331</v>
      </c>
      <c r="R1072" t="s">
        <v>8332</v>
      </c>
      <c r="S1072" s="9">
        <f t="shared" si="67"/>
        <v>41163.011828703704</v>
      </c>
      <c r="T1072" s="9">
        <f t="shared" si="6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13">
        <f t="shared" si="66"/>
        <v>0</v>
      </c>
      <c r="Q1073" s="15" t="s">
        <v>8331</v>
      </c>
      <c r="R1073" t="s">
        <v>8332</v>
      </c>
      <c r="S1073" s="9">
        <f t="shared" si="67"/>
        <v>42295.753391203703</v>
      </c>
      <c r="T1073" s="9">
        <f t="shared" si="6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13">
        <f t="shared" si="66"/>
        <v>12.75</v>
      </c>
      <c r="Q1074" s="15" t="s">
        <v>8331</v>
      </c>
      <c r="R1074" t="s">
        <v>8332</v>
      </c>
      <c r="S1074" s="9">
        <f t="shared" si="67"/>
        <v>41645.832141203704</v>
      </c>
      <c r="T1074" s="9">
        <f t="shared" si="6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13">
        <f t="shared" si="66"/>
        <v>10</v>
      </c>
      <c r="Q1075" s="15" t="s">
        <v>8331</v>
      </c>
      <c r="R1075" t="s">
        <v>8332</v>
      </c>
      <c r="S1075" s="9">
        <f t="shared" si="67"/>
        <v>40802.964594907404</v>
      </c>
      <c r="T1075" s="9">
        <f t="shared" si="6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13">
        <f t="shared" si="66"/>
        <v>113.57</v>
      </c>
      <c r="Q1076" s="15" t="s">
        <v>8331</v>
      </c>
      <c r="R1076" t="s">
        <v>8332</v>
      </c>
      <c r="S1076" s="9">
        <f t="shared" si="67"/>
        <v>41613.172974537039</v>
      </c>
      <c r="T1076" s="9">
        <f t="shared" si="6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13">
        <f t="shared" si="66"/>
        <v>15</v>
      </c>
      <c r="Q1077" s="15" t="s">
        <v>8331</v>
      </c>
      <c r="R1077" t="s">
        <v>8332</v>
      </c>
      <c r="S1077" s="9">
        <f t="shared" si="67"/>
        <v>41005.904120370367</v>
      </c>
      <c r="T1077" s="9">
        <f t="shared" si="6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13">
        <f t="shared" si="66"/>
        <v>48.28</v>
      </c>
      <c r="Q1078" s="15" t="s">
        <v>8331</v>
      </c>
      <c r="R1078" t="s">
        <v>8332</v>
      </c>
      <c r="S1078" s="9">
        <f t="shared" si="67"/>
        <v>41838.377893518518</v>
      </c>
      <c r="T1078" s="9">
        <f t="shared" si="6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13">
        <f t="shared" si="66"/>
        <v>43.98</v>
      </c>
      <c r="Q1079" s="15" t="s">
        <v>8331</v>
      </c>
      <c r="R1079" t="s">
        <v>8332</v>
      </c>
      <c r="S1079" s="9">
        <f t="shared" si="67"/>
        <v>42353.16679398148</v>
      </c>
      <c r="T1079" s="9">
        <f t="shared" si="6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13">
        <f t="shared" si="66"/>
        <v>9</v>
      </c>
      <c r="Q1080" s="15" t="s">
        <v>8331</v>
      </c>
      <c r="R1080" t="s">
        <v>8332</v>
      </c>
      <c r="S1080" s="9">
        <f t="shared" si="67"/>
        <v>40701.195844907408</v>
      </c>
      <c r="T1080" s="9">
        <f t="shared" si="6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13">
        <f t="shared" si="66"/>
        <v>37.67</v>
      </c>
      <c r="Q1081" s="15" t="s">
        <v>8331</v>
      </c>
      <c r="R1081" t="s">
        <v>8332</v>
      </c>
      <c r="S1081" s="9">
        <f t="shared" si="67"/>
        <v>42479.566388888896</v>
      </c>
      <c r="T1081" s="9">
        <f t="shared" si="6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69">ROUND(E1082/D1082*100,0)</f>
        <v>9</v>
      </c>
      <c r="P1082" s="13">
        <f t="shared" ref="P1082:P1145" si="70">IFERROR(ROUND(E1082/L1082,2),0)</f>
        <v>18.579999999999998</v>
      </c>
      <c r="Q1082" s="15" t="s">
        <v>8331</v>
      </c>
      <c r="R1082" t="s">
        <v>8332</v>
      </c>
      <c r="S1082" s="9">
        <f t="shared" ref="S1082:S1145" si="71">(((J1082/60)/60)/24)+DATE(1970,1,1)</f>
        <v>41740.138113425928</v>
      </c>
      <c r="T1082" s="9">
        <f t="shared" ref="T1082:T1145" si="72"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9"/>
        <v>0</v>
      </c>
      <c r="P1083" s="13">
        <f t="shared" si="70"/>
        <v>3</v>
      </c>
      <c r="Q1083" s="15" t="s">
        <v>8331</v>
      </c>
      <c r="R1083" t="s">
        <v>8332</v>
      </c>
      <c r="S1083" s="9">
        <f t="shared" si="71"/>
        <v>42002.926990740743</v>
      </c>
      <c r="T1083" s="9">
        <f t="shared" si="72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9"/>
        <v>1</v>
      </c>
      <c r="P1084" s="13">
        <f t="shared" si="70"/>
        <v>18.670000000000002</v>
      </c>
      <c r="Q1084" s="15" t="s">
        <v>8331</v>
      </c>
      <c r="R1084" t="s">
        <v>8332</v>
      </c>
      <c r="S1084" s="9">
        <f t="shared" si="71"/>
        <v>41101.906111111115</v>
      </c>
      <c r="T1084" s="9">
        <f t="shared" si="72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9"/>
        <v>1</v>
      </c>
      <c r="P1085" s="13">
        <f t="shared" si="70"/>
        <v>410</v>
      </c>
      <c r="Q1085" s="15" t="s">
        <v>8331</v>
      </c>
      <c r="R1085" t="s">
        <v>8332</v>
      </c>
      <c r="S1085" s="9">
        <f t="shared" si="71"/>
        <v>41793.659525462965</v>
      </c>
      <c r="T1085" s="9">
        <f t="shared" si="72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9"/>
        <v>0</v>
      </c>
      <c r="P1086" s="13">
        <f t="shared" si="70"/>
        <v>0</v>
      </c>
      <c r="Q1086" s="15" t="s">
        <v>8331</v>
      </c>
      <c r="R1086" t="s">
        <v>8332</v>
      </c>
      <c r="S1086" s="9">
        <f t="shared" si="71"/>
        <v>41829.912083333329</v>
      </c>
      <c r="T1086" s="9">
        <f t="shared" si="72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9"/>
        <v>3</v>
      </c>
      <c r="P1087" s="13">
        <f t="shared" si="70"/>
        <v>114</v>
      </c>
      <c r="Q1087" s="15" t="s">
        <v>8331</v>
      </c>
      <c r="R1087" t="s">
        <v>8332</v>
      </c>
      <c r="S1087" s="9">
        <f t="shared" si="71"/>
        <v>42413.671006944445</v>
      </c>
      <c r="T1087" s="9">
        <f t="shared" si="72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9"/>
        <v>0</v>
      </c>
      <c r="P1088" s="13">
        <f t="shared" si="70"/>
        <v>7.5</v>
      </c>
      <c r="Q1088" s="15" t="s">
        <v>8331</v>
      </c>
      <c r="R1088" t="s">
        <v>8332</v>
      </c>
      <c r="S1088" s="9">
        <f t="shared" si="71"/>
        <v>41845.866793981484</v>
      </c>
      <c r="T1088" s="9">
        <f t="shared" si="72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9"/>
        <v>0</v>
      </c>
      <c r="P1089" s="13">
        <f t="shared" si="70"/>
        <v>0</v>
      </c>
      <c r="Q1089" s="15" t="s">
        <v>8331</v>
      </c>
      <c r="R1089" t="s">
        <v>8332</v>
      </c>
      <c r="S1089" s="9">
        <f t="shared" si="71"/>
        <v>41775.713969907411</v>
      </c>
      <c r="T1089" s="9">
        <f t="shared" si="72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9"/>
        <v>14</v>
      </c>
      <c r="P1090" s="13">
        <f t="shared" si="70"/>
        <v>43.42</v>
      </c>
      <c r="Q1090" s="15" t="s">
        <v>8331</v>
      </c>
      <c r="R1090" t="s">
        <v>8332</v>
      </c>
      <c r="S1090" s="9">
        <f t="shared" si="71"/>
        <v>41723.799386574072</v>
      </c>
      <c r="T1090" s="9">
        <f t="shared" si="72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 s="13">
        <f t="shared" si="70"/>
        <v>23.96</v>
      </c>
      <c r="Q1091" s="15" t="s">
        <v>8331</v>
      </c>
      <c r="R1091" t="s">
        <v>8332</v>
      </c>
      <c r="S1091" s="9">
        <f t="shared" si="71"/>
        <v>42151.189525462964</v>
      </c>
      <c r="T1091" s="9">
        <f t="shared" si="72"/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13">
        <f t="shared" si="70"/>
        <v>5</v>
      </c>
      <c r="Q1092" s="15" t="s">
        <v>8331</v>
      </c>
      <c r="R1092" t="s">
        <v>8332</v>
      </c>
      <c r="S1092" s="9">
        <f t="shared" si="71"/>
        <v>42123.185798611114</v>
      </c>
      <c r="T1092" s="9">
        <f t="shared" si="7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13">
        <f t="shared" si="70"/>
        <v>12.5</v>
      </c>
      <c r="Q1093" s="15" t="s">
        <v>8331</v>
      </c>
      <c r="R1093" t="s">
        <v>8332</v>
      </c>
      <c r="S1093" s="9">
        <f t="shared" si="71"/>
        <v>42440.820277777777</v>
      </c>
      <c r="T1093" s="9">
        <f t="shared" si="7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13">
        <f t="shared" si="70"/>
        <v>3</v>
      </c>
      <c r="Q1094" s="15" t="s">
        <v>8331</v>
      </c>
      <c r="R1094" t="s">
        <v>8332</v>
      </c>
      <c r="S1094" s="9">
        <f t="shared" si="71"/>
        <v>41250.025902777779</v>
      </c>
      <c r="T1094" s="9">
        <f t="shared" si="7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13">
        <f t="shared" si="70"/>
        <v>10.56</v>
      </c>
      <c r="Q1095" s="15" t="s">
        <v>8331</v>
      </c>
      <c r="R1095" t="s">
        <v>8332</v>
      </c>
      <c r="S1095" s="9">
        <f t="shared" si="71"/>
        <v>42396.973807870367</v>
      </c>
      <c r="T1095" s="9">
        <f t="shared" si="7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13">
        <f t="shared" si="70"/>
        <v>122</v>
      </c>
      <c r="Q1096" s="15" t="s">
        <v>8331</v>
      </c>
      <c r="R1096" t="s">
        <v>8332</v>
      </c>
      <c r="S1096" s="9">
        <f t="shared" si="71"/>
        <v>40795.713344907403</v>
      </c>
      <c r="T1096" s="9">
        <f t="shared" si="7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13">
        <f t="shared" si="70"/>
        <v>267.81</v>
      </c>
      <c r="Q1097" s="15" t="s">
        <v>8331</v>
      </c>
      <c r="R1097" t="s">
        <v>8332</v>
      </c>
      <c r="S1097" s="9">
        <f t="shared" si="71"/>
        <v>41486.537268518521</v>
      </c>
      <c r="T1097" s="9">
        <f t="shared" si="7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13">
        <f t="shared" si="70"/>
        <v>74.209999999999994</v>
      </c>
      <c r="Q1098" s="15" t="s">
        <v>8331</v>
      </c>
      <c r="R1098" t="s">
        <v>8332</v>
      </c>
      <c r="S1098" s="9">
        <f t="shared" si="71"/>
        <v>41885.51798611111</v>
      </c>
      <c r="T1098" s="9">
        <f t="shared" si="7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13">
        <f t="shared" si="70"/>
        <v>6.71</v>
      </c>
      <c r="Q1099" s="15" t="s">
        <v>8331</v>
      </c>
      <c r="R1099" t="s">
        <v>8332</v>
      </c>
      <c r="S1099" s="9">
        <f t="shared" si="71"/>
        <v>41660.792557870373</v>
      </c>
      <c r="T1099" s="9">
        <f t="shared" si="7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13">
        <f t="shared" si="70"/>
        <v>81.95</v>
      </c>
      <c r="Q1100" s="15" t="s">
        <v>8331</v>
      </c>
      <c r="R1100" t="s">
        <v>8332</v>
      </c>
      <c r="S1100" s="9">
        <f t="shared" si="71"/>
        <v>41712.762673611112</v>
      </c>
      <c r="T1100" s="9">
        <f t="shared" si="7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13">
        <f t="shared" si="70"/>
        <v>25</v>
      </c>
      <c r="Q1101" s="15" t="s">
        <v>8331</v>
      </c>
      <c r="R1101" t="s">
        <v>8332</v>
      </c>
      <c r="S1101" s="9">
        <f t="shared" si="71"/>
        <v>42107.836435185185</v>
      </c>
      <c r="T1101" s="9">
        <f t="shared" si="7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13">
        <f t="shared" si="70"/>
        <v>10</v>
      </c>
      <c r="Q1102" s="15" t="s">
        <v>8331</v>
      </c>
      <c r="R1102" t="s">
        <v>8332</v>
      </c>
      <c r="S1102" s="9">
        <f t="shared" si="71"/>
        <v>42384.110775462963</v>
      </c>
      <c r="T1102" s="9">
        <f t="shared" si="7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13">
        <f t="shared" si="70"/>
        <v>6.83</v>
      </c>
      <c r="Q1103" s="15" t="s">
        <v>8331</v>
      </c>
      <c r="R1103" t="s">
        <v>8332</v>
      </c>
      <c r="S1103" s="9">
        <f t="shared" si="71"/>
        <v>42538.77243055556</v>
      </c>
      <c r="T1103" s="9">
        <f t="shared" si="7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13">
        <f t="shared" si="70"/>
        <v>17.71</v>
      </c>
      <c r="Q1104" s="15" t="s">
        <v>8331</v>
      </c>
      <c r="R1104" t="s">
        <v>8332</v>
      </c>
      <c r="S1104" s="9">
        <f t="shared" si="71"/>
        <v>41577.045428240745</v>
      </c>
      <c r="T1104" s="9">
        <f t="shared" si="7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13">
        <f t="shared" si="70"/>
        <v>16.2</v>
      </c>
      <c r="Q1105" s="15" t="s">
        <v>8331</v>
      </c>
      <c r="R1105" t="s">
        <v>8332</v>
      </c>
      <c r="S1105" s="9">
        <f t="shared" si="71"/>
        <v>42479.22210648148</v>
      </c>
      <c r="T1105" s="9">
        <f t="shared" si="7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13">
        <f t="shared" si="70"/>
        <v>80.3</v>
      </c>
      <c r="Q1106" s="15" t="s">
        <v>8331</v>
      </c>
      <c r="R1106" t="s">
        <v>8332</v>
      </c>
      <c r="S1106" s="9">
        <f t="shared" si="71"/>
        <v>41771.40996527778</v>
      </c>
      <c r="T1106" s="9">
        <f t="shared" si="7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13">
        <f t="shared" si="70"/>
        <v>71.55</v>
      </c>
      <c r="Q1107" s="15" t="s">
        <v>8331</v>
      </c>
      <c r="R1107" t="s">
        <v>8332</v>
      </c>
      <c r="S1107" s="9">
        <f t="shared" si="71"/>
        <v>41692.135729166665</v>
      </c>
      <c r="T1107" s="9">
        <f t="shared" si="7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13">
        <f t="shared" si="70"/>
        <v>23.57</v>
      </c>
      <c r="Q1108" s="15" t="s">
        <v>8331</v>
      </c>
      <c r="R1108" t="s">
        <v>8332</v>
      </c>
      <c r="S1108" s="9">
        <f t="shared" si="71"/>
        <v>40973.740451388891</v>
      </c>
      <c r="T1108" s="9">
        <f t="shared" si="7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13">
        <f t="shared" si="70"/>
        <v>0</v>
      </c>
      <c r="Q1109" s="15" t="s">
        <v>8331</v>
      </c>
      <c r="R1109" t="s">
        <v>8332</v>
      </c>
      <c r="S1109" s="9">
        <f t="shared" si="71"/>
        <v>41813.861388888887</v>
      </c>
      <c r="T1109" s="9">
        <f t="shared" si="7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13">
        <f t="shared" si="70"/>
        <v>34.880000000000003</v>
      </c>
      <c r="Q1110" s="15" t="s">
        <v>8331</v>
      </c>
      <c r="R1110" t="s">
        <v>8332</v>
      </c>
      <c r="S1110" s="9">
        <f t="shared" si="71"/>
        <v>40952.636979166666</v>
      </c>
      <c r="T1110" s="9">
        <f t="shared" si="7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13">
        <f t="shared" si="70"/>
        <v>15</v>
      </c>
      <c r="Q1111" s="15" t="s">
        <v>8331</v>
      </c>
      <c r="R1111" t="s">
        <v>8332</v>
      </c>
      <c r="S1111" s="9">
        <f t="shared" si="71"/>
        <v>42662.752199074079</v>
      </c>
      <c r="T1111" s="9">
        <f t="shared" si="7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13">
        <f t="shared" si="70"/>
        <v>23.18</v>
      </c>
      <c r="Q1112" s="15" t="s">
        <v>8331</v>
      </c>
      <c r="R1112" t="s">
        <v>8332</v>
      </c>
      <c r="S1112" s="9">
        <f t="shared" si="71"/>
        <v>41220.933124999996</v>
      </c>
      <c r="T1112" s="9">
        <f t="shared" si="7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13">
        <f t="shared" si="70"/>
        <v>1</v>
      </c>
      <c r="Q1113" s="15" t="s">
        <v>8331</v>
      </c>
      <c r="R1113" t="s">
        <v>8332</v>
      </c>
      <c r="S1113" s="9">
        <f t="shared" si="71"/>
        <v>42347.203587962969</v>
      </c>
      <c r="T1113" s="9">
        <f t="shared" si="7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13">
        <f t="shared" si="70"/>
        <v>100.23</v>
      </c>
      <c r="Q1114" s="15" t="s">
        <v>8331</v>
      </c>
      <c r="R1114" t="s">
        <v>8332</v>
      </c>
      <c r="S1114" s="9">
        <f t="shared" si="71"/>
        <v>41963.759386574078</v>
      </c>
      <c r="T1114" s="9">
        <f t="shared" si="7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13">
        <f t="shared" si="70"/>
        <v>5</v>
      </c>
      <c r="Q1115" s="15" t="s">
        <v>8331</v>
      </c>
      <c r="R1115" t="s">
        <v>8332</v>
      </c>
      <c r="S1115" s="9">
        <f t="shared" si="71"/>
        <v>41835.977083333331</v>
      </c>
      <c r="T1115" s="9">
        <f t="shared" si="7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13">
        <f t="shared" si="70"/>
        <v>3.33</v>
      </c>
      <c r="Q1116" s="15" t="s">
        <v>8331</v>
      </c>
      <c r="R1116" t="s">
        <v>8332</v>
      </c>
      <c r="S1116" s="9">
        <f t="shared" si="71"/>
        <v>41526.345914351856</v>
      </c>
      <c r="T1116" s="9">
        <f t="shared" si="7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13">
        <f t="shared" si="70"/>
        <v>13.25</v>
      </c>
      <c r="Q1117" s="15" t="s">
        <v>8331</v>
      </c>
      <c r="R1117" t="s">
        <v>8332</v>
      </c>
      <c r="S1117" s="9">
        <f t="shared" si="71"/>
        <v>42429.695543981477</v>
      </c>
      <c r="T1117" s="9">
        <f t="shared" si="7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13">
        <f t="shared" si="70"/>
        <v>17.850000000000001</v>
      </c>
      <c r="Q1118" s="15" t="s">
        <v>8331</v>
      </c>
      <c r="R1118" t="s">
        <v>8332</v>
      </c>
      <c r="S1118" s="9">
        <f t="shared" si="71"/>
        <v>41009.847314814811</v>
      </c>
      <c r="T1118" s="9">
        <f t="shared" si="7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13">
        <f t="shared" si="70"/>
        <v>10.38</v>
      </c>
      <c r="Q1119" s="15" t="s">
        <v>8331</v>
      </c>
      <c r="R1119" t="s">
        <v>8332</v>
      </c>
      <c r="S1119" s="9">
        <f t="shared" si="71"/>
        <v>42333.598530092597</v>
      </c>
      <c r="T1119" s="9">
        <f t="shared" si="7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13">
        <f t="shared" si="70"/>
        <v>36.33</v>
      </c>
      <c r="Q1120" s="15" t="s">
        <v>8331</v>
      </c>
      <c r="R1120" t="s">
        <v>8332</v>
      </c>
      <c r="S1120" s="9">
        <f t="shared" si="71"/>
        <v>41704.16642361111</v>
      </c>
      <c r="T1120" s="9">
        <f t="shared" si="7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13">
        <f t="shared" si="70"/>
        <v>5</v>
      </c>
      <c r="Q1121" s="15" t="s">
        <v>8331</v>
      </c>
      <c r="R1121" t="s">
        <v>8332</v>
      </c>
      <c r="S1121" s="9">
        <f t="shared" si="71"/>
        <v>41722.792407407411</v>
      </c>
      <c r="T1121" s="9">
        <f t="shared" si="7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13">
        <f t="shared" si="70"/>
        <v>0</v>
      </c>
      <c r="Q1122" s="15" t="s">
        <v>8331</v>
      </c>
      <c r="R1122" t="s">
        <v>8332</v>
      </c>
      <c r="S1122" s="9">
        <f t="shared" si="71"/>
        <v>40799.872685185182</v>
      </c>
      <c r="T1122" s="9">
        <f t="shared" si="7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13">
        <f t="shared" si="70"/>
        <v>5.8</v>
      </c>
      <c r="Q1123" s="15" t="s">
        <v>8331</v>
      </c>
      <c r="R1123" t="s">
        <v>8332</v>
      </c>
      <c r="S1123" s="9">
        <f t="shared" si="71"/>
        <v>42412.934212962966</v>
      </c>
      <c r="T1123" s="9">
        <f t="shared" si="7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13">
        <f t="shared" si="70"/>
        <v>0</v>
      </c>
      <c r="Q1124" s="15" t="s">
        <v>8331</v>
      </c>
      <c r="R1124" t="s">
        <v>8332</v>
      </c>
      <c r="S1124" s="9">
        <f t="shared" si="71"/>
        <v>41410.703993055555</v>
      </c>
      <c r="T1124" s="9">
        <f t="shared" si="7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13">
        <f t="shared" si="70"/>
        <v>3.67</v>
      </c>
      <c r="Q1125" s="15" t="s">
        <v>8331</v>
      </c>
      <c r="R1125" t="s">
        <v>8332</v>
      </c>
      <c r="S1125" s="9">
        <f t="shared" si="71"/>
        <v>41718.5237037037</v>
      </c>
      <c r="T1125" s="9">
        <f t="shared" si="7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13">
        <f t="shared" si="70"/>
        <v>60.71</v>
      </c>
      <c r="Q1126" s="15" t="s">
        <v>8331</v>
      </c>
      <c r="R1126" t="s">
        <v>8333</v>
      </c>
      <c r="S1126" s="9">
        <f t="shared" si="71"/>
        <v>42094.667256944449</v>
      </c>
      <c r="T1126" s="9">
        <f t="shared" si="7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13">
        <f t="shared" si="70"/>
        <v>0</v>
      </c>
      <c r="Q1127" s="15" t="s">
        <v>8331</v>
      </c>
      <c r="R1127" t="s">
        <v>8333</v>
      </c>
      <c r="S1127" s="9">
        <f t="shared" si="71"/>
        <v>42212.624189814815</v>
      </c>
      <c r="T1127" s="9">
        <f t="shared" si="7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13">
        <f t="shared" si="70"/>
        <v>5</v>
      </c>
      <c r="Q1128" s="15" t="s">
        <v>8331</v>
      </c>
      <c r="R1128" t="s">
        <v>8333</v>
      </c>
      <c r="S1128" s="9">
        <f t="shared" si="71"/>
        <v>42535.327476851846</v>
      </c>
      <c r="T1128" s="9">
        <f t="shared" si="7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13">
        <f t="shared" si="70"/>
        <v>25.43</v>
      </c>
      <c r="Q1129" s="15" t="s">
        <v>8331</v>
      </c>
      <c r="R1129" t="s">
        <v>8333</v>
      </c>
      <c r="S1129" s="9">
        <f t="shared" si="71"/>
        <v>41926.854166666664</v>
      </c>
      <c r="T1129" s="9">
        <f t="shared" si="72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13">
        <f t="shared" si="70"/>
        <v>1</v>
      </c>
      <c r="Q1130" s="15" t="s">
        <v>8331</v>
      </c>
      <c r="R1130" t="s">
        <v>8333</v>
      </c>
      <c r="S1130" s="9">
        <f t="shared" si="71"/>
        <v>41828.649502314816</v>
      </c>
      <c r="T1130" s="9">
        <f t="shared" si="7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13">
        <f t="shared" si="70"/>
        <v>10.5</v>
      </c>
      <c r="Q1131" s="15" t="s">
        <v>8331</v>
      </c>
      <c r="R1131" t="s">
        <v>8333</v>
      </c>
      <c r="S1131" s="9">
        <f t="shared" si="71"/>
        <v>42496.264965277776</v>
      </c>
      <c r="T1131" s="9">
        <f t="shared" si="7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13">
        <f t="shared" si="70"/>
        <v>3.67</v>
      </c>
      <c r="Q1132" s="15" t="s">
        <v>8331</v>
      </c>
      <c r="R1132" t="s">
        <v>8333</v>
      </c>
      <c r="S1132" s="9">
        <f t="shared" si="71"/>
        <v>41908.996527777781</v>
      </c>
      <c r="T1132" s="9">
        <f t="shared" si="7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13">
        <f t="shared" si="70"/>
        <v>0</v>
      </c>
      <c r="Q1133" s="15" t="s">
        <v>8331</v>
      </c>
      <c r="R1133" t="s">
        <v>8333</v>
      </c>
      <c r="S1133" s="9">
        <f t="shared" si="71"/>
        <v>42332.908194444448</v>
      </c>
      <c r="T1133" s="9">
        <f t="shared" si="7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13">
        <f t="shared" si="70"/>
        <v>110.62</v>
      </c>
      <c r="Q1134" s="15" t="s">
        <v>8331</v>
      </c>
      <c r="R1134" t="s">
        <v>8333</v>
      </c>
      <c r="S1134" s="9">
        <f t="shared" si="71"/>
        <v>42706.115405092598</v>
      </c>
      <c r="T1134" s="9">
        <f t="shared" si="7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13">
        <f t="shared" si="70"/>
        <v>20</v>
      </c>
      <c r="Q1135" s="15" t="s">
        <v>8331</v>
      </c>
      <c r="R1135" t="s">
        <v>8333</v>
      </c>
      <c r="S1135" s="9">
        <f t="shared" si="71"/>
        <v>41821.407187500001</v>
      </c>
      <c r="T1135" s="9">
        <f t="shared" si="7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13">
        <f t="shared" si="70"/>
        <v>1</v>
      </c>
      <c r="Q1136" s="15" t="s">
        <v>8331</v>
      </c>
      <c r="R1136" t="s">
        <v>8333</v>
      </c>
      <c r="S1136" s="9">
        <f t="shared" si="71"/>
        <v>41958.285046296296</v>
      </c>
      <c r="T1136" s="9">
        <f t="shared" si="7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13">
        <f t="shared" si="70"/>
        <v>50</v>
      </c>
      <c r="Q1137" s="15" t="s">
        <v>8331</v>
      </c>
      <c r="R1137" t="s">
        <v>8333</v>
      </c>
      <c r="S1137" s="9">
        <f t="shared" si="71"/>
        <v>42558.989513888882</v>
      </c>
      <c r="T1137" s="9">
        <f t="shared" si="7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13">
        <f t="shared" si="70"/>
        <v>45</v>
      </c>
      <c r="Q1138" s="15" t="s">
        <v>8331</v>
      </c>
      <c r="R1138" t="s">
        <v>8333</v>
      </c>
      <c r="S1138" s="9">
        <f t="shared" si="71"/>
        <v>42327.671631944439</v>
      </c>
      <c r="T1138" s="9">
        <f t="shared" si="7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13">
        <f t="shared" si="70"/>
        <v>253.21</v>
      </c>
      <c r="Q1139" s="15" t="s">
        <v>8331</v>
      </c>
      <c r="R1139" t="s">
        <v>8333</v>
      </c>
      <c r="S1139" s="9">
        <f t="shared" si="71"/>
        <v>42453.819687499999</v>
      </c>
      <c r="T1139" s="9">
        <f t="shared" si="7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13">
        <f t="shared" si="70"/>
        <v>31.25</v>
      </c>
      <c r="Q1140" s="15" t="s">
        <v>8331</v>
      </c>
      <c r="R1140" t="s">
        <v>8333</v>
      </c>
      <c r="S1140" s="9">
        <f t="shared" si="71"/>
        <v>42736.9066087963</v>
      </c>
      <c r="T1140" s="9">
        <f t="shared" si="7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13">
        <f t="shared" si="70"/>
        <v>5</v>
      </c>
      <c r="Q1141" s="15" t="s">
        <v>8331</v>
      </c>
      <c r="R1141" t="s">
        <v>8333</v>
      </c>
      <c r="S1141" s="9">
        <f t="shared" si="71"/>
        <v>41975.347523148142</v>
      </c>
      <c r="T1141" s="9">
        <f t="shared" si="7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13">
        <f t="shared" si="70"/>
        <v>0</v>
      </c>
      <c r="Q1142" s="15" t="s">
        <v>8331</v>
      </c>
      <c r="R1142" t="s">
        <v>8333</v>
      </c>
      <c r="S1142" s="9">
        <f t="shared" si="71"/>
        <v>42192.462048611109</v>
      </c>
      <c r="T1142" s="9">
        <f t="shared" si="72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13">
        <f t="shared" si="70"/>
        <v>0</v>
      </c>
      <c r="Q1143" s="15" t="s">
        <v>8331</v>
      </c>
      <c r="R1143" t="s">
        <v>8333</v>
      </c>
      <c r="S1143" s="9">
        <f t="shared" si="71"/>
        <v>42164.699652777781</v>
      </c>
      <c r="T1143" s="9">
        <f t="shared" si="7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13">
        <f t="shared" si="70"/>
        <v>0</v>
      </c>
      <c r="Q1144" s="15" t="s">
        <v>8331</v>
      </c>
      <c r="R1144" t="s">
        <v>8333</v>
      </c>
      <c r="S1144" s="9">
        <f t="shared" si="71"/>
        <v>42022.006099537044</v>
      </c>
      <c r="T1144" s="9">
        <f t="shared" si="7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13">
        <f t="shared" si="70"/>
        <v>23.25</v>
      </c>
      <c r="Q1145" s="15" t="s">
        <v>8331</v>
      </c>
      <c r="R1145" t="s">
        <v>8333</v>
      </c>
      <c r="S1145" s="9">
        <f t="shared" si="71"/>
        <v>42325.19358796296</v>
      </c>
      <c r="T1145" s="9">
        <f t="shared" si="7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73">ROUND(E1146/D1146*100,0)</f>
        <v>0</v>
      </c>
      <c r="P1146" s="13">
        <f t="shared" ref="P1146:P1209" si="74">IFERROR(ROUND(E1146/L1146,2),0)</f>
        <v>0</v>
      </c>
      <c r="Q1146" s="15" t="s">
        <v>8334</v>
      </c>
      <c r="R1146" t="s">
        <v>8335</v>
      </c>
      <c r="S1146" s="9">
        <f t="shared" ref="S1146:S1209" si="75">(((J1146/60)/60)/24)+DATE(1970,1,1)</f>
        <v>42093.181944444441</v>
      </c>
      <c r="T1146" s="9">
        <f t="shared" ref="T1146:T1209" si="76"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3"/>
        <v>0</v>
      </c>
      <c r="P1147" s="13">
        <f t="shared" si="74"/>
        <v>100</v>
      </c>
      <c r="Q1147" s="15" t="s">
        <v>8334</v>
      </c>
      <c r="R1147" t="s">
        <v>8335</v>
      </c>
      <c r="S1147" s="9">
        <f t="shared" si="75"/>
        <v>41854.747592592597</v>
      </c>
      <c r="T1147" s="9">
        <f t="shared" si="76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3"/>
        <v>9</v>
      </c>
      <c r="P1148" s="13">
        <f t="shared" si="74"/>
        <v>44.17</v>
      </c>
      <c r="Q1148" s="15" t="s">
        <v>8334</v>
      </c>
      <c r="R1148" t="s">
        <v>8335</v>
      </c>
      <c r="S1148" s="9">
        <f t="shared" si="75"/>
        <v>41723.9533912037</v>
      </c>
      <c r="T1148" s="9">
        <f t="shared" si="76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3"/>
        <v>0</v>
      </c>
      <c r="P1149" s="13">
        <f t="shared" si="74"/>
        <v>0</v>
      </c>
      <c r="Q1149" s="15" t="s">
        <v>8334</v>
      </c>
      <c r="R1149" t="s">
        <v>8335</v>
      </c>
      <c r="S1149" s="9">
        <f t="shared" si="75"/>
        <v>41871.972025462965</v>
      </c>
      <c r="T1149" s="9">
        <f t="shared" si="76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3"/>
        <v>0</v>
      </c>
      <c r="P1150" s="13">
        <f t="shared" si="74"/>
        <v>24.33</v>
      </c>
      <c r="Q1150" s="15" t="s">
        <v>8334</v>
      </c>
      <c r="R1150" t="s">
        <v>8335</v>
      </c>
      <c r="S1150" s="9">
        <f t="shared" si="75"/>
        <v>42675.171076388884</v>
      </c>
      <c r="T1150" s="9">
        <f t="shared" si="76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3"/>
        <v>0</v>
      </c>
      <c r="P1151" s="13">
        <f t="shared" si="74"/>
        <v>37.5</v>
      </c>
      <c r="Q1151" s="15" t="s">
        <v>8334</v>
      </c>
      <c r="R1151" t="s">
        <v>8335</v>
      </c>
      <c r="S1151" s="9">
        <f t="shared" si="75"/>
        <v>42507.71025462963</v>
      </c>
      <c r="T1151" s="9">
        <f t="shared" si="76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3"/>
        <v>10</v>
      </c>
      <c r="P1152" s="13">
        <f t="shared" si="74"/>
        <v>42</v>
      </c>
      <c r="Q1152" s="15" t="s">
        <v>8334</v>
      </c>
      <c r="R1152" t="s">
        <v>8335</v>
      </c>
      <c r="S1152" s="9">
        <f t="shared" si="75"/>
        <v>42317.954571759255</v>
      </c>
      <c r="T1152" s="9">
        <f t="shared" si="76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3"/>
        <v>0</v>
      </c>
      <c r="P1153" s="13">
        <f t="shared" si="74"/>
        <v>0</v>
      </c>
      <c r="Q1153" s="15" t="s">
        <v>8334</v>
      </c>
      <c r="R1153" t="s">
        <v>8335</v>
      </c>
      <c r="S1153" s="9">
        <f t="shared" si="75"/>
        <v>42224.102581018517</v>
      </c>
      <c r="T1153" s="9">
        <f t="shared" si="76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3"/>
        <v>6</v>
      </c>
      <c r="P1154" s="13">
        <f t="shared" si="74"/>
        <v>60.73</v>
      </c>
      <c r="Q1154" s="15" t="s">
        <v>8334</v>
      </c>
      <c r="R1154" t="s">
        <v>8335</v>
      </c>
      <c r="S1154" s="9">
        <f t="shared" si="75"/>
        <v>42109.709629629629</v>
      </c>
      <c r="T1154" s="9">
        <f t="shared" si="76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 s="13">
        <f t="shared" si="74"/>
        <v>50</v>
      </c>
      <c r="Q1155" s="15" t="s">
        <v>8334</v>
      </c>
      <c r="R1155" t="s">
        <v>8335</v>
      </c>
      <c r="S1155" s="9">
        <f t="shared" si="75"/>
        <v>42143.714178240742</v>
      </c>
      <c r="T1155" s="9">
        <f t="shared" si="76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13">
        <f t="shared" si="74"/>
        <v>108.33</v>
      </c>
      <c r="Q1156" s="15" t="s">
        <v>8334</v>
      </c>
      <c r="R1156" t="s">
        <v>8335</v>
      </c>
      <c r="S1156" s="9">
        <f t="shared" si="75"/>
        <v>42223.108865740738</v>
      </c>
      <c r="T1156" s="9">
        <f t="shared" si="7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13">
        <f t="shared" si="74"/>
        <v>23.5</v>
      </c>
      <c r="Q1157" s="15" t="s">
        <v>8334</v>
      </c>
      <c r="R1157" t="s">
        <v>8335</v>
      </c>
      <c r="S1157" s="9">
        <f t="shared" si="75"/>
        <v>41835.763981481483</v>
      </c>
      <c r="T1157" s="9">
        <f t="shared" si="7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13">
        <f t="shared" si="74"/>
        <v>0</v>
      </c>
      <c r="Q1158" s="15" t="s">
        <v>8334</v>
      </c>
      <c r="R1158" t="s">
        <v>8335</v>
      </c>
      <c r="S1158" s="9">
        <f t="shared" si="75"/>
        <v>42029.07131944444</v>
      </c>
      <c r="T1158" s="9">
        <f t="shared" si="7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13">
        <f t="shared" si="74"/>
        <v>50.33</v>
      </c>
      <c r="Q1159" s="15" t="s">
        <v>8334</v>
      </c>
      <c r="R1159" t="s">
        <v>8335</v>
      </c>
      <c r="S1159" s="9">
        <f t="shared" si="75"/>
        <v>41918.628240740742</v>
      </c>
      <c r="T1159" s="9">
        <f t="shared" si="7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13">
        <f t="shared" si="74"/>
        <v>11.67</v>
      </c>
      <c r="Q1160" s="15" t="s">
        <v>8334</v>
      </c>
      <c r="R1160" t="s">
        <v>8335</v>
      </c>
      <c r="S1160" s="9">
        <f t="shared" si="75"/>
        <v>41952.09175925926</v>
      </c>
      <c r="T1160" s="9">
        <f t="shared" si="7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13">
        <f t="shared" si="74"/>
        <v>0</v>
      </c>
      <c r="Q1161" s="15" t="s">
        <v>8334</v>
      </c>
      <c r="R1161" t="s">
        <v>8335</v>
      </c>
      <c r="S1161" s="9">
        <f t="shared" si="75"/>
        <v>42154.726446759261</v>
      </c>
      <c r="T1161" s="9">
        <f t="shared" si="7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13">
        <f t="shared" si="74"/>
        <v>60.79</v>
      </c>
      <c r="Q1162" s="15" t="s">
        <v>8334</v>
      </c>
      <c r="R1162" t="s">
        <v>8335</v>
      </c>
      <c r="S1162" s="9">
        <f t="shared" si="75"/>
        <v>42061.154930555553</v>
      </c>
      <c r="T1162" s="9">
        <f t="shared" si="7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13">
        <f t="shared" si="74"/>
        <v>0</v>
      </c>
      <c r="Q1163" s="15" t="s">
        <v>8334</v>
      </c>
      <c r="R1163" t="s">
        <v>8335</v>
      </c>
      <c r="S1163" s="9">
        <f t="shared" si="75"/>
        <v>42122.629502314812</v>
      </c>
      <c r="T1163" s="9">
        <f t="shared" si="7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13">
        <f t="shared" si="74"/>
        <v>17.5</v>
      </c>
      <c r="Q1164" s="15" t="s">
        <v>8334</v>
      </c>
      <c r="R1164" t="s">
        <v>8335</v>
      </c>
      <c r="S1164" s="9">
        <f t="shared" si="75"/>
        <v>41876.683611111112</v>
      </c>
      <c r="T1164" s="9">
        <f t="shared" si="7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13">
        <f t="shared" si="74"/>
        <v>0</v>
      </c>
      <c r="Q1165" s="15" t="s">
        <v>8334</v>
      </c>
      <c r="R1165" t="s">
        <v>8335</v>
      </c>
      <c r="S1165" s="9">
        <f t="shared" si="75"/>
        <v>41830.723611111112</v>
      </c>
      <c r="T1165" s="9">
        <f t="shared" si="7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13">
        <f t="shared" si="74"/>
        <v>0</v>
      </c>
      <c r="Q1166" s="15" t="s">
        <v>8334</v>
      </c>
      <c r="R1166" t="s">
        <v>8335</v>
      </c>
      <c r="S1166" s="9">
        <f t="shared" si="75"/>
        <v>42509.724328703705</v>
      </c>
      <c r="T1166" s="9">
        <f t="shared" si="7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13">
        <f t="shared" si="74"/>
        <v>82.82</v>
      </c>
      <c r="Q1167" s="15" t="s">
        <v>8334</v>
      </c>
      <c r="R1167" t="s">
        <v>8335</v>
      </c>
      <c r="S1167" s="9">
        <f t="shared" si="75"/>
        <v>41792.214467592588</v>
      </c>
      <c r="T1167" s="9">
        <f t="shared" si="7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13">
        <f t="shared" si="74"/>
        <v>358.88</v>
      </c>
      <c r="Q1168" s="15" t="s">
        <v>8334</v>
      </c>
      <c r="R1168" t="s">
        <v>8335</v>
      </c>
      <c r="S1168" s="9">
        <f t="shared" si="75"/>
        <v>42150.485439814816</v>
      </c>
      <c r="T1168" s="9">
        <f t="shared" si="7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13">
        <f t="shared" si="74"/>
        <v>61.19</v>
      </c>
      <c r="Q1169" s="15" t="s">
        <v>8334</v>
      </c>
      <c r="R1169" t="s">
        <v>8335</v>
      </c>
      <c r="S1169" s="9">
        <f t="shared" si="75"/>
        <v>41863.734895833331</v>
      </c>
      <c r="T1169" s="9">
        <f t="shared" si="7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13">
        <f t="shared" si="74"/>
        <v>340</v>
      </c>
      <c r="Q1170" s="15" t="s">
        <v>8334</v>
      </c>
      <c r="R1170" t="s">
        <v>8335</v>
      </c>
      <c r="S1170" s="9">
        <f t="shared" si="75"/>
        <v>42605.053993055553</v>
      </c>
      <c r="T1170" s="9">
        <f t="shared" si="7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13">
        <f t="shared" si="74"/>
        <v>5.67</v>
      </c>
      <c r="Q1171" s="15" t="s">
        <v>8334</v>
      </c>
      <c r="R1171" t="s">
        <v>8335</v>
      </c>
      <c r="S1171" s="9">
        <f t="shared" si="75"/>
        <v>42027.353738425925</v>
      </c>
      <c r="T1171" s="9">
        <f t="shared" si="7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13">
        <f t="shared" si="74"/>
        <v>50</v>
      </c>
      <c r="Q1172" s="15" t="s">
        <v>8334</v>
      </c>
      <c r="R1172" t="s">
        <v>8335</v>
      </c>
      <c r="S1172" s="9">
        <f t="shared" si="75"/>
        <v>42124.893182870372</v>
      </c>
      <c r="T1172" s="9">
        <f t="shared" si="7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13">
        <f t="shared" si="74"/>
        <v>25</v>
      </c>
      <c r="Q1173" s="15" t="s">
        <v>8334</v>
      </c>
      <c r="R1173" t="s">
        <v>8335</v>
      </c>
      <c r="S1173" s="9">
        <f t="shared" si="75"/>
        <v>41938.804710648146</v>
      </c>
      <c r="T1173" s="9">
        <f t="shared" si="7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13">
        <f t="shared" si="74"/>
        <v>0</v>
      </c>
      <c r="Q1174" s="15" t="s">
        <v>8334</v>
      </c>
      <c r="R1174" t="s">
        <v>8335</v>
      </c>
      <c r="S1174" s="9">
        <f t="shared" si="75"/>
        <v>41841.682314814818</v>
      </c>
      <c r="T1174" s="9">
        <f t="shared" si="7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13">
        <f t="shared" si="74"/>
        <v>30</v>
      </c>
      <c r="Q1175" s="15" t="s">
        <v>8334</v>
      </c>
      <c r="R1175" t="s">
        <v>8335</v>
      </c>
      <c r="S1175" s="9">
        <f t="shared" si="75"/>
        <v>42184.185844907406</v>
      </c>
      <c r="T1175" s="9">
        <f t="shared" si="7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13">
        <f t="shared" si="74"/>
        <v>46.63</v>
      </c>
      <c r="Q1176" s="15" t="s">
        <v>8334</v>
      </c>
      <c r="R1176" t="s">
        <v>8335</v>
      </c>
      <c r="S1176" s="9">
        <f t="shared" si="75"/>
        <v>42468.84174768519</v>
      </c>
      <c r="T1176" s="9">
        <f t="shared" si="7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13">
        <f t="shared" si="74"/>
        <v>65</v>
      </c>
      <c r="Q1177" s="15" t="s">
        <v>8334</v>
      </c>
      <c r="R1177" t="s">
        <v>8335</v>
      </c>
      <c r="S1177" s="9">
        <f t="shared" si="75"/>
        <v>42170.728460648148</v>
      </c>
      <c r="T1177" s="9">
        <f t="shared" si="7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13">
        <f t="shared" si="74"/>
        <v>10</v>
      </c>
      <c r="Q1178" s="15" t="s">
        <v>8334</v>
      </c>
      <c r="R1178" t="s">
        <v>8335</v>
      </c>
      <c r="S1178" s="9">
        <f t="shared" si="75"/>
        <v>42746.019652777773</v>
      </c>
      <c r="T1178" s="9">
        <f t="shared" si="7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13">
        <f t="shared" si="74"/>
        <v>0</v>
      </c>
      <c r="Q1179" s="15" t="s">
        <v>8334</v>
      </c>
      <c r="R1179" t="s">
        <v>8335</v>
      </c>
      <c r="S1179" s="9">
        <f t="shared" si="75"/>
        <v>41897.660833333335</v>
      </c>
      <c r="T1179" s="9">
        <f t="shared" si="7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13">
        <f t="shared" si="74"/>
        <v>5</v>
      </c>
      <c r="Q1180" s="15" t="s">
        <v>8334</v>
      </c>
      <c r="R1180" t="s">
        <v>8335</v>
      </c>
      <c r="S1180" s="9">
        <f t="shared" si="75"/>
        <v>41837.905694444446</v>
      </c>
      <c r="T1180" s="9">
        <f t="shared" si="7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13">
        <f t="shared" si="74"/>
        <v>640</v>
      </c>
      <c r="Q1181" s="15" t="s">
        <v>8334</v>
      </c>
      <c r="R1181" t="s">
        <v>8335</v>
      </c>
      <c r="S1181" s="9">
        <f t="shared" si="75"/>
        <v>42275.720219907409</v>
      </c>
      <c r="T1181" s="9">
        <f t="shared" si="7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13">
        <f t="shared" si="74"/>
        <v>69.12</v>
      </c>
      <c r="Q1182" s="15" t="s">
        <v>8334</v>
      </c>
      <c r="R1182" t="s">
        <v>8335</v>
      </c>
      <c r="S1182" s="9">
        <f t="shared" si="75"/>
        <v>41781.806875000002</v>
      </c>
      <c r="T1182" s="9">
        <f t="shared" si="7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13">
        <f t="shared" si="74"/>
        <v>1.33</v>
      </c>
      <c r="Q1183" s="15" t="s">
        <v>8334</v>
      </c>
      <c r="R1183" t="s">
        <v>8335</v>
      </c>
      <c r="S1183" s="9">
        <f t="shared" si="75"/>
        <v>42034.339363425926</v>
      </c>
      <c r="T1183" s="9">
        <f t="shared" si="7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13">
        <f t="shared" si="74"/>
        <v>10.5</v>
      </c>
      <c r="Q1184" s="15" t="s">
        <v>8334</v>
      </c>
      <c r="R1184" t="s">
        <v>8335</v>
      </c>
      <c r="S1184" s="9">
        <f t="shared" si="75"/>
        <v>42728.827407407407</v>
      </c>
      <c r="T1184" s="9">
        <f t="shared" si="7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13">
        <f t="shared" si="74"/>
        <v>33.33</v>
      </c>
      <c r="Q1185" s="15" t="s">
        <v>8334</v>
      </c>
      <c r="R1185" t="s">
        <v>8335</v>
      </c>
      <c r="S1185" s="9">
        <f t="shared" si="75"/>
        <v>42656.86137731481</v>
      </c>
      <c r="T1185" s="9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13">
        <f t="shared" si="74"/>
        <v>61.56</v>
      </c>
      <c r="Q1186" s="15" t="s">
        <v>8336</v>
      </c>
      <c r="R1186" t="s">
        <v>8337</v>
      </c>
      <c r="S1186" s="9">
        <f t="shared" si="75"/>
        <v>42741.599664351852</v>
      </c>
      <c r="T1186" s="9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13">
        <f t="shared" si="74"/>
        <v>118.74</v>
      </c>
      <c r="Q1187" s="15" t="s">
        <v>8336</v>
      </c>
      <c r="R1187" t="s">
        <v>8337</v>
      </c>
      <c r="S1187" s="9">
        <f t="shared" si="75"/>
        <v>42130.865150462967</v>
      </c>
      <c r="T1187" s="9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13">
        <f t="shared" si="74"/>
        <v>65.08</v>
      </c>
      <c r="Q1188" s="15" t="s">
        <v>8336</v>
      </c>
      <c r="R1188" t="s">
        <v>8337</v>
      </c>
      <c r="S1188" s="9">
        <f t="shared" si="75"/>
        <v>42123.86336805555</v>
      </c>
      <c r="T1188" s="9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13">
        <f t="shared" si="74"/>
        <v>130.16</v>
      </c>
      <c r="Q1189" s="15" t="s">
        <v>8336</v>
      </c>
      <c r="R1189" t="s">
        <v>8337</v>
      </c>
      <c r="S1189" s="9">
        <f t="shared" si="75"/>
        <v>42109.894942129627</v>
      </c>
      <c r="T1189" s="9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13">
        <f t="shared" si="74"/>
        <v>37.78</v>
      </c>
      <c r="Q1190" s="15" t="s">
        <v>8336</v>
      </c>
      <c r="R1190" t="s">
        <v>8337</v>
      </c>
      <c r="S1190" s="9">
        <f t="shared" si="75"/>
        <v>42711.700694444444</v>
      </c>
      <c r="T1190" s="9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13">
        <f t="shared" si="74"/>
        <v>112.79</v>
      </c>
      <c r="Q1191" s="15" t="s">
        <v>8336</v>
      </c>
      <c r="R1191" t="s">
        <v>8337</v>
      </c>
      <c r="S1191" s="9">
        <f t="shared" si="75"/>
        <v>42529.979108796295</v>
      </c>
      <c r="T1191" s="9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13">
        <f t="shared" si="74"/>
        <v>51.92</v>
      </c>
      <c r="Q1192" s="15" t="s">
        <v>8336</v>
      </c>
      <c r="R1192" t="s">
        <v>8337</v>
      </c>
      <c r="S1192" s="9">
        <f t="shared" si="75"/>
        <v>41852.665798611109</v>
      </c>
      <c r="T1192" s="9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13">
        <f t="shared" si="74"/>
        <v>89.24</v>
      </c>
      <c r="Q1193" s="15" t="s">
        <v>8336</v>
      </c>
      <c r="R1193" t="s">
        <v>8337</v>
      </c>
      <c r="S1193" s="9">
        <f t="shared" si="75"/>
        <v>42419.603703703702</v>
      </c>
      <c r="T1193" s="9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13">
        <f t="shared" si="74"/>
        <v>19.329999999999998</v>
      </c>
      <c r="Q1194" s="15" t="s">
        <v>8336</v>
      </c>
      <c r="R1194" t="s">
        <v>8337</v>
      </c>
      <c r="S1194" s="9">
        <f t="shared" si="75"/>
        <v>42747.506689814814</v>
      </c>
      <c r="T1194" s="9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13">
        <f t="shared" si="74"/>
        <v>79.97</v>
      </c>
      <c r="Q1195" s="15" t="s">
        <v>8336</v>
      </c>
      <c r="R1195" t="s">
        <v>8337</v>
      </c>
      <c r="S1195" s="9">
        <f t="shared" si="75"/>
        <v>42409.776076388895</v>
      </c>
      <c r="T1195" s="9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13">
        <f t="shared" si="74"/>
        <v>56.41</v>
      </c>
      <c r="Q1196" s="15" t="s">
        <v>8336</v>
      </c>
      <c r="R1196" t="s">
        <v>8337</v>
      </c>
      <c r="S1196" s="9">
        <f t="shared" si="75"/>
        <v>42072.488182870366</v>
      </c>
      <c r="T1196" s="9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13">
        <f t="shared" si="74"/>
        <v>79.41</v>
      </c>
      <c r="Q1197" s="15" t="s">
        <v>8336</v>
      </c>
      <c r="R1197" t="s">
        <v>8337</v>
      </c>
      <c r="S1197" s="9">
        <f t="shared" si="75"/>
        <v>42298.34783564815</v>
      </c>
      <c r="T1197" s="9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13">
        <f t="shared" si="74"/>
        <v>76.44</v>
      </c>
      <c r="Q1198" s="15" t="s">
        <v>8336</v>
      </c>
      <c r="R1198" t="s">
        <v>8337</v>
      </c>
      <c r="S1198" s="9">
        <f t="shared" si="75"/>
        <v>42326.818738425922</v>
      </c>
      <c r="T1198" s="9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13">
        <f t="shared" si="74"/>
        <v>121</v>
      </c>
      <c r="Q1199" s="15" t="s">
        <v>8336</v>
      </c>
      <c r="R1199" t="s">
        <v>8337</v>
      </c>
      <c r="S1199" s="9">
        <f t="shared" si="75"/>
        <v>42503.66474537037</v>
      </c>
      <c r="T1199" s="9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13">
        <f t="shared" si="74"/>
        <v>54.62</v>
      </c>
      <c r="Q1200" s="15" t="s">
        <v>8336</v>
      </c>
      <c r="R1200" t="s">
        <v>8337</v>
      </c>
      <c r="S1200" s="9">
        <f t="shared" si="75"/>
        <v>42333.619050925925</v>
      </c>
      <c r="T1200" s="9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13">
        <f t="shared" si="74"/>
        <v>299.22000000000003</v>
      </c>
      <c r="Q1201" s="15" t="s">
        <v>8336</v>
      </c>
      <c r="R1201" t="s">
        <v>8337</v>
      </c>
      <c r="S1201" s="9">
        <f t="shared" si="75"/>
        <v>42161.770833333328</v>
      </c>
      <c r="T1201" s="9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13">
        <f t="shared" si="74"/>
        <v>58.53</v>
      </c>
      <c r="Q1202" s="15" t="s">
        <v>8336</v>
      </c>
      <c r="R1202" t="s">
        <v>8337</v>
      </c>
      <c r="S1202" s="9">
        <f t="shared" si="75"/>
        <v>42089.477500000001</v>
      </c>
      <c r="T1202" s="9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13">
        <f t="shared" si="74"/>
        <v>55.37</v>
      </c>
      <c r="Q1203" s="15" t="s">
        <v>8336</v>
      </c>
      <c r="R1203" t="s">
        <v>8337</v>
      </c>
      <c r="S1203" s="9">
        <f t="shared" si="75"/>
        <v>42536.60701388889</v>
      </c>
      <c r="T1203" s="9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13">
        <f t="shared" si="74"/>
        <v>183.8</v>
      </c>
      <c r="Q1204" s="15" t="s">
        <v>8336</v>
      </c>
      <c r="R1204" t="s">
        <v>8337</v>
      </c>
      <c r="S1204" s="9">
        <f t="shared" si="75"/>
        <v>42152.288819444439</v>
      </c>
      <c r="T1204" s="9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13">
        <f t="shared" si="74"/>
        <v>165.35</v>
      </c>
      <c r="Q1205" s="15" t="s">
        <v>8336</v>
      </c>
      <c r="R1205" t="s">
        <v>8337</v>
      </c>
      <c r="S1205" s="9">
        <f t="shared" si="75"/>
        <v>42125.614895833336</v>
      </c>
      <c r="T1205" s="9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13">
        <f t="shared" si="74"/>
        <v>234.79</v>
      </c>
      <c r="Q1206" s="15" t="s">
        <v>8336</v>
      </c>
      <c r="R1206" t="s">
        <v>8337</v>
      </c>
      <c r="S1206" s="9">
        <f t="shared" si="75"/>
        <v>42297.748067129629</v>
      </c>
      <c r="T1206" s="9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13">
        <f t="shared" si="74"/>
        <v>211.48</v>
      </c>
      <c r="Q1207" s="15" t="s">
        <v>8336</v>
      </c>
      <c r="R1207" t="s">
        <v>8337</v>
      </c>
      <c r="S1207" s="9">
        <f t="shared" si="75"/>
        <v>42138.506377314814</v>
      </c>
      <c r="T1207" s="9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13">
        <f t="shared" si="74"/>
        <v>32.340000000000003</v>
      </c>
      <c r="Q1208" s="15" t="s">
        <v>8336</v>
      </c>
      <c r="R1208" t="s">
        <v>8337</v>
      </c>
      <c r="S1208" s="9">
        <f t="shared" si="75"/>
        <v>42772.776076388895</v>
      </c>
      <c r="T1208" s="9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13">
        <f t="shared" si="74"/>
        <v>123.38</v>
      </c>
      <c r="Q1209" s="15" t="s">
        <v>8336</v>
      </c>
      <c r="R1209" t="s">
        <v>8337</v>
      </c>
      <c r="S1209" s="9">
        <f t="shared" si="75"/>
        <v>42430.430243055554</v>
      </c>
      <c r="T1209" s="9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77">ROUND(E1210/D1210*100,0)</f>
        <v>155</v>
      </c>
      <c r="P1210" s="13">
        <f t="shared" ref="P1210:P1273" si="78">IFERROR(ROUND(E1210/L1210,2),0)</f>
        <v>207.07</v>
      </c>
      <c r="Q1210" s="15" t="s">
        <v>8336</v>
      </c>
      <c r="R1210" t="s">
        <v>8337</v>
      </c>
      <c r="S1210" s="9">
        <f t="shared" ref="S1210:S1273" si="79">(((J1210/60)/60)/24)+DATE(1970,1,1)</f>
        <v>42423.709074074075</v>
      </c>
      <c r="T1210" s="9">
        <f t="shared" ref="T1210:T1273" si="80"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7"/>
        <v>106</v>
      </c>
      <c r="P1211" s="13">
        <f t="shared" si="78"/>
        <v>138.26</v>
      </c>
      <c r="Q1211" s="15" t="s">
        <v>8336</v>
      </c>
      <c r="R1211" t="s">
        <v>8337</v>
      </c>
      <c r="S1211" s="9">
        <f t="shared" si="79"/>
        <v>42761.846122685187</v>
      </c>
      <c r="T1211" s="9">
        <f t="shared" si="80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7"/>
        <v>254</v>
      </c>
      <c r="P1212" s="13">
        <f t="shared" si="78"/>
        <v>493.82</v>
      </c>
      <c r="Q1212" s="15" t="s">
        <v>8336</v>
      </c>
      <c r="R1212" t="s">
        <v>8337</v>
      </c>
      <c r="S1212" s="9">
        <f t="shared" si="79"/>
        <v>42132.941805555558</v>
      </c>
      <c r="T1212" s="9">
        <f t="shared" si="80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7"/>
        <v>101</v>
      </c>
      <c r="P1213" s="13">
        <f t="shared" si="78"/>
        <v>168.5</v>
      </c>
      <c r="Q1213" s="15" t="s">
        <v>8336</v>
      </c>
      <c r="R1213" t="s">
        <v>8337</v>
      </c>
      <c r="S1213" s="9">
        <f t="shared" si="79"/>
        <v>42515.866446759261</v>
      </c>
      <c r="T1213" s="9">
        <f t="shared" si="80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7"/>
        <v>129</v>
      </c>
      <c r="P1214" s="13">
        <f t="shared" si="78"/>
        <v>38.869999999999997</v>
      </c>
      <c r="Q1214" s="15" t="s">
        <v>8336</v>
      </c>
      <c r="R1214" t="s">
        <v>8337</v>
      </c>
      <c r="S1214" s="9">
        <f t="shared" si="79"/>
        <v>42318.950173611112</v>
      </c>
      <c r="T1214" s="9">
        <f t="shared" si="80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7"/>
        <v>102</v>
      </c>
      <c r="P1215" s="13">
        <f t="shared" si="78"/>
        <v>61.53</v>
      </c>
      <c r="Q1215" s="15" t="s">
        <v>8336</v>
      </c>
      <c r="R1215" t="s">
        <v>8337</v>
      </c>
      <c r="S1215" s="9">
        <f t="shared" si="79"/>
        <v>42731.755787037036</v>
      </c>
      <c r="T1215" s="9">
        <f t="shared" si="80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7"/>
        <v>132</v>
      </c>
      <c r="P1216" s="13">
        <f t="shared" si="78"/>
        <v>105.44</v>
      </c>
      <c r="Q1216" s="15" t="s">
        <v>8336</v>
      </c>
      <c r="R1216" t="s">
        <v>8337</v>
      </c>
      <c r="S1216" s="9">
        <f t="shared" si="79"/>
        <v>42104.840335648143</v>
      </c>
      <c r="T1216" s="9">
        <f t="shared" si="80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7"/>
        <v>786</v>
      </c>
      <c r="P1217" s="13">
        <f t="shared" si="78"/>
        <v>71.59</v>
      </c>
      <c r="Q1217" s="15" t="s">
        <v>8336</v>
      </c>
      <c r="R1217" t="s">
        <v>8337</v>
      </c>
      <c r="S1217" s="9">
        <f t="shared" si="79"/>
        <v>41759.923101851848</v>
      </c>
      <c r="T1217" s="9">
        <f t="shared" si="80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7"/>
        <v>146</v>
      </c>
      <c r="P1218" s="13">
        <f t="shared" si="78"/>
        <v>91.88</v>
      </c>
      <c r="Q1218" s="15" t="s">
        <v>8336</v>
      </c>
      <c r="R1218" t="s">
        <v>8337</v>
      </c>
      <c r="S1218" s="9">
        <f t="shared" si="79"/>
        <v>42247.616400462968</v>
      </c>
      <c r="T1218" s="9">
        <f t="shared" si="80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 s="13">
        <f t="shared" si="78"/>
        <v>148.57</v>
      </c>
      <c r="Q1219" s="15" t="s">
        <v>8336</v>
      </c>
      <c r="R1219" t="s">
        <v>8337</v>
      </c>
      <c r="S1219" s="9">
        <f t="shared" si="79"/>
        <v>42535.809490740736</v>
      </c>
      <c r="T1219" s="9">
        <f t="shared" si="80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13">
        <f t="shared" si="78"/>
        <v>174.21</v>
      </c>
      <c r="Q1220" s="15" t="s">
        <v>8336</v>
      </c>
      <c r="R1220" t="s">
        <v>8337</v>
      </c>
      <c r="S1220" s="9">
        <f t="shared" si="79"/>
        <v>42278.662037037036</v>
      </c>
      <c r="T1220" s="9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13">
        <f t="shared" si="78"/>
        <v>102.86</v>
      </c>
      <c r="Q1221" s="15" t="s">
        <v>8336</v>
      </c>
      <c r="R1221" t="s">
        <v>8337</v>
      </c>
      <c r="S1221" s="9">
        <f t="shared" si="79"/>
        <v>42633.461956018517</v>
      </c>
      <c r="T1221" s="9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13">
        <f t="shared" si="78"/>
        <v>111.18</v>
      </c>
      <c r="Q1222" s="15" t="s">
        <v>8336</v>
      </c>
      <c r="R1222" t="s">
        <v>8337</v>
      </c>
      <c r="S1222" s="9">
        <f t="shared" si="79"/>
        <v>42211.628611111111</v>
      </c>
      <c r="T1222" s="9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13">
        <f t="shared" si="78"/>
        <v>23.8</v>
      </c>
      <c r="Q1223" s="15" t="s">
        <v>8336</v>
      </c>
      <c r="R1223" t="s">
        <v>8337</v>
      </c>
      <c r="S1223" s="9">
        <f t="shared" si="79"/>
        <v>42680.47555555556</v>
      </c>
      <c r="T1223" s="9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13">
        <f t="shared" si="78"/>
        <v>81.27</v>
      </c>
      <c r="Q1224" s="15" t="s">
        <v>8336</v>
      </c>
      <c r="R1224" t="s">
        <v>8337</v>
      </c>
      <c r="S1224" s="9">
        <f t="shared" si="79"/>
        <v>42430.720451388886</v>
      </c>
      <c r="T1224" s="9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13">
        <f t="shared" si="78"/>
        <v>116.21</v>
      </c>
      <c r="Q1225" s="15" t="s">
        <v>8336</v>
      </c>
      <c r="R1225" t="s">
        <v>8337</v>
      </c>
      <c r="S1225" s="9">
        <f t="shared" si="79"/>
        <v>42654.177187499998</v>
      </c>
      <c r="T1225" s="9">
        <f t="shared" si="80"/>
        <v>42684.218854166669</v>
      </c>
    </row>
    <row r="1226" spans="1:20" ht="60" hidden="1" x14ac:dyDescent="0.25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t="s">
        <v>8219</v>
      </c>
      <c r="G1226" t="s">
        <v>8223</v>
      </c>
      <c r="H1226" t="s">
        <v>8245</v>
      </c>
      <c r="I1226" s="11">
        <v>1408803149</v>
      </c>
      <c r="J1226" s="11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77"/>
        <v>0</v>
      </c>
      <c r="P1226" s="13">
        <f t="shared" si="78"/>
        <v>0</v>
      </c>
      <c r="Q1226" s="15" t="s">
        <v>8334</v>
      </c>
      <c r="R1226" t="s">
        <v>8335</v>
      </c>
      <c r="S1226" s="9">
        <f t="shared" si="79"/>
        <v>41829.592002314814</v>
      </c>
      <c r="T1226" s="9">
        <f t="shared" si="80"/>
        <v>41874.592002314814</v>
      </c>
    </row>
    <row r="1227" spans="1:20" ht="60" hidden="1" x14ac:dyDescent="0.25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t="s">
        <v>8219</v>
      </c>
      <c r="G1227" t="s">
        <v>8223</v>
      </c>
      <c r="H1227" t="s">
        <v>8245</v>
      </c>
      <c r="I1227" s="11">
        <v>1392595200</v>
      </c>
      <c r="J1227" s="11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77"/>
        <v>4</v>
      </c>
      <c r="P1227" s="13">
        <f t="shared" si="78"/>
        <v>26.92</v>
      </c>
      <c r="Q1227" s="15" t="s">
        <v>8320</v>
      </c>
      <c r="R1227" t="s">
        <v>8342</v>
      </c>
      <c r="S1227" s="9">
        <f t="shared" si="79"/>
        <v>41671.936863425923</v>
      </c>
      <c r="T1227" s="9">
        <f t="shared" si="80"/>
        <v>41687</v>
      </c>
    </row>
    <row r="1228" spans="1:20" ht="45" hidden="1" x14ac:dyDescent="0.25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t="s">
        <v>8219</v>
      </c>
      <c r="G1228" t="s">
        <v>8223</v>
      </c>
      <c r="H1228" t="s">
        <v>8245</v>
      </c>
      <c r="I1228" s="11">
        <v>1431745200</v>
      </c>
      <c r="J1228" s="11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77"/>
        <v>1</v>
      </c>
      <c r="P1228" s="13">
        <f t="shared" si="78"/>
        <v>25.5</v>
      </c>
      <c r="Q1228" s="15" t="s">
        <v>8334</v>
      </c>
      <c r="R1228" t="s">
        <v>8335</v>
      </c>
      <c r="S1228" s="9">
        <f t="shared" si="79"/>
        <v>42110.326423611114</v>
      </c>
      <c r="T1228" s="9">
        <f t="shared" si="80"/>
        <v>42140.125</v>
      </c>
    </row>
    <row r="1229" spans="1:20" ht="45" hidden="1" x14ac:dyDescent="0.25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t="s">
        <v>8219</v>
      </c>
      <c r="G1229" t="s">
        <v>8239</v>
      </c>
      <c r="H1229" t="s">
        <v>8256</v>
      </c>
      <c r="I1229" s="11">
        <v>1448489095</v>
      </c>
      <c r="J1229" s="11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77"/>
        <v>3</v>
      </c>
      <c r="P1229" s="13">
        <f t="shared" si="78"/>
        <v>40</v>
      </c>
      <c r="Q1229" s="15" t="s">
        <v>8317</v>
      </c>
      <c r="R1229" t="s">
        <v>8319</v>
      </c>
      <c r="S1229" s="9">
        <f t="shared" si="79"/>
        <v>42303.878414351857</v>
      </c>
      <c r="T1229" s="9">
        <f t="shared" si="80"/>
        <v>42333.920081018514</v>
      </c>
    </row>
    <row r="1230" spans="1:20" ht="60" hidden="1" x14ac:dyDescent="0.25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t="s">
        <v>8219</v>
      </c>
      <c r="G1230" t="s">
        <v>8228</v>
      </c>
      <c r="H1230" t="s">
        <v>8250</v>
      </c>
      <c r="I1230" s="11">
        <v>1491019140</v>
      </c>
      <c r="J1230" s="11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77"/>
        <v>2</v>
      </c>
      <c r="P1230" s="13">
        <f t="shared" si="78"/>
        <v>74.33</v>
      </c>
      <c r="Q1230" s="15" t="s">
        <v>8320</v>
      </c>
      <c r="R1230" t="s">
        <v>8342</v>
      </c>
      <c r="S1230" s="9">
        <f t="shared" si="79"/>
        <v>42786.000023148154</v>
      </c>
      <c r="T1230" s="9">
        <f t="shared" si="80"/>
        <v>42826.165972222225</v>
      </c>
    </row>
    <row r="1231" spans="1:20" ht="60" hidden="1" x14ac:dyDescent="0.25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t="s">
        <v>8219</v>
      </c>
      <c r="G1231" t="s">
        <v>8223</v>
      </c>
      <c r="H1231" t="s">
        <v>8245</v>
      </c>
      <c r="I1231" s="11">
        <v>1450331940</v>
      </c>
      <c r="J1231" s="1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77"/>
        <v>30</v>
      </c>
      <c r="P1231" s="13">
        <f t="shared" si="78"/>
        <v>134.55000000000001</v>
      </c>
      <c r="Q1231" s="15" t="s">
        <v>8317</v>
      </c>
      <c r="R1231" t="s">
        <v>8319</v>
      </c>
      <c r="S1231" s="9">
        <f t="shared" si="79"/>
        <v>42325.684189814812</v>
      </c>
      <c r="T1231" s="9">
        <f t="shared" si="80"/>
        <v>42355.249305555553</v>
      </c>
    </row>
    <row r="1232" spans="1:20" ht="60" hidden="1" x14ac:dyDescent="0.25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t="s">
        <v>8219</v>
      </c>
      <c r="G1232" t="s">
        <v>8223</v>
      </c>
      <c r="H1232" t="s">
        <v>8245</v>
      </c>
      <c r="I1232" s="11">
        <v>1419494400</v>
      </c>
      <c r="J1232" s="11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77"/>
        <v>1</v>
      </c>
      <c r="P1232" s="13">
        <f t="shared" si="78"/>
        <v>15.33</v>
      </c>
      <c r="Q1232" s="15" t="s">
        <v>8308</v>
      </c>
      <c r="R1232" t="s">
        <v>8311</v>
      </c>
      <c r="S1232" s="9">
        <f t="shared" si="79"/>
        <v>41968.172106481477</v>
      </c>
      <c r="T1232" s="9">
        <f t="shared" si="80"/>
        <v>41998.333333333328</v>
      </c>
    </row>
    <row r="1233" spans="1:20" ht="60" hidden="1" x14ac:dyDescent="0.25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t="s">
        <v>8219</v>
      </c>
      <c r="G1233" t="s">
        <v>8228</v>
      </c>
      <c r="H1233" t="s">
        <v>8250</v>
      </c>
      <c r="I1233" s="11">
        <v>1419626139</v>
      </c>
      <c r="J1233" s="11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77"/>
        <v>1</v>
      </c>
      <c r="P1233" s="13">
        <f t="shared" si="78"/>
        <v>23.33</v>
      </c>
      <c r="Q1233" s="15" t="s">
        <v>8317</v>
      </c>
      <c r="R1233" t="s">
        <v>8318</v>
      </c>
      <c r="S1233" s="9">
        <f t="shared" si="79"/>
        <v>41969.858090277776</v>
      </c>
      <c r="T1233" s="9">
        <f t="shared" si="80"/>
        <v>41999.858090277776</v>
      </c>
    </row>
    <row r="1234" spans="1:20" ht="30" hidden="1" x14ac:dyDescent="0.25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t="s">
        <v>8219</v>
      </c>
      <c r="G1234" t="s">
        <v>8236</v>
      </c>
      <c r="H1234" t="s">
        <v>8248</v>
      </c>
      <c r="I1234" s="11">
        <v>1472777146</v>
      </c>
      <c r="J1234" s="11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77"/>
        <v>0</v>
      </c>
      <c r="P1234" s="13">
        <f t="shared" si="78"/>
        <v>0</v>
      </c>
      <c r="Q1234" s="15" t="s">
        <v>8317</v>
      </c>
      <c r="R1234" t="s">
        <v>8318</v>
      </c>
      <c r="S1234" s="9">
        <f t="shared" si="79"/>
        <v>42585.031782407401</v>
      </c>
      <c r="T1234" s="9">
        <f t="shared" si="80"/>
        <v>42615.031782407401</v>
      </c>
    </row>
    <row r="1235" spans="1:20" ht="45" hidden="1" x14ac:dyDescent="0.25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 s="11">
        <v>1466731740</v>
      </c>
      <c r="J1235" s="11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77"/>
        <v>0</v>
      </c>
      <c r="P1235" s="13">
        <f t="shared" si="78"/>
        <v>0</v>
      </c>
      <c r="Q1235" s="15" t="s">
        <v>8317</v>
      </c>
      <c r="R1235" t="s">
        <v>8318</v>
      </c>
      <c r="S1235" s="9">
        <f t="shared" si="79"/>
        <v>42515.061805555553</v>
      </c>
      <c r="T1235" s="9">
        <f t="shared" si="80"/>
        <v>42545.061805555553</v>
      </c>
    </row>
    <row r="1236" spans="1:20" ht="45" hidden="1" x14ac:dyDescent="0.25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t="s">
        <v>8219</v>
      </c>
      <c r="G1236" t="s">
        <v>8223</v>
      </c>
      <c r="H1236" t="s">
        <v>8245</v>
      </c>
      <c r="I1236" s="11">
        <v>1466204400</v>
      </c>
      <c r="J1236" s="11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77"/>
        <v>12</v>
      </c>
      <c r="P1236" s="13">
        <f t="shared" si="78"/>
        <v>49.8</v>
      </c>
      <c r="Q1236" s="15" t="s">
        <v>8317</v>
      </c>
      <c r="R1236" t="s">
        <v>8318</v>
      </c>
      <c r="S1236" s="9">
        <f t="shared" si="79"/>
        <v>42507.29932870371</v>
      </c>
      <c r="T1236" s="9">
        <f t="shared" si="80"/>
        <v>42538.958333333328</v>
      </c>
    </row>
    <row r="1237" spans="1:20" ht="30" hidden="1" x14ac:dyDescent="0.25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t="s">
        <v>8219</v>
      </c>
      <c r="G1237" t="s">
        <v>8223</v>
      </c>
      <c r="H1237" t="s">
        <v>8245</v>
      </c>
      <c r="I1237" s="11">
        <v>1420070615</v>
      </c>
      <c r="J1237" s="11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77"/>
        <v>31</v>
      </c>
      <c r="P1237" s="13">
        <f t="shared" si="78"/>
        <v>191.25</v>
      </c>
      <c r="Q1237" s="15" t="s">
        <v>8317</v>
      </c>
      <c r="R1237" t="s">
        <v>8319</v>
      </c>
      <c r="S1237" s="9">
        <f t="shared" si="79"/>
        <v>41955.002488425926</v>
      </c>
      <c r="T1237" s="9">
        <f t="shared" si="80"/>
        <v>42005.002488425926</v>
      </c>
    </row>
    <row r="1238" spans="1:20" ht="45" hidden="1" x14ac:dyDescent="0.25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t="s">
        <v>8219</v>
      </c>
      <c r="G1238" t="s">
        <v>8223</v>
      </c>
      <c r="H1238" t="s">
        <v>8245</v>
      </c>
      <c r="I1238" s="11">
        <v>1408827550</v>
      </c>
      <c r="J1238" s="11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77"/>
        <v>3</v>
      </c>
      <c r="P1238" s="13">
        <f t="shared" si="78"/>
        <v>33.25</v>
      </c>
      <c r="Q1238" s="15" t="s">
        <v>8329</v>
      </c>
      <c r="R1238" t="s">
        <v>8330</v>
      </c>
      <c r="S1238" s="9">
        <f t="shared" si="79"/>
        <v>41844.874421296299</v>
      </c>
      <c r="T1238" s="9">
        <f t="shared" si="80"/>
        <v>41874.874421296299</v>
      </c>
    </row>
    <row r="1239" spans="1:20" ht="60" hidden="1" x14ac:dyDescent="0.25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1429892177</v>
      </c>
      <c r="J1239" s="11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77"/>
        <v>0</v>
      </c>
      <c r="P1239" s="13">
        <f t="shared" si="78"/>
        <v>0</v>
      </c>
      <c r="Q1239" s="15" t="s">
        <v>8329</v>
      </c>
      <c r="R1239" t="s">
        <v>8330</v>
      </c>
      <c r="S1239" s="9">
        <f t="shared" si="79"/>
        <v>42058.719641203701</v>
      </c>
      <c r="T1239" s="9">
        <f t="shared" si="80"/>
        <v>42118.677974537044</v>
      </c>
    </row>
    <row r="1240" spans="1:20" ht="45" hidden="1" x14ac:dyDescent="0.25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t="s">
        <v>8219</v>
      </c>
      <c r="G1240" t="s">
        <v>8223</v>
      </c>
      <c r="H1240" t="s">
        <v>8245</v>
      </c>
      <c r="I1240" s="11">
        <v>1480888483</v>
      </c>
      <c r="J1240" s="11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77"/>
        <v>0</v>
      </c>
      <c r="P1240" s="13">
        <f t="shared" si="78"/>
        <v>0</v>
      </c>
      <c r="Q1240" s="15" t="s">
        <v>8329</v>
      </c>
      <c r="R1240" t="s">
        <v>8330</v>
      </c>
      <c r="S1240" s="9">
        <f t="shared" si="79"/>
        <v>42678.871331018512</v>
      </c>
      <c r="T1240" s="9">
        <f t="shared" si="80"/>
        <v>42708.912997685184</v>
      </c>
    </row>
    <row r="1241" spans="1:20" ht="30" hidden="1" x14ac:dyDescent="0.25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t="s">
        <v>8219</v>
      </c>
      <c r="G1241" t="s">
        <v>8223</v>
      </c>
      <c r="H1241" t="s">
        <v>8245</v>
      </c>
      <c r="I1241" s="11">
        <v>1475937812</v>
      </c>
      <c r="J1241" s="1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77"/>
        <v>11</v>
      </c>
      <c r="P1241" s="13">
        <f t="shared" si="78"/>
        <v>29.89</v>
      </c>
      <c r="Q1241" s="15" t="s">
        <v>8317</v>
      </c>
      <c r="R1241" t="s">
        <v>8319</v>
      </c>
      <c r="S1241" s="9">
        <f t="shared" si="79"/>
        <v>42611.613564814819</v>
      </c>
      <c r="T1241" s="9">
        <f t="shared" si="80"/>
        <v>42651.613564814819</v>
      </c>
    </row>
    <row r="1242" spans="1:20" ht="60" hidden="1" x14ac:dyDescent="0.25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t="s">
        <v>8219</v>
      </c>
      <c r="G1242" t="s">
        <v>8223</v>
      </c>
      <c r="H1242" t="s">
        <v>8245</v>
      </c>
      <c r="I1242" s="11">
        <v>1383789603</v>
      </c>
      <c r="J1242" s="11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77"/>
        <v>1</v>
      </c>
      <c r="P1242" s="13">
        <f t="shared" si="78"/>
        <v>67</v>
      </c>
      <c r="Q1242" s="15" t="s">
        <v>8320</v>
      </c>
      <c r="R1242" t="s">
        <v>8342</v>
      </c>
      <c r="S1242" s="9">
        <f t="shared" si="79"/>
        <v>41555.041701388887</v>
      </c>
      <c r="T1242" s="9">
        <f t="shared" si="80"/>
        <v>41585.083368055559</v>
      </c>
    </row>
    <row r="1243" spans="1:20" ht="60" hidden="1" x14ac:dyDescent="0.25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t="s">
        <v>8219</v>
      </c>
      <c r="G1243" t="s">
        <v>8223</v>
      </c>
      <c r="H1243" t="s">
        <v>8245</v>
      </c>
      <c r="I1243" s="11">
        <v>1432843500</v>
      </c>
      <c r="J1243" s="11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77"/>
        <v>0</v>
      </c>
      <c r="P1243" s="13">
        <f t="shared" si="78"/>
        <v>10</v>
      </c>
      <c r="Q1243" s="15" t="s">
        <v>8320</v>
      </c>
      <c r="R1243" t="s">
        <v>8342</v>
      </c>
      <c r="S1243" s="9">
        <f t="shared" si="79"/>
        <v>42121.367002314815</v>
      </c>
      <c r="T1243" s="9">
        <f t="shared" si="80"/>
        <v>42152.836805555555</v>
      </c>
    </row>
    <row r="1244" spans="1:20" ht="60" hidden="1" x14ac:dyDescent="0.25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t="s">
        <v>8219</v>
      </c>
      <c r="G1244" t="s">
        <v>8223</v>
      </c>
      <c r="H1244" t="s">
        <v>8245</v>
      </c>
      <c r="I1244" s="11">
        <v>1424211329</v>
      </c>
      <c r="J1244" s="11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77"/>
        <v>5</v>
      </c>
      <c r="P1244" s="13">
        <f t="shared" si="78"/>
        <v>84.33</v>
      </c>
      <c r="Q1244" s="15" t="s">
        <v>8320</v>
      </c>
      <c r="R1244" t="s">
        <v>8342</v>
      </c>
      <c r="S1244" s="9">
        <f t="shared" si="79"/>
        <v>42017.927418981482</v>
      </c>
      <c r="T1244" s="9">
        <f t="shared" si="80"/>
        <v>42052.927418981482</v>
      </c>
    </row>
    <row r="1245" spans="1:20" ht="60" hidden="1" x14ac:dyDescent="0.25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t="s">
        <v>8219</v>
      </c>
      <c r="G1245" t="s">
        <v>8223</v>
      </c>
      <c r="H1245" t="s">
        <v>8245</v>
      </c>
      <c r="I1245" s="11">
        <v>1404909296</v>
      </c>
      <c r="J1245" s="11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77"/>
        <v>23</v>
      </c>
      <c r="P1245" s="13">
        <f t="shared" si="78"/>
        <v>65.459999999999994</v>
      </c>
      <c r="Q1245" s="15" t="s">
        <v>8320</v>
      </c>
      <c r="R1245" t="s">
        <v>8342</v>
      </c>
      <c r="S1245" s="9">
        <f t="shared" si="79"/>
        <v>41799.524259259262</v>
      </c>
      <c r="T1245" s="9">
        <f t="shared" si="80"/>
        <v>41829.524259259262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13">
        <f t="shared" si="78"/>
        <v>46.13</v>
      </c>
      <c r="Q1246" s="15" t="s">
        <v>8323</v>
      </c>
      <c r="R1246" t="s">
        <v>8324</v>
      </c>
      <c r="S1246" s="9">
        <f t="shared" si="79"/>
        <v>41355.825497685182</v>
      </c>
      <c r="T1246" s="9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13">
        <f t="shared" si="78"/>
        <v>141.47</v>
      </c>
      <c r="Q1247" s="15" t="s">
        <v>8323</v>
      </c>
      <c r="R1247" t="s">
        <v>8324</v>
      </c>
      <c r="S1247" s="9">
        <f t="shared" si="79"/>
        <v>41774.599930555552</v>
      </c>
      <c r="T1247" s="9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13">
        <f t="shared" si="78"/>
        <v>75.48</v>
      </c>
      <c r="Q1248" s="15" t="s">
        <v>8323</v>
      </c>
      <c r="R1248" t="s">
        <v>8324</v>
      </c>
      <c r="S1248" s="9">
        <f t="shared" si="79"/>
        <v>40838.043391203704</v>
      </c>
      <c r="T1248" s="9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13">
        <f t="shared" si="78"/>
        <v>85.5</v>
      </c>
      <c r="Q1249" s="15" t="s">
        <v>8323</v>
      </c>
      <c r="R1249" t="s">
        <v>8324</v>
      </c>
      <c r="S1249" s="9">
        <f t="shared" si="79"/>
        <v>41370.292303240742</v>
      </c>
      <c r="T1249" s="9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13">
        <f t="shared" si="78"/>
        <v>64.25</v>
      </c>
      <c r="Q1250" s="15" t="s">
        <v>8323</v>
      </c>
      <c r="R1250" t="s">
        <v>8324</v>
      </c>
      <c r="S1250" s="9">
        <f t="shared" si="79"/>
        <v>41767.656863425924</v>
      </c>
      <c r="T1250" s="9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13">
        <f t="shared" si="78"/>
        <v>64.47</v>
      </c>
      <c r="Q1251" s="15" t="s">
        <v>8323</v>
      </c>
      <c r="R1251" t="s">
        <v>8324</v>
      </c>
      <c r="S1251" s="9">
        <f t="shared" si="79"/>
        <v>41067.74086805556</v>
      </c>
      <c r="T1251" s="9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13">
        <f t="shared" si="78"/>
        <v>118.2</v>
      </c>
      <c r="Q1252" s="15" t="s">
        <v>8323</v>
      </c>
      <c r="R1252" t="s">
        <v>8324</v>
      </c>
      <c r="S1252" s="9">
        <f t="shared" si="79"/>
        <v>41843.64271990741</v>
      </c>
      <c r="T1252" s="9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13">
        <f t="shared" si="78"/>
        <v>82.54</v>
      </c>
      <c r="Q1253" s="15" t="s">
        <v>8323</v>
      </c>
      <c r="R1253" t="s">
        <v>8324</v>
      </c>
      <c r="S1253" s="9">
        <f t="shared" si="79"/>
        <v>40751.814432870371</v>
      </c>
      <c r="T1253" s="9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13">
        <f t="shared" si="78"/>
        <v>34.17</v>
      </c>
      <c r="Q1254" s="15" t="s">
        <v>8323</v>
      </c>
      <c r="R1254" t="s">
        <v>8324</v>
      </c>
      <c r="S1254" s="9">
        <f t="shared" si="79"/>
        <v>41543.988067129627</v>
      </c>
      <c r="T1254" s="9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13">
        <f t="shared" si="78"/>
        <v>42.73</v>
      </c>
      <c r="Q1255" s="15" t="s">
        <v>8323</v>
      </c>
      <c r="R1255" t="s">
        <v>8324</v>
      </c>
      <c r="S1255" s="9">
        <f t="shared" si="79"/>
        <v>41855.783645833333</v>
      </c>
      <c r="T1255" s="9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13">
        <f t="shared" si="78"/>
        <v>94.49</v>
      </c>
      <c r="Q1256" s="15" t="s">
        <v>8323</v>
      </c>
      <c r="R1256" t="s">
        <v>8324</v>
      </c>
      <c r="S1256" s="9">
        <f t="shared" si="79"/>
        <v>40487.621365740742</v>
      </c>
      <c r="T1256" s="9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13">
        <f t="shared" si="78"/>
        <v>55.7</v>
      </c>
      <c r="Q1257" s="15" t="s">
        <v>8323</v>
      </c>
      <c r="R1257" t="s">
        <v>8324</v>
      </c>
      <c r="S1257" s="9">
        <f t="shared" si="79"/>
        <v>41579.845509259263</v>
      </c>
      <c r="T1257" s="9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13">
        <f t="shared" si="78"/>
        <v>98.03</v>
      </c>
      <c r="Q1258" s="15" t="s">
        <v>8323</v>
      </c>
      <c r="R1258" t="s">
        <v>8324</v>
      </c>
      <c r="S1258" s="9">
        <f t="shared" si="79"/>
        <v>40921.919340277782</v>
      </c>
      <c r="T1258" s="9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13">
        <f t="shared" si="78"/>
        <v>92.1</v>
      </c>
      <c r="Q1259" s="15" t="s">
        <v>8323</v>
      </c>
      <c r="R1259" t="s">
        <v>8324</v>
      </c>
      <c r="S1259" s="9">
        <f t="shared" si="79"/>
        <v>40587.085532407407</v>
      </c>
      <c r="T1259" s="9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13">
        <f t="shared" si="78"/>
        <v>38.18</v>
      </c>
      <c r="Q1260" s="15" t="s">
        <v>8323</v>
      </c>
      <c r="R1260" t="s">
        <v>8324</v>
      </c>
      <c r="S1260" s="9">
        <f t="shared" si="79"/>
        <v>41487.611250000002</v>
      </c>
      <c r="T1260" s="9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13">
        <f t="shared" si="78"/>
        <v>27.15</v>
      </c>
      <c r="Q1261" s="15" t="s">
        <v>8323</v>
      </c>
      <c r="R1261" t="s">
        <v>8324</v>
      </c>
      <c r="S1261" s="9">
        <f t="shared" si="79"/>
        <v>41766.970648148148</v>
      </c>
      <c r="T1261" s="9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13">
        <f t="shared" si="78"/>
        <v>50.69</v>
      </c>
      <c r="Q1262" s="15" t="s">
        <v>8323</v>
      </c>
      <c r="R1262" t="s">
        <v>8324</v>
      </c>
      <c r="S1262" s="9">
        <f t="shared" si="79"/>
        <v>41666.842824074076</v>
      </c>
      <c r="T1262" s="9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13">
        <f t="shared" si="78"/>
        <v>38.94</v>
      </c>
      <c r="Q1263" s="15" t="s">
        <v>8323</v>
      </c>
      <c r="R1263" t="s">
        <v>8324</v>
      </c>
      <c r="S1263" s="9">
        <f t="shared" si="79"/>
        <v>41638.342905092592</v>
      </c>
      <c r="T1263" s="9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13">
        <f t="shared" si="78"/>
        <v>77.64</v>
      </c>
      <c r="Q1264" s="15" t="s">
        <v>8323</v>
      </c>
      <c r="R1264" t="s">
        <v>8324</v>
      </c>
      <c r="S1264" s="9">
        <f t="shared" si="79"/>
        <v>41656.762638888889</v>
      </c>
      <c r="T1264" s="9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13">
        <f t="shared" si="78"/>
        <v>43.54</v>
      </c>
      <c r="Q1265" s="15" t="s">
        <v>8323</v>
      </c>
      <c r="R1265" t="s">
        <v>8324</v>
      </c>
      <c r="S1265" s="9">
        <f t="shared" si="79"/>
        <v>41692.084143518521</v>
      </c>
      <c r="T1265" s="9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13">
        <f t="shared" si="78"/>
        <v>31.82</v>
      </c>
      <c r="Q1266" s="15" t="s">
        <v>8323</v>
      </c>
      <c r="R1266" t="s">
        <v>8324</v>
      </c>
      <c r="S1266" s="9">
        <f t="shared" si="79"/>
        <v>41547.662997685184</v>
      </c>
      <c r="T1266" s="9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13">
        <f t="shared" si="78"/>
        <v>63.18</v>
      </c>
      <c r="Q1267" s="15" t="s">
        <v>8323</v>
      </c>
      <c r="R1267" t="s">
        <v>8324</v>
      </c>
      <c r="S1267" s="9">
        <f t="shared" si="79"/>
        <v>40465.655266203699</v>
      </c>
      <c r="T1267" s="9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13">
        <f t="shared" si="78"/>
        <v>190.9</v>
      </c>
      <c r="Q1268" s="15" t="s">
        <v>8323</v>
      </c>
      <c r="R1268" t="s">
        <v>8324</v>
      </c>
      <c r="S1268" s="9">
        <f t="shared" si="79"/>
        <v>41620.87667824074</v>
      </c>
      <c r="T1268" s="9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13">
        <f t="shared" si="78"/>
        <v>140.86000000000001</v>
      </c>
      <c r="Q1269" s="15" t="s">
        <v>8323</v>
      </c>
      <c r="R1269" t="s">
        <v>8324</v>
      </c>
      <c r="S1269" s="9">
        <f t="shared" si="79"/>
        <v>41449.585162037038</v>
      </c>
      <c r="T1269" s="9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13">
        <f t="shared" si="78"/>
        <v>76.92</v>
      </c>
      <c r="Q1270" s="15" t="s">
        <v>8323</v>
      </c>
      <c r="R1270" t="s">
        <v>8324</v>
      </c>
      <c r="S1270" s="9">
        <f t="shared" si="79"/>
        <v>41507.845451388886</v>
      </c>
      <c r="T1270" s="9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13">
        <f t="shared" si="78"/>
        <v>99.16</v>
      </c>
      <c r="Q1271" s="15" t="s">
        <v>8323</v>
      </c>
      <c r="R1271" t="s">
        <v>8324</v>
      </c>
      <c r="S1271" s="9">
        <f t="shared" si="79"/>
        <v>42445.823055555549</v>
      </c>
      <c r="T1271" s="9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13">
        <f t="shared" si="78"/>
        <v>67.88</v>
      </c>
      <c r="Q1272" s="15" t="s">
        <v>8323</v>
      </c>
      <c r="R1272" t="s">
        <v>8324</v>
      </c>
      <c r="S1272" s="9">
        <f t="shared" si="79"/>
        <v>40933.856967592597</v>
      </c>
      <c r="T1272" s="9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13">
        <f t="shared" si="78"/>
        <v>246.29</v>
      </c>
      <c r="Q1273" s="15" t="s">
        <v>8323</v>
      </c>
      <c r="R1273" t="s">
        <v>8324</v>
      </c>
      <c r="S1273" s="9">
        <f t="shared" si="79"/>
        <v>41561.683553240742</v>
      </c>
      <c r="T1273" s="9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81">ROUND(E1274/D1274*100,0)</f>
        <v>106</v>
      </c>
      <c r="P1274" s="13">
        <f t="shared" ref="P1274:P1337" si="82">IFERROR(ROUND(E1274/L1274,2),0)</f>
        <v>189.29</v>
      </c>
      <c r="Q1274" s="15" t="s">
        <v>8323</v>
      </c>
      <c r="R1274" t="s">
        <v>8324</v>
      </c>
      <c r="S1274" s="9">
        <f t="shared" ref="S1274:S1337" si="83">(((J1274/60)/60)/24)+DATE(1970,1,1)</f>
        <v>40274.745127314818</v>
      </c>
      <c r="T1274" s="9">
        <f t="shared" ref="T1274:T1337" si="84"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1"/>
        <v>104</v>
      </c>
      <c r="P1275" s="13">
        <f t="shared" si="82"/>
        <v>76.67</v>
      </c>
      <c r="Q1275" s="15" t="s">
        <v>8323</v>
      </c>
      <c r="R1275" t="s">
        <v>8324</v>
      </c>
      <c r="S1275" s="9">
        <f t="shared" si="83"/>
        <v>41852.730219907404</v>
      </c>
      <c r="T1275" s="9">
        <f t="shared" si="84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1"/>
        <v>155</v>
      </c>
      <c r="P1276" s="13">
        <f t="shared" si="82"/>
        <v>82.96</v>
      </c>
      <c r="Q1276" s="15" t="s">
        <v>8323</v>
      </c>
      <c r="R1276" t="s">
        <v>8324</v>
      </c>
      <c r="S1276" s="9">
        <f t="shared" si="83"/>
        <v>41116.690104166664</v>
      </c>
      <c r="T1276" s="9">
        <f t="shared" si="84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1"/>
        <v>162</v>
      </c>
      <c r="P1277" s="13">
        <f t="shared" si="82"/>
        <v>62.52</v>
      </c>
      <c r="Q1277" s="15" t="s">
        <v>8323</v>
      </c>
      <c r="R1277" t="s">
        <v>8324</v>
      </c>
      <c r="S1277" s="9">
        <f t="shared" si="83"/>
        <v>41458.867905092593</v>
      </c>
      <c r="T1277" s="9">
        <f t="shared" si="84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1"/>
        <v>104</v>
      </c>
      <c r="P1278" s="13">
        <f t="shared" si="82"/>
        <v>46.07</v>
      </c>
      <c r="Q1278" s="15" t="s">
        <v>8323</v>
      </c>
      <c r="R1278" t="s">
        <v>8324</v>
      </c>
      <c r="S1278" s="9">
        <f t="shared" si="83"/>
        <v>40007.704247685186</v>
      </c>
      <c r="T1278" s="9">
        <f t="shared" si="84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1"/>
        <v>106</v>
      </c>
      <c r="P1279" s="13">
        <f t="shared" si="82"/>
        <v>38.54</v>
      </c>
      <c r="Q1279" s="15" t="s">
        <v>8323</v>
      </c>
      <c r="R1279" t="s">
        <v>8324</v>
      </c>
      <c r="S1279" s="9">
        <f t="shared" si="83"/>
        <v>41121.561886574076</v>
      </c>
      <c r="T1279" s="9">
        <f t="shared" si="84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1"/>
        <v>155</v>
      </c>
      <c r="P1280" s="13">
        <f t="shared" si="82"/>
        <v>53.01</v>
      </c>
      <c r="Q1280" s="15" t="s">
        <v>8323</v>
      </c>
      <c r="R1280" t="s">
        <v>8324</v>
      </c>
      <c r="S1280" s="9">
        <f t="shared" si="83"/>
        <v>41786.555162037039</v>
      </c>
      <c r="T1280" s="9">
        <f t="shared" si="84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1"/>
        <v>111</v>
      </c>
      <c r="P1281" s="13">
        <f t="shared" si="82"/>
        <v>73.36</v>
      </c>
      <c r="Q1281" s="15" t="s">
        <v>8323</v>
      </c>
      <c r="R1281" t="s">
        <v>8324</v>
      </c>
      <c r="S1281" s="9">
        <f t="shared" si="83"/>
        <v>41682.099189814813</v>
      </c>
      <c r="T1281" s="9">
        <f t="shared" si="84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1"/>
        <v>111</v>
      </c>
      <c r="P1282" s="13">
        <f t="shared" si="82"/>
        <v>127.98</v>
      </c>
      <c r="Q1282" s="15" t="s">
        <v>8323</v>
      </c>
      <c r="R1282" t="s">
        <v>8324</v>
      </c>
      <c r="S1282" s="9">
        <f t="shared" si="83"/>
        <v>40513.757569444446</v>
      </c>
      <c r="T1282" s="9">
        <f t="shared" si="84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 s="13">
        <f t="shared" si="82"/>
        <v>104.73</v>
      </c>
      <c r="Q1283" s="15" t="s">
        <v>8323</v>
      </c>
      <c r="R1283" t="s">
        <v>8324</v>
      </c>
      <c r="S1283" s="9">
        <f t="shared" si="83"/>
        <v>41463.743472222224</v>
      </c>
      <c r="T1283" s="9">
        <f t="shared" si="84"/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13">
        <f t="shared" si="82"/>
        <v>67.67</v>
      </c>
      <c r="Q1284" s="15" t="s">
        <v>8323</v>
      </c>
      <c r="R1284" t="s">
        <v>8324</v>
      </c>
      <c r="S1284" s="9">
        <f t="shared" si="83"/>
        <v>41586.475173611114</v>
      </c>
      <c r="T1284" s="9">
        <f t="shared" si="8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13">
        <f t="shared" si="82"/>
        <v>95.93</v>
      </c>
      <c r="Q1285" s="15" t="s">
        <v>8323</v>
      </c>
      <c r="R1285" t="s">
        <v>8324</v>
      </c>
      <c r="S1285" s="9">
        <f t="shared" si="83"/>
        <v>41320.717465277776</v>
      </c>
      <c r="T1285" s="9">
        <f t="shared" si="84"/>
        <v>41344.166666666664</v>
      </c>
    </row>
    <row r="1286" spans="1:21" ht="45" x14ac:dyDescent="0.25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 s="11">
        <v>1473306300</v>
      </c>
      <c r="J1286" s="11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 t="shared" si="81"/>
        <v>102</v>
      </c>
      <c r="P1286" s="13">
        <f t="shared" si="82"/>
        <v>177.09</v>
      </c>
      <c r="Q1286" s="15" t="s">
        <v>8315</v>
      </c>
      <c r="R1286" t="s">
        <v>8316</v>
      </c>
      <c r="S1286" s="9">
        <f t="shared" si="83"/>
        <v>42602.576712962968</v>
      </c>
      <c r="T1286" s="9">
        <f t="shared" si="84"/>
        <v>42621.15625</v>
      </c>
      <c r="U1286">
        <f t="shared" ref="U1286:U1305" si="85">YEAR(S1286)</f>
        <v>2016</v>
      </c>
    </row>
    <row r="1287" spans="1:21" ht="45" x14ac:dyDescent="0.25">
      <c r="A1287">
        <v>3274</v>
      </c>
      <c r="B1287" s="3" t="s">
        <v>3274</v>
      </c>
      <c r="C1287" s="3" t="s">
        <v>7384</v>
      </c>
      <c r="D1287" s="6">
        <v>15500</v>
      </c>
      <c r="E1287" s="8">
        <v>15705</v>
      </c>
      <c r="F1287" t="s">
        <v>8218</v>
      </c>
      <c r="G1287" t="s">
        <v>8223</v>
      </c>
      <c r="H1287" t="s">
        <v>8245</v>
      </c>
      <c r="I1287" s="11">
        <v>1458075600</v>
      </c>
      <c r="J1287" s="11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 t="shared" si="81"/>
        <v>101</v>
      </c>
      <c r="P1287" s="13">
        <f t="shared" si="82"/>
        <v>54.91</v>
      </c>
      <c r="Q1287" s="15" t="s">
        <v>8315</v>
      </c>
      <c r="R1287" t="s">
        <v>8316</v>
      </c>
      <c r="S1287" s="9">
        <f t="shared" si="83"/>
        <v>42400.704537037032</v>
      </c>
      <c r="T1287" s="9">
        <f t="shared" si="84"/>
        <v>42444.875</v>
      </c>
      <c r="U1287">
        <f t="shared" si="85"/>
        <v>2016</v>
      </c>
    </row>
    <row r="1288" spans="1:21" ht="60" x14ac:dyDescent="0.25">
      <c r="A1288">
        <v>534</v>
      </c>
      <c r="B1288" s="3" t="s">
        <v>535</v>
      </c>
      <c r="C1288" s="3" t="s">
        <v>4644</v>
      </c>
      <c r="D1288" s="6">
        <v>15000</v>
      </c>
      <c r="E1288" s="8">
        <v>15700</v>
      </c>
      <c r="F1288" t="s">
        <v>8218</v>
      </c>
      <c r="G1288" t="s">
        <v>8233</v>
      </c>
      <c r="H1288" t="s">
        <v>8253</v>
      </c>
      <c r="I1288" s="11">
        <v>1446418800</v>
      </c>
      <c r="J1288" s="11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 t="shared" si="81"/>
        <v>105</v>
      </c>
      <c r="P1288" s="13">
        <f t="shared" si="82"/>
        <v>327.08</v>
      </c>
      <c r="Q1288" s="15" t="s">
        <v>8315</v>
      </c>
      <c r="R1288" t="s">
        <v>8316</v>
      </c>
      <c r="S1288" s="9">
        <f t="shared" si="83"/>
        <v>42270.810995370368</v>
      </c>
      <c r="T1288" s="9">
        <f t="shared" si="84"/>
        <v>42309.958333333328</v>
      </c>
      <c r="U1288">
        <f t="shared" si="85"/>
        <v>2015</v>
      </c>
    </row>
    <row r="1289" spans="1:21" ht="60" x14ac:dyDescent="0.25">
      <c r="A1289">
        <v>1293</v>
      </c>
      <c r="B1289" s="3" t="s">
        <v>1294</v>
      </c>
      <c r="C1289" s="3" t="s">
        <v>5403</v>
      </c>
      <c r="D1289" s="6">
        <v>15000</v>
      </c>
      <c r="E1289" s="8">
        <v>15335</v>
      </c>
      <c r="F1289" t="s">
        <v>8218</v>
      </c>
      <c r="G1289" t="s">
        <v>8223</v>
      </c>
      <c r="H1289" t="s">
        <v>8245</v>
      </c>
      <c r="I1289" s="11">
        <v>1447523371</v>
      </c>
      <c r="J1289" s="11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 t="shared" si="81"/>
        <v>102</v>
      </c>
      <c r="P1289" s="13">
        <f t="shared" si="82"/>
        <v>127.79</v>
      </c>
      <c r="Q1289" s="15" t="s">
        <v>8315</v>
      </c>
      <c r="R1289" t="s">
        <v>8316</v>
      </c>
      <c r="S1289" s="9">
        <f t="shared" si="83"/>
        <v>42292.701053240744</v>
      </c>
      <c r="T1289" s="9">
        <f t="shared" si="84"/>
        <v>42322.742719907401</v>
      </c>
      <c r="U1289">
        <f t="shared" si="85"/>
        <v>2015</v>
      </c>
    </row>
    <row r="1290" spans="1:21" ht="60" x14ac:dyDescent="0.25">
      <c r="A1290">
        <v>3187</v>
      </c>
      <c r="B1290" s="3" t="s">
        <v>3187</v>
      </c>
      <c r="C1290" s="3" t="s">
        <v>7297</v>
      </c>
      <c r="D1290" s="6">
        <v>15000</v>
      </c>
      <c r="E1290" s="8">
        <v>17444</v>
      </c>
      <c r="F1290" t="s">
        <v>8218</v>
      </c>
      <c r="G1290" t="s">
        <v>8223</v>
      </c>
      <c r="H1290" t="s">
        <v>8245</v>
      </c>
      <c r="I1290" s="11">
        <v>1407167973</v>
      </c>
      <c r="J1290" s="11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 t="shared" si="81"/>
        <v>116</v>
      </c>
      <c r="P1290" s="13">
        <f t="shared" si="82"/>
        <v>71.489999999999995</v>
      </c>
      <c r="Q1290" s="15" t="s">
        <v>8315</v>
      </c>
      <c r="R1290" t="s">
        <v>8316</v>
      </c>
      <c r="S1290" s="9">
        <f t="shared" si="83"/>
        <v>41835.666354166664</v>
      </c>
      <c r="T1290" s="9">
        <f t="shared" si="84"/>
        <v>41855.666354166664</v>
      </c>
      <c r="U1290">
        <f t="shared" si="85"/>
        <v>2014</v>
      </c>
    </row>
    <row r="1291" spans="1:21" ht="30" x14ac:dyDescent="0.25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 s="11">
        <v>1489352400</v>
      </c>
      <c r="J1291" s="1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81"/>
        <v>101</v>
      </c>
      <c r="P1291" s="13">
        <f t="shared" si="82"/>
        <v>256.37</v>
      </c>
      <c r="Q1291" s="15" t="s">
        <v>8315</v>
      </c>
      <c r="R1291" t="s">
        <v>8316</v>
      </c>
      <c r="S1291" s="9">
        <f t="shared" si="83"/>
        <v>42772.833379629628</v>
      </c>
      <c r="T1291" s="9">
        <f t="shared" si="84"/>
        <v>42806.875</v>
      </c>
      <c r="U1291">
        <f t="shared" si="85"/>
        <v>2017</v>
      </c>
    </row>
    <row r="1292" spans="1:21" ht="60" x14ac:dyDescent="0.25">
      <c r="A1292">
        <v>3235</v>
      </c>
      <c r="B1292" s="3" t="s">
        <v>3235</v>
      </c>
      <c r="C1292" s="3" t="s">
        <v>7345</v>
      </c>
      <c r="D1292" s="6">
        <v>15000</v>
      </c>
      <c r="E1292" s="8">
        <v>15481</v>
      </c>
      <c r="F1292" t="s">
        <v>8218</v>
      </c>
      <c r="G1292" t="s">
        <v>8223</v>
      </c>
      <c r="H1292" t="s">
        <v>8245</v>
      </c>
      <c r="I1292" s="11">
        <v>1467361251</v>
      </c>
      <c r="J1292" s="11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 t="shared" si="81"/>
        <v>103</v>
      </c>
      <c r="P1292" s="13">
        <f t="shared" si="82"/>
        <v>85.53</v>
      </c>
      <c r="Q1292" s="15" t="s">
        <v>8315</v>
      </c>
      <c r="R1292" t="s">
        <v>8316</v>
      </c>
      <c r="S1292" s="9">
        <f t="shared" si="83"/>
        <v>42522.347812499997</v>
      </c>
      <c r="T1292" s="9">
        <f t="shared" si="84"/>
        <v>42552.347812499997</v>
      </c>
      <c r="U1292">
        <f t="shared" si="85"/>
        <v>2016</v>
      </c>
    </row>
    <row r="1293" spans="1:21" ht="60" x14ac:dyDescent="0.25">
      <c r="A1293">
        <v>3267</v>
      </c>
      <c r="B1293" s="3" t="s">
        <v>3267</v>
      </c>
      <c r="C1293" s="3" t="s">
        <v>7377</v>
      </c>
      <c r="D1293" s="6">
        <v>15000</v>
      </c>
      <c r="E1293" s="8">
        <v>15315</v>
      </c>
      <c r="F1293" t="s">
        <v>8218</v>
      </c>
      <c r="G1293" t="s">
        <v>8223</v>
      </c>
      <c r="H1293" t="s">
        <v>8245</v>
      </c>
      <c r="I1293" s="11">
        <v>1437156660</v>
      </c>
      <c r="J1293" s="11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 t="shared" si="81"/>
        <v>102</v>
      </c>
      <c r="P1293" s="13">
        <f t="shared" si="82"/>
        <v>53.18</v>
      </c>
      <c r="Q1293" s="15" t="s">
        <v>8315</v>
      </c>
      <c r="R1293" t="s">
        <v>8316</v>
      </c>
      <c r="S1293" s="9">
        <f t="shared" si="83"/>
        <v>42172.757638888885</v>
      </c>
      <c r="T1293" s="9">
        <f t="shared" si="84"/>
        <v>42202.757638888885</v>
      </c>
      <c r="U1293">
        <f t="shared" si="85"/>
        <v>2015</v>
      </c>
    </row>
    <row r="1294" spans="1:21" ht="60" x14ac:dyDescent="0.25">
      <c r="A1294">
        <v>3286</v>
      </c>
      <c r="B1294" s="3" t="s">
        <v>3286</v>
      </c>
      <c r="C1294" s="3" t="s">
        <v>7396</v>
      </c>
      <c r="D1294" s="6">
        <v>15000</v>
      </c>
      <c r="E1294" s="8">
        <v>15265</v>
      </c>
      <c r="F1294" t="s">
        <v>8218</v>
      </c>
      <c r="G1294" t="s">
        <v>8223</v>
      </c>
      <c r="H1294" t="s">
        <v>8245</v>
      </c>
      <c r="I1294" s="11">
        <v>1471291782</v>
      </c>
      <c r="J1294" s="11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 t="shared" si="81"/>
        <v>102</v>
      </c>
      <c r="P1294" s="13">
        <f t="shared" si="82"/>
        <v>125.12</v>
      </c>
      <c r="Q1294" s="15" t="s">
        <v>8315</v>
      </c>
      <c r="R1294" t="s">
        <v>8316</v>
      </c>
      <c r="S1294" s="9">
        <f t="shared" si="83"/>
        <v>42567.840069444443</v>
      </c>
      <c r="T1294" s="9">
        <f t="shared" si="84"/>
        <v>42597.840069444443</v>
      </c>
      <c r="U1294">
        <f t="shared" si="85"/>
        <v>2016</v>
      </c>
    </row>
    <row r="1295" spans="1:21" ht="45" x14ac:dyDescent="0.25">
      <c r="A1295">
        <v>3304</v>
      </c>
      <c r="B1295" s="3" t="s">
        <v>3304</v>
      </c>
      <c r="C1295" s="3" t="s">
        <v>7414</v>
      </c>
      <c r="D1295" s="6">
        <v>15000</v>
      </c>
      <c r="E1295" s="8">
        <v>15677.5</v>
      </c>
      <c r="F1295" t="s">
        <v>8218</v>
      </c>
      <c r="G1295" t="s">
        <v>8223</v>
      </c>
      <c r="H1295" t="s">
        <v>8245</v>
      </c>
      <c r="I1295" s="11">
        <v>1482418752</v>
      </c>
      <c r="J1295" s="11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 t="shared" si="81"/>
        <v>105</v>
      </c>
      <c r="P1295" s="13">
        <f t="shared" si="82"/>
        <v>89.59</v>
      </c>
      <c r="Q1295" s="15" t="s">
        <v>8315</v>
      </c>
      <c r="R1295" t="s">
        <v>8316</v>
      </c>
      <c r="S1295" s="9">
        <f t="shared" si="83"/>
        <v>42696.624444444446</v>
      </c>
      <c r="T1295" s="9">
        <f t="shared" si="84"/>
        <v>42726.624444444446</v>
      </c>
      <c r="U1295">
        <f t="shared" si="85"/>
        <v>2016</v>
      </c>
    </row>
    <row r="1296" spans="1:21" ht="30" x14ac:dyDescent="0.25">
      <c r="A1296">
        <v>3338</v>
      </c>
      <c r="B1296" s="3" t="s">
        <v>3338</v>
      </c>
      <c r="C1296" s="3" t="s">
        <v>7448</v>
      </c>
      <c r="D1296" s="6">
        <v>15000</v>
      </c>
      <c r="E1296" s="8">
        <v>15327</v>
      </c>
      <c r="F1296" t="s">
        <v>8218</v>
      </c>
      <c r="G1296" t="s">
        <v>8223</v>
      </c>
      <c r="H1296" t="s">
        <v>8245</v>
      </c>
      <c r="I1296" s="11">
        <v>1487944080</v>
      </c>
      <c r="J1296" s="11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 t="shared" si="81"/>
        <v>102</v>
      </c>
      <c r="P1296" s="13">
        <f t="shared" si="82"/>
        <v>136.85</v>
      </c>
      <c r="Q1296" s="15" t="s">
        <v>8315</v>
      </c>
      <c r="R1296" t="s">
        <v>8316</v>
      </c>
      <c r="S1296" s="9">
        <f t="shared" si="83"/>
        <v>42769.574999999997</v>
      </c>
      <c r="T1296" s="9">
        <f t="shared" si="84"/>
        <v>42790.574999999997</v>
      </c>
      <c r="U1296">
        <f t="shared" si="85"/>
        <v>2017</v>
      </c>
    </row>
    <row r="1297" spans="1:21" ht="45" x14ac:dyDescent="0.25">
      <c r="A1297">
        <v>3402</v>
      </c>
      <c r="B1297" s="3" t="s">
        <v>3401</v>
      </c>
      <c r="C1297" s="3" t="s">
        <v>7512</v>
      </c>
      <c r="D1297" s="6">
        <v>15000</v>
      </c>
      <c r="E1297" s="8">
        <v>16465</v>
      </c>
      <c r="F1297" t="s">
        <v>8218</v>
      </c>
      <c r="G1297" t="s">
        <v>8223</v>
      </c>
      <c r="H1297" t="s">
        <v>8245</v>
      </c>
      <c r="I1297" s="11">
        <v>1447295460</v>
      </c>
      <c r="J1297" s="11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 t="shared" si="81"/>
        <v>110</v>
      </c>
      <c r="P1297" s="13">
        <f t="shared" si="82"/>
        <v>99.79</v>
      </c>
      <c r="Q1297" s="15" t="s">
        <v>8315</v>
      </c>
      <c r="R1297" t="s">
        <v>8316</v>
      </c>
      <c r="S1297" s="9">
        <f t="shared" si="83"/>
        <v>42290.61855324074</v>
      </c>
      <c r="T1297" s="9">
        <f t="shared" si="84"/>
        <v>42320.104861111111</v>
      </c>
      <c r="U1297">
        <f t="shared" si="85"/>
        <v>2015</v>
      </c>
    </row>
    <row r="1298" spans="1:21" ht="60" x14ac:dyDescent="0.25">
      <c r="A1298">
        <v>3411</v>
      </c>
      <c r="B1298" s="3" t="s">
        <v>3410</v>
      </c>
      <c r="C1298" s="3" t="s">
        <v>7521</v>
      </c>
      <c r="D1298" s="6">
        <v>15000</v>
      </c>
      <c r="E1298" s="8">
        <v>15535</v>
      </c>
      <c r="F1298" t="s">
        <v>8218</v>
      </c>
      <c r="G1298" t="s">
        <v>8223</v>
      </c>
      <c r="H1298" t="s">
        <v>8245</v>
      </c>
      <c r="I1298" s="11">
        <v>1444264372</v>
      </c>
      <c r="J1298" s="11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 t="shared" si="81"/>
        <v>104</v>
      </c>
      <c r="P1298" s="13">
        <f t="shared" si="82"/>
        <v>199.17</v>
      </c>
      <c r="Q1298" s="15" t="s">
        <v>8315</v>
      </c>
      <c r="R1298" t="s">
        <v>8316</v>
      </c>
      <c r="S1298" s="9">
        <f t="shared" si="83"/>
        <v>42265.022824074069</v>
      </c>
      <c r="T1298" s="9">
        <f t="shared" si="84"/>
        <v>42285.022824074069</v>
      </c>
      <c r="U1298">
        <f t="shared" si="85"/>
        <v>2015</v>
      </c>
    </row>
    <row r="1299" spans="1:21" ht="45" x14ac:dyDescent="0.25">
      <c r="A1299">
        <v>3163</v>
      </c>
      <c r="B1299" s="3" t="s">
        <v>3163</v>
      </c>
      <c r="C1299" s="3" t="s">
        <v>7273</v>
      </c>
      <c r="D1299" s="6">
        <v>13000</v>
      </c>
      <c r="E1299" s="8">
        <v>14450</v>
      </c>
      <c r="F1299" t="s">
        <v>8218</v>
      </c>
      <c r="G1299" t="s">
        <v>8223</v>
      </c>
      <c r="H1299" t="s">
        <v>8245</v>
      </c>
      <c r="I1299" s="11">
        <v>1402855525</v>
      </c>
      <c r="J1299" s="11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 t="shared" si="81"/>
        <v>111</v>
      </c>
      <c r="P1299" s="13">
        <f t="shared" si="82"/>
        <v>200.69</v>
      </c>
      <c r="Q1299" s="15" t="s">
        <v>8315</v>
      </c>
      <c r="R1299" t="s">
        <v>8316</v>
      </c>
      <c r="S1299" s="9">
        <f t="shared" si="83"/>
        <v>41775.753761574073</v>
      </c>
      <c r="T1299" s="9">
        <f t="shared" si="84"/>
        <v>41805.753761574073</v>
      </c>
      <c r="U1299">
        <f t="shared" si="85"/>
        <v>2014</v>
      </c>
    </row>
    <row r="1300" spans="1:21" ht="60" x14ac:dyDescent="0.25">
      <c r="A1300">
        <v>3254</v>
      </c>
      <c r="B1300" s="3" t="s">
        <v>3254</v>
      </c>
      <c r="C1300" s="3" t="s">
        <v>7364</v>
      </c>
      <c r="D1300" s="6">
        <v>13000</v>
      </c>
      <c r="E1300" s="8">
        <v>13163.5</v>
      </c>
      <c r="F1300" t="s">
        <v>8218</v>
      </c>
      <c r="G1300" t="s">
        <v>8224</v>
      </c>
      <c r="H1300" t="s">
        <v>8246</v>
      </c>
      <c r="I1300" s="11">
        <v>1427331809</v>
      </c>
      <c r="J1300" s="11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 t="shared" si="81"/>
        <v>101</v>
      </c>
      <c r="P1300" s="13">
        <f t="shared" si="82"/>
        <v>70.77</v>
      </c>
      <c r="Q1300" s="15" t="s">
        <v>8315</v>
      </c>
      <c r="R1300" t="s">
        <v>8316</v>
      </c>
      <c r="S1300" s="9">
        <f t="shared" si="83"/>
        <v>42059.085752314815</v>
      </c>
      <c r="T1300" s="9">
        <f t="shared" si="84"/>
        <v>42089.044085648144</v>
      </c>
      <c r="U1300">
        <f t="shared" si="85"/>
        <v>2015</v>
      </c>
    </row>
    <row r="1301" spans="1:21" ht="30" x14ac:dyDescent="0.25">
      <c r="A1301">
        <v>3262</v>
      </c>
      <c r="B1301" s="3" t="s">
        <v>3262</v>
      </c>
      <c r="C1301" s="3" t="s">
        <v>7372</v>
      </c>
      <c r="D1301" s="6">
        <v>12200</v>
      </c>
      <c r="E1301" s="8">
        <v>12571</v>
      </c>
      <c r="F1301" t="s">
        <v>8218</v>
      </c>
      <c r="G1301" t="s">
        <v>8223</v>
      </c>
      <c r="H1301" t="s">
        <v>8245</v>
      </c>
      <c r="I1301" s="11">
        <v>1419220800</v>
      </c>
      <c r="J1301" s="1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 t="shared" si="81"/>
        <v>103</v>
      </c>
      <c r="P1301" s="13">
        <f t="shared" si="82"/>
        <v>93.81</v>
      </c>
      <c r="Q1301" s="15" t="s">
        <v>8315</v>
      </c>
      <c r="R1301" t="s">
        <v>8316</v>
      </c>
      <c r="S1301" s="9">
        <f t="shared" si="83"/>
        <v>41964.315532407403</v>
      </c>
      <c r="T1301" s="9">
        <f t="shared" si="84"/>
        <v>41995.166666666672</v>
      </c>
      <c r="U1301">
        <f t="shared" si="85"/>
        <v>2014</v>
      </c>
    </row>
    <row r="1302" spans="1:21" ht="60" x14ac:dyDescent="0.25">
      <c r="A1302">
        <v>525</v>
      </c>
      <c r="B1302" s="3" t="s">
        <v>526</v>
      </c>
      <c r="C1302" s="3" t="s">
        <v>4635</v>
      </c>
      <c r="D1302" s="6">
        <v>12000</v>
      </c>
      <c r="E1302" s="8">
        <v>12000</v>
      </c>
      <c r="F1302" t="s">
        <v>8218</v>
      </c>
      <c r="G1302" t="s">
        <v>8223</v>
      </c>
      <c r="H1302" t="s">
        <v>8245</v>
      </c>
      <c r="I1302" s="11">
        <v>1410601041</v>
      </c>
      <c r="J1302" s="11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 t="shared" si="81"/>
        <v>100</v>
      </c>
      <c r="P1302" s="13">
        <f t="shared" si="82"/>
        <v>1000</v>
      </c>
      <c r="Q1302" s="15" t="s">
        <v>8315</v>
      </c>
      <c r="R1302" t="s">
        <v>8316</v>
      </c>
      <c r="S1302" s="9">
        <f t="shared" si="83"/>
        <v>41850.400937500002</v>
      </c>
      <c r="T1302" s="9">
        <f t="shared" si="84"/>
        <v>41895.400937500002</v>
      </c>
      <c r="U1302">
        <f t="shared" si="85"/>
        <v>2014</v>
      </c>
    </row>
    <row r="1303" spans="1:21" ht="60" x14ac:dyDescent="0.25">
      <c r="A1303">
        <v>3214</v>
      </c>
      <c r="B1303" s="3" t="s">
        <v>3214</v>
      </c>
      <c r="C1303" s="3" t="s">
        <v>7324</v>
      </c>
      <c r="D1303" s="6">
        <v>12000</v>
      </c>
      <c r="E1303" s="8">
        <v>12256</v>
      </c>
      <c r="F1303" t="s">
        <v>8218</v>
      </c>
      <c r="G1303" t="s">
        <v>8224</v>
      </c>
      <c r="H1303" t="s">
        <v>8246</v>
      </c>
      <c r="I1303" s="11">
        <v>1452038100</v>
      </c>
      <c r="J1303" s="11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 t="shared" si="81"/>
        <v>102</v>
      </c>
      <c r="P1303" s="13">
        <f t="shared" si="82"/>
        <v>106.57</v>
      </c>
      <c r="Q1303" s="15" t="s">
        <v>8315</v>
      </c>
      <c r="R1303" t="s">
        <v>8316</v>
      </c>
      <c r="S1303" s="9">
        <f t="shared" si="83"/>
        <v>42337.792511574073</v>
      </c>
      <c r="T1303" s="9">
        <f t="shared" si="84"/>
        <v>42374.996527777781</v>
      </c>
      <c r="U1303">
        <f t="shared" si="85"/>
        <v>2015</v>
      </c>
    </row>
    <row r="1304" spans="1:21" ht="60" x14ac:dyDescent="0.25">
      <c r="A1304">
        <v>3218</v>
      </c>
      <c r="B1304" s="3" t="s">
        <v>3218</v>
      </c>
      <c r="C1304" s="3" t="s">
        <v>7328</v>
      </c>
      <c r="D1304" s="6">
        <v>12000</v>
      </c>
      <c r="E1304" s="8">
        <v>12252</v>
      </c>
      <c r="F1304" t="s">
        <v>8218</v>
      </c>
      <c r="G1304" t="s">
        <v>8224</v>
      </c>
      <c r="H1304" t="s">
        <v>8246</v>
      </c>
      <c r="I1304" s="11">
        <v>1419984000</v>
      </c>
      <c r="J1304" s="11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 t="shared" si="81"/>
        <v>102</v>
      </c>
      <c r="P1304" s="13">
        <f t="shared" si="82"/>
        <v>66.59</v>
      </c>
      <c r="Q1304" s="15" t="s">
        <v>8315</v>
      </c>
      <c r="R1304" t="s">
        <v>8316</v>
      </c>
      <c r="S1304" s="9">
        <f t="shared" si="83"/>
        <v>41971.002152777779</v>
      </c>
      <c r="T1304" s="9">
        <f t="shared" si="84"/>
        <v>42004</v>
      </c>
      <c r="U1304">
        <f t="shared" si="85"/>
        <v>2014</v>
      </c>
    </row>
    <row r="1305" spans="1:21" ht="30" x14ac:dyDescent="0.25">
      <c r="A1305">
        <v>3248</v>
      </c>
      <c r="B1305" s="3" t="s">
        <v>3248</v>
      </c>
      <c r="C1305" s="3" t="s">
        <v>7358</v>
      </c>
      <c r="D1305" s="6">
        <v>12000</v>
      </c>
      <c r="E1305" s="8">
        <v>12095</v>
      </c>
      <c r="F1305" t="s">
        <v>8218</v>
      </c>
      <c r="G1305" t="s">
        <v>8223</v>
      </c>
      <c r="H1305" t="s">
        <v>8245</v>
      </c>
      <c r="I1305" s="11">
        <v>1428178757</v>
      </c>
      <c r="J1305" s="11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 t="shared" si="81"/>
        <v>101</v>
      </c>
      <c r="P1305" s="13">
        <f t="shared" si="82"/>
        <v>60.48</v>
      </c>
      <c r="Q1305" s="15" t="s">
        <v>8315</v>
      </c>
      <c r="R1305" t="s">
        <v>8316</v>
      </c>
      <c r="S1305" s="9">
        <f t="shared" si="83"/>
        <v>42068.888391203705</v>
      </c>
      <c r="T1305" s="9">
        <f t="shared" si="84"/>
        <v>42098.846724537041</v>
      </c>
      <c r="U1305">
        <f t="shared" si="85"/>
        <v>2015</v>
      </c>
    </row>
    <row r="1306" spans="1:21" ht="60" hidden="1" x14ac:dyDescent="0.25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t="s">
        <v>8219</v>
      </c>
      <c r="G1306" t="s">
        <v>8223</v>
      </c>
      <c r="H1306" t="s">
        <v>8245</v>
      </c>
      <c r="I1306" s="11">
        <v>1343161248</v>
      </c>
      <c r="J1306" s="11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81"/>
        <v>1</v>
      </c>
      <c r="P1306" s="13">
        <f t="shared" si="82"/>
        <v>27.5</v>
      </c>
      <c r="Q1306" s="15" t="s">
        <v>8320</v>
      </c>
      <c r="R1306" t="s">
        <v>8342</v>
      </c>
      <c r="S1306" s="9">
        <f t="shared" si="83"/>
        <v>41054.847777777781</v>
      </c>
      <c r="T1306" s="9">
        <f t="shared" si="84"/>
        <v>41114.847777777781</v>
      </c>
    </row>
    <row r="1307" spans="1:21" ht="60" hidden="1" x14ac:dyDescent="0.25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t="s">
        <v>8219</v>
      </c>
      <c r="G1307" t="s">
        <v>8223</v>
      </c>
      <c r="H1307" t="s">
        <v>8245</v>
      </c>
      <c r="I1307" s="11">
        <v>1452282420</v>
      </c>
      <c r="J1307" s="11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81"/>
        <v>3</v>
      </c>
      <c r="P1307" s="13">
        <f t="shared" si="82"/>
        <v>300</v>
      </c>
      <c r="Q1307" s="15" t="s">
        <v>8317</v>
      </c>
      <c r="R1307" t="s">
        <v>8318</v>
      </c>
      <c r="S1307" s="9">
        <f t="shared" si="83"/>
        <v>42327.825289351851</v>
      </c>
      <c r="T1307" s="9">
        <f t="shared" si="84"/>
        <v>42377.82430555555</v>
      </c>
    </row>
    <row r="1308" spans="1:21" ht="30" hidden="1" x14ac:dyDescent="0.25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t="s">
        <v>8219</v>
      </c>
      <c r="G1308" t="s">
        <v>8232</v>
      </c>
      <c r="H1308" t="s">
        <v>8248</v>
      </c>
      <c r="I1308" s="11">
        <v>1433530104</v>
      </c>
      <c r="J1308" s="11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81"/>
        <v>0</v>
      </c>
      <c r="P1308" s="13">
        <f t="shared" si="82"/>
        <v>0</v>
      </c>
      <c r="Q1308" s="15" t="s">
        <v>8317</v>
      </c>
      <c r="R1308" t="s">
        <v>8318</v>
      </c>
      <c r="S1308" s="9">
        <f t="shared" si="83"/>
        <v>42130.78361111111</v>
      </c>
      <c r="T1308" s="9">
        <f t="shared" si="84"/>
        <v>42160.78361111111</v>
      </c>
    </row>
    <row r="1309" spans="1:21" ht="60" hidden="1" x14ac:dyDescent="0.25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t="s">
        <v>8219</v>
      </c>
      <c r="G1309" t="s">
        <v>8223</v>
      </c>
      <c r="H1309" t="s">
        <v>8245</v>
      </c>
      <c r="I1309" s="11">
        <v>1473451437</v>
      </c>
      <c r="J1309" s="11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81"/>
        <v>0</v>
      </c>
      <c r="P1309" s="13">
        <f t="shared" si="82"/>
        <v>0</v>
      </c>
      <c r="Q1309" s="15" t="s">
        <v>8317</v>
      </c>
      <c r="R1309" t="s">
        <v>8318</v>
      </c>
      <c r="S1309" s="9">
        <f t="shared" si="83"/>
        <v>42592.836076388892</v>
      </c>
      <c r="T1309" s="9">
        <f t="shared" si="84"/>
        <v>42622.836076388892</v>
      </c>
    </row>
    <row r="1310" spans="1:21" ht="60" hidden="1" x14ac:dyDescent="0.25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t="s">
        <v>8219</v>
      </c>
      <c r="G1310" t="s">
        <v>8227</v>
      </c>
      <c r="H1310" t="s">
        <v>8249</v>
      </c>
      <c r="I1310" s="11">
        <v>1424568107</v>
      </c>
      <c r="J1310" s="11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81"/>
        <v>4</v>
      </c>
      <c r="P1310" s="13">
        <f t="shared" si="82"/>
        <v>145</v>
      </c>
      <c r="Q1310" s="15" t="s">
        <v>8317</v>
      </c>
      <c r="R1310" t="s">
        <v>8318</v>
      </c>
      <c r="S1310" s="9">
        <f t="shared" si="83"/>
        <v>42027.056793981479</v>
      </c>
      <c r="T1310" s="9">
        <f t="shared" si="84"/>
        <v>42057.056793981479</v>
      </c>
    </row>
    <row r="1311" spans="1:21" ht="60" hidden="1" x14ac:dyDescent="0.25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t="s">
        <v>8219</v>
      </c>
      <c r="G1311" t="s">
        <v>8235</v>
      </c>
      <c r="H1311" t="s">
        <v>8248</v>
      </c>
      <c r="I1311" s="11">
        <v>1476189339</v>
      </c>
      <c r="J1311" s="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81"/>
        <v>1</v>
      </c>
      <c r="P1311" s="13">
        <f t="shared" si="82"/>
        <v>25</v>
      </c>
      <c r="Q1311" s="15" t="s">
        <v>8334</v>
      </c>
      <c r="R1311" t="s">
        <v>8335</v>
      </c>
      <c r="S1311" s="9">
        <f t="shared" si="83"/>
        <v>42594.524756944447</v>
      </c>
      <c r="T1311" s="9">
        <f t="shared" si="84"/>
        <v>42654.524756944447</v>
      </c>
    </row>
    <row r="1312" spans="1:21" ht="45" hidden="1" x14ac:dyDescent="0.25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t="s">
        <v>8219</v>
      </c>
      <c r="G1312" t="s">
        <v>8223</v>
      </c>
      <c r="H1312" t="s">
        <v>8245</v>
      </c>
      <c r="I1312" s="11">
        <v>1462827000</v>
      </c>
      <c r="J1312" s="11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81"/>
        <v>1</v>
      </c>
      <c r="P1312" s="13">
        <f t="shared" si="82"/>
        <v>100</v>
      </c>
      <c r="Q1312" s="15" t="s">
        <v>8334</v>
      </c>
      <c r="R1312" t="s">
        <v>8335</v>
      </c>
      <c r="S1312" s="9">
        <f t="shared" si="83"/>
        <v>42440.650335648148</v>
      </c>
      <c r="T1312" s="9">
        <f t="shared" si="84"/>
        <v>42499.868055555555</v>
      </c>
    </row>
    <row r="1313" spans="1:20" ht="60" hidden="1" x14ac:dyDescent="0.25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t="s">
        <v>8219</v>
      </c>
      <c r="G1313" t="s">
        <v>8224</v>
      </c>
      <c r="H1313" t="s">
        <v>8246</v>
      </c>
      <c r="I1313" s="11">
        <v>1472745594</v>
      </c>
      <c r="J1313" s="11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81"/>
        <v>1</v>
      </c>
      <c r="P1313" s="13">
        <f t="shared" si="82"/>
        <v>50</v>
      </c>
      <c r="Q1313" s="15" t="s">
        <v>8334</v>
      </c>
      <c r="R1313" t="s">
        <v>8335</v>
      </c>
      <c r="S1313" s="9">
        <f t="shared" si="83"/>
        <v>42584.666597222225</v>
      </c>
      <c r="T1313" s="9">
        <f t="shared" si="84"/>
        <v>42614.666597222225</v>
      </c>
    </row>
    <row r="1314" spans="1:20" ht="60" hidden="1" x14ac:dyDescent="0.25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t="s">
        <v>8219</v>
      </c>
      <c r="G1314" t="s">
        <v>8223</v>
      </c>
      <c r="H1314" t="s">
        <v>8245</v>
      </c>
      <c r="I1314" s="11">
        <v>1463600945</v>
      </c>
      <c r="J1314" s="11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81"/>
        <v>0</v>
      </c>
      <c r="P1314" s="13">
        <f t="shared" si="82"/>
        <v>0</v>
      </c>
      <c r="Q1314" s="15" t="s">
        <v>8334</v>
      </c>
      <c r="R1314" t="s">
        <v>8335</v>
      </c>
      <c r="S1314" s="9">
        <f t="shared" si="83"/>
        <v>42487.825752314813</v>
      </c>
      <c r="T1314" s="9">
        <f t="shared" si="84"/>
        <v>42508.825752314813</v>
      </c>
    </row>
    <row r="1315" spans="1:20" ht="30" hidden="1" x14ac:dyDescent="0.25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t="s">
        <v>8219</v>
      </c>
      <c r="G1315" t="s">
        <v>8223</v>
      </c>
      <c r="H1315" t="s">
        <v>8245</v>
      </c>
      <c r="I1315" s="11">
        <v>1428707647</v>
      </c>
      <c r="J1315" s="11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81"/>
        <v>0</v>
      </c>
      <c r="P1315" s="13">
        <f t="shared" si="82"/>
        <v>0</v>
      </c>
      <c r="Q1315" s="15" t="s">
        <v>8334</v>
      </c>
      <c r="R1315" t="s">
        <v>8335</v>
      </c>
      <c r="S1315" s="9">
        <f t="shared" si="83"/>
        <v>42060.00980324074</v>
      </c>
      <c r="T1315" s="9">
        <f t="shared" si="84"/>
        <v>42104.968136574069</v>
      </c>
    </row>
    <row r="1316" spans="1:20" ht="60" hidden="1" x14ac:dyDescent="0.25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t="s">
        <v>8219</v>
      </c>
      <c r="G1316" t="s">
        <v>8224</v>
      </c>
      <c r="H1316" t="s">
        <v>8246</v>
      </c>
      <c r="I1316" s="11">
        <v>1465258325</v>
      </c>
      <c r="J1316" s="11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81"/>
        <v>0</v>
      </c>
      <c r="P1316" s="13">
        <f t="shared" si="82"/>
        <v>0</v>
      </c>
      <c r="Q1316" s="15" t="s">
        <v>8315</v>
      </c>
      <c r="R1316" t="s">
        <v>8355</v>
      </c>
      <c r="S1316" s="9">
        <f t="shared" si="83"/>
        <v>42498.008391203708</v>
      </c>
      <c r="T1316" s="9">
        <f t="shared" si="84"/>
        <v>42528.008391203708</v>
      </c>
    </row>
    <row r="1317" spans="1:20" ht="60" hidden="1" x14ac:dyDescent="0.25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t="s">
        <v>8219</v>
      </c>
      <c r="G1317" t="s">
        <v>8223</v>
      </c>
      <c r="H1317" t="s">
        <v>8245</v>
      </c>
      <c r="I1317" s="11">
        <v>1404360478</v>
      </c>
      <c r="J1317" s="11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81"/>
        <v>15</v>
      </c>
      <c r="P1317" s="13">
        <f t="shared" si="82"/>
        <v>150</v>
      </c>
      <c r="Q1317" s="15" t="s">
        <v>8315</v>
      </c>
      <c r="R1317" t="s">
        <v>8357</v>
      </c>
      <c r="S1317" s="9">
        <f t="shared" si="83"/>
        <v>41793.17219907407</v>
      </c>
      <c r="T1317" s="9">
        <f t="shared" si="84"/>
        <v>41823.17219907407</v>
      </c>
    </row>
    <row r="1318" spans="1:20" ht="45" hidden="1" x14ac:dyDescent="0.25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t="s">
        <v>8219</v>
      </c>
      <c r="G1318" t="s">
        <v>8223</v>
      </c>
      <c r="H1318" t="s">
        <v>8245</v>
      </c>
      <c r="I1318" s="11">
        <v>1427479192</v>
      </c>
      <c r="J1318" s="11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81"/>
        <v>0</v>
      </c>
      <c r="P1318" s="13">
        <f t="shared" si="82"/>
        <v>0</v>
      </c>
      <c r="Q1318" s="15" t="s">
        <v>8315</v>
      </c>
      <c r="R1318" t="s">
        <v>8357</v>
      </c>
      <c r="S1318" s="9">
        <f t="shared" si="83"/>
        <v>42065.791574074072</v>
      </c>
      <c r="T1318" s="9">
        <f t="shared" si="84"/>
        <v>42090.749907407408</v>
      </c>
    </row>
    <row r="1319" spans="1:20" ht="15.75" hidden="1" x14ac:dyDescent="0.25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t="s">
        <v>8219</v>
      </c>
      <c r="G1319" t="s">
        <v>8225</v>
      </c>
      <c r="H1319" t="s">
        <v>8247</v>
      </c>
      <c r="I1319" s="11">
        <v>1418275702</v>
      </c>
      <c r="J1319" s="11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81"/>
        <v>0</v>
      </c>
      <c r="P1319" s="13">
        <f t="shared" si="82"/>
        <v>0</v>
      </c>
      <c r="Q1319" s="15" t="s">
        <v>8315</v>
      </c>
      <c r="R1319" t="s">
        <v>8357</v>
      </c>
      <c r="S1319" s="9">
        <f t="shared" si="83"/>
        <v>41954.228032407409</v>
      </c>
      <c r="T1319" s="9">
        <f t="shared" si="84"/>
        <v>41984.228032407409</v>
      </c>
    </row>
    <row r="1320" spans="1:20" ht="60" hidden="1" x14ac:dyDescent="0.25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t="s">
        <v>8219</v>
      </c>
      <c r="G1320" t="s">
        <v>8239</v>
      </c>
      <c r="H1320" t="s">
        <v>8256</v>
      </c>
      <c r="I1320" s="11">
        <v>1485480408</v>
      </c>
      <c r="J1320" s="11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81"/>
        <v>0</v>
      </c>
      <c r="P1320" s="13">
        <f t="shared" si="82"/>
        <v>0</v>
      </c>
      <c r="Q1320" s="15" t="s">
        <v>8317</v>
      </c>
      <c r="R1320" t="s">
        <v>8319</v>
      </c>
      <c r="S1320" s="9">
        <f t="shared" si="83"/>
        <v>42732.060277777782</v>
      </c>
      <c r="T1320" s="9">
        <f t="shared" si="84"/>
        <v>42762.060277777782</v>
      </c>
    </row>
    <row r="1321" spans="1:20" ht="45" hidden="1" x14ac:dyDescent="0.25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t="s">
        <v>8219</v>
      </c>
      <c r="G1321" t="s">
        <v>8223</v>
      </c>
      <c r="H1321" t="s">
        <v>8245</v>
      </c>
      <c r="I1321" s="11">
        <v>1444943468</v>
      </c>
      <c r="J1321" s="1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81"/>
        <v>112</v>
      </c>
      <c r="P1321" s="13">
        <f t="shared" si="82"/>
        <v>367.97</v>
      </c>
      <c r="Q1321" s="15" t="s">
        <v>8317</v>
      </c>
      <c r="R1321" t="s">
        <v>8319</v>
      </c>
      <c r="S1321" s="9">
        <f t="shared" si="83"/>
        <v>42257.882731481484</v>
      </c>
      <c r="T1321" s="9">
        <f t="shared" si="84"/>
        <v>42292.882731481484</v>
      </c>
    </row>
    <row r="1322" spans="1:20" ht="60" hidden="1" x14ac:dyDescent="0.25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t="s">
        <v>8219</v>
      </c>
      <c r="G1322" t="s">
        <v>8223</v>
      </c>
      <c r="H1322" t="s">
        <v>8245</v>
      </c>
      <c r="I1322" s="11">
        <v>1441516200</v>
      </c>
      <c r="J1322" s="11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81"/>
        <v>0</v>
      </c>
      <c r="P1322" s="13">
        <f t="shared" si="82"/>
        <v>10</v>
      </c>
      <c r="Q1322" s="15" t="s">
        <v>8317</v>
      </c>
      <c r="R1322" t="s">
        <v>8318</v>
      </c>
      <c r="S1322" s="9">
        <f t="shared" si="83"/>
        <v>42223.619456018518</v>
      </c>
      <c r="T1322" s="9">
        <f t="shared" si="84"/>
        <v>42253.215277777781</v>
      </c>
    </row>
    <row r="1323" spans="1:20" ht="45" hidden="1" x14ac:dyDescent="0.25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t="s">
        <v>8219</v>
      </c>
      <c r="G1323" t="s">
        <v>8223</v>
      </c>
      <c r="H1323" t="s">
        <v>8245</v>
      </c>
      <c r="I1323" s="11">
        <v>1433043623</v>
      </c>
      <c r="J1323" s="11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81"/>
        <v>11</v>
      </c>
      <c r="P1323" s="13">
        <f t="shared" si="82"/>
        <v>46.18</v>
      </c>
      <c r="Q1323" s="15" t="s">
        <v>8308</v>
      </c>
      <c r="R1323" t="s">
        <v>8311</v>
      </c>
      <c r="S1323" s="9">
        <f t="shared" si="83"/>
        <v>42110.153043981481</v>
      </c>
      <c r="T1323" s="9">
        <f t="shared" si="84"/>
        <v>42155.153043981481</v>
      </c>
    </row>
    <row r="1324" spans="1:20" ht="15.75" hidden="1" x14ac:dyDescent="0.25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t="s">
        <v>8219</v>
      </c>
      <c r="G1324" t="s">
        <v>8223</v>
      </c>
      <c r="H1324" t="s">
        <v>8245</v>
      </c>
      <c r="I1324" s="11">
        <v>1455272445</v>
      </c>
      <c r="J1324" s="11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81"/>
        <v>0</v>
      </c>
      <c r="P1324" s="13">
        <f t="shared" si="82"/>
        <v>0</v>
      </c>
      <c r="Q1324" s="15" t="s">
        <v>8329</v>
      </c>
      <c r="R1324" t="s">
        <v>8330</v>
      </c>
      <c r="S1324" s="9">
        <f t="shared" si="83"/>
        <v>42382.431076388893</v>
      </c>
      <c r="T1324" s="9">
        <f t="shared" si="84"/>
        <v>42412.431076388893</v>
      </c>
    </row>
    <row r="1325" spans="1:20" ht="45" hidden="1" x14ac:dyDescent="0.25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t="s">
        <v>8219</v>
      </c>
      <c r="G1325" t="s">
        <v>8223</v>
      </c>
      <c r="H1325" t="s">
        <v>8245</v>
      </c>
      <c r="I1325" s="11">
        <v>1310158800</v>
      </c>
      <c r="J1325" s="11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81"/>
        <v>14</v>
      </c>
      <c r="P1325" s="13">
        <f t="shared" si="82"/>
        <v>44.5</v>
      </c>
      <c r="Q1325" s="15" t="s">
        <v>8323</v>
      </c>
      <c r="R1325" t="s">
        <v>8338</v>
      </c>
      <c r="S1325" s="9">
        <f t="shared" si="83"/>
        <v>40671.879293981481</v>
      </c>
      <c r="T1325" s="9">
        <f t="shared" si="84"/>
        <v>40732.875</v>
      </c>
    </row>
    <row r="1326" spans="1:20" ht="60" hidden="1" x14ac:dyDescent="0.25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t="s">
        <v>8219</v>
      </c>
      <c r="G1326" t="s">
        <v>8223</v>
      </c>
      <c r="H1326" t="s">
        <v>8245</v>
      </c>
      <c r="I1326" s="11">
        <v>1457543360</v>
      </c>
      <c r="J1326" s="11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81"/>
        <v>1</v>
      </c>
      <c r="P1326" s="13">
        <f t="shared" si="82"/>
        <v>17.670000000000002</v>
      </c>
      <c r="Q1326" s="15" t="s">
        <v>8317</v>
      </c>
      <c r="R1326" t="s">
        <v>8353</v>
      </c>
      <c r="S1326" s="9">
        <f t="shared" si="83"/>
        <v>42408.714814814812</v>
      </c>
      <c r="T1326" s="9">
        <f t="shared" si="84"/>
        <v>42438.714814814812</v>
      </c>
    </row>
    <row r="1327" spans="1:20" ht="60" hidden="1" x14ac:dyDescent="0.25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t="s">
        <v>8219</v>
      </c>
      <c r="G1327" t="s">
        <v>8224</v>
      </c>
      <c r="H1327" t="s">
        <v>8246</v>
      </c>
      <c r="I1327" s="11">
        <v>1434738483</v>
      </c>
      <c r="J1327" s="11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81"/>
        <v>1</v>
      </c>
      <c r="P1327" s="13">
        <f t="shared" si="82"/>
        <v>20</v>
      </c>
      <c r="Q1327" s="15" t="s">
        <v>8320</v>
      </c>
      <c r="R1327" t="s">
        <v>8342</v>
      </c>
      <c r="S1327" s="9">
        <f t="shared" si="83"/>
        <v>42144.769479166673</v>
      </c>
      <c r="T1327" s="9">
        <f t="shared" si="84"/>
        <v>42174.769479166673</v>
      </c>
    </row>
    <row r="1328" spans="1:20" ht="45" hidden="1" x14ac:dyDescent="0.25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t="s">
        <v>8219</v>
      </c>
      <c r="G1328" t="s">
        <v>8234</v>
      </c>
      <c r="H1328" t="s">
        <v>8254</v>
      </c>
      <c r="I1328" s="11">
        <v>1418934506</v>
      </c>
      <c r="J1328" s="11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81"/>
        <v>0</v>
      </c>
      <c r="P1328" s="13">
        <f t="shared" si="82"/>
        <v>0</v>
      </c>
      <c r="Q1328" s="15" t="s">
        <v>8317</v>
      </c>
      <c r="R1328" t="s">
        <v>8318</v>
      </c>
      <c r="S1328" s="9">
        <f t="shared" si="83"/>
        <v>41956.853078703702</v>
      </c>
      <c r="T1328" s="9">
        <f t="shared" si="84"/>
        <v>41991.853078703702</v>
      </c>
    </row>
    <row r="1329" spans="1:20" ht="30" hidden="1" x14ac:dyDescent="0.25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t="s">
        <v>8219</v>
      </c>
      <c r="G1329" t="s">
        <v>8223</v>
      </c>
      <c r="H1329" t="s">
        <v>8245</v>
      </c>
      <c r="I1329" s="11">
        <v>1426302660</v>
      </c>
      <c r="J1329" s="11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81"/>
        <v>3</v>
      </c>
      <c r="P1329" s="13">
        <f t="shared" si="82"/>
        <v>30.13</v>
      </c>
      <c r="Q1329" s="15" t="s">
        <v>8315</v>
      </c>
      <c r="R1329" t="s">
        <v>8357</v>
      </c>
      <c r="S1329" s="9">
        <f t="shared" si="83"/>
        <v>42047.724444444444</v>
      </c>
      <c r="T1329" s="9">
        <f t="shared" si="84"/>
        <v>42077.132638888885</v>
      </c>
    </row>
    <row r="1330" spans="1:20" ht="45" hidden="1" x14ac:dyDescent="0.25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t="s">
        <v>8219</v>
      </c>
      <c r="G1330" t="s">
        <v>8223</v>
      </c>
      <c r="H1330" t="s">
        <v>8245</v>
      </c>
      <c r="I1330" s="11">
        <v>1429732586</v>
      </c>
      <c r="J1330" s="11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81"/>
        <v>0</v>
      </c>
      <c r="P1330" s="13">
        <f t="shared" si="82"/>
        <v>0</v>
      </c>
      <c r="Q1330" s="15" t="s">
        <v>8317</v>
      </c>
      <c r="R1330" t="s">
        <v>8318</v>
      </c>
      <c r="S1330" s="9">
        <f t="shared" si="83"/>
        <v>42086.83085648148</v>
      </c>
      <c r="T1330" s="9">
        <f t="shared" si="84"/>
        <v>42116.83085648148</v>
      </c>
    </row>
    <row r="1331" spans="1:20" ht="45" hidden="1" x14ac:dyDescent="0.25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t="s">
        <v>8219</v>
      </c>
      <c r="G1331" t="s">
        <v>8223</v>
      </c>
      <c r="H1331" t="s">
        <v>8245</v>
      </c>
      <c r="I1331" s="11">
        <v>1406566363</v>
      </c>
      <c r="J1331" s="1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81"/>
        <v>0</v>
      </c>
      <c r="P1331" s="13">
        <f t="shared" si="82"/>
        <v>0</v>
      </c>
      <c r="Q1331" s="15" t="s">
        <v>8320</v>
      </c>
      <c r="R1331" t="s">
        <v>8339</v>
      </c>
      <c r="S1331" s="9">
        <f t="shared" si="83"/>
        <v>41818.703275462962</v>
      </c>
      <c r="T1331" s="9">
        <f t="shared" si="84"/>
        <v>41848.703275462962</v>
      </c>
    </row>
    <row r="1332" spans="1:20" ht="45" hidden="1" x14ac:dyDescent="0.25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t="s">
        <v>8219</v>
      </c>
      <c r="G1332" t="s">
        <v>8223</v>
      </c>
      <c r="H1332" t="s">
        <v>8245</v>
      </c>
      <c r="I1332" s="11">
        <v>1408029623</v>
      </c>
      <c r="J1332" s="11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81"/>
        <v>4</v>
      </c>
      <c r="P1332" s="13">
        <f t="shared" si="82"/>
        <v>45.39</v>
      </c>
      <c r="Q1332" s="15" t="s">
        <v>8317</v>
      </c>
      <c r="R1332" t="s">
        <v>8318</v>
      </c>
      <c r="S1332" s="9">
        <f t="shared" si="83"/>
        <v>41835.639155092591</v>
      </c>
      <c r="T1332" s="9">
        <f t="shared" si="84"/>
        <v>41865.639155092591</v>
      </c>
    </row>
    <row r="1333" spans="1:20" ht="60" hidden="1" x14ac:dyDescent="0.25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t="s">
        <v>8219</v>
      </c>
      <c r="G1333" t="s">
        <v>8223</v>
      </c>
      <c r="H1333" t="s">
        <v>8245</v>
      </c>
      <c r="I1333" s="11">
        <v>1474766189</v>
      </c>
      <c r="J1333" s="11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81"/>
        <v>1</v>
      </c>
      <c r="P1333" s="13">
        <f t="shared" si="82"/>
        <v>53</v>
      </c>
      <c r="Q1333" s="15" t="s">
        <v>8329</v>
      </c>
      <c r="R1333" t="s">
        <v>8330</v>
      </c>
      <c r="S1333" s="9">
        <f t="shared" si="83"/>
        <v>42598.053113425922</v>
      </c>
      <c r="T1333" s="9">
        <f t="shared" si="84"/>
        <v>42638.053113425922</v>
      </c>
    </row>
    <row r="1334" spans="1:20" ht="30" hidden="1" x14ac:dyDescent="0.25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t="s">
        <v>8219</v>
      </c>
      <c r="G1334" t="s">
        <v>8223</v>
      </c>
      <c r="H1334" t="s">
        <v>8245</v>
      </c>
      <c r="I1334" s="11">
        <v>1402060302</v>
      </c>
      <c r="J1334" s="11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81"/>
        <v>7</v>
      </c>
      <c r="P1334" s="13">
        <f t="shared" si="82"/>
        <v>58.89</v>
      </c>
      <c r="Q1334" s="15" t="s">
        <v>8323</v>
      </c>
      <c r="R1334" t="s">
        <v>8338</v>
      </c>
      <c r="S1334" s="9">
        <f t="shared" si="83"/>
        <v>41736.549791666665</v>
      </c>
      <c r="T1334" s="9">
        <f t="shared" si="84"/>
        <v>41796.549791666665</v>
      </c>
    </row>
    <row r="1335" spans="1:20" ht="60" hidden="1" x14ac:dyDescent="0.25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t="s">
        <v>8219</v>
      </c>
      <c r="G1335" t="s">
        <v>8223</v>
      </c>
      <c r="H1335" t="s">
        <v>8245</v>
      </c>
      <c r="I1335" s="11">
        <v>1461653700</v>
      </c>
      <c r="J1335" s="11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81"/>
        <v>9</v>
      </c>
      <c r="P1335" s="13">
        <f t="shared" si="82"/>
        <v>30.27</v>
      </c>
      <c r="Q1335" s="15" t="s">
        <v>8317</v>
      </c>
      <c r="R1335" t="s">
        <v>8319</v>
      </c>
      <c r="S1335" s="9">
        <f t="shared" si="83"/>
        <v>42451.698449074072</v>
      </c>
      <c r="T1335" s="9">
        <f t="shared" si="84"/>
        <v>42486.288194444445</v>
      </c>
    </row>
    <row r="1336" spans="1:20" ht="60" hidden="1" x14ac:dyDescent="0.25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t="s">
        <v>8219</v>
      </c>
      <c r="G1336" t="s">
        <v>8223</v>
      </c>
      <c r="H1336" t="s">
        <v>8245</v>
      </c>
      <c r="I1336" s="11">
        <v>1409924340</v>
      </c>
      <c r="J1336" s="11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81"/>
        <v>11</v>
      </c>
      <c r="P1336" s="13">
        <f t="shared" si="82"/>
        <v>225</v>
      </c>
      <c r="Q1336" s="15" t="s">
        <v>8320</v>
      </c>
      <c r="R1336" t="s">
        <v>8339</v>
      </c>
      <c r="S1336" s="9">
        <f t="shared" si="83"/>
        <v>41832.672685185185</v>
      </c>
      <c r="T1336" s="9">
        <f t="shared" si="84"/>
        <v>41887.568749999999</v>
      </c>
    </row>
    <row r="1337" spans="1:20" ht="45" hidden="1" x14ac:dyDescent="0.25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t="s">
        <v>8219</v>
      </c>
      <c r="G1337" t="s">
        <v>8223</v>
      </c>
      <c r="H1337" t="s">
        <v>8245</v>
      </c>
      <c r="I1337" s="11">
        <v>1443726142</v>
      </c>
      <c r="J1337" s="11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81"/>
        <v>0</v>
      </c>
      <c r="P1337" s="13">
        <f t="shared" si="82"/>
        <v>18.329999999999998</v>
      </c>
      <c r="Q1337" s="15" t="s">
        <v>8317</v>
      </c>
      <c r="R1337" t="s">
        <v>8318</v>
      </c>
      <c r="S1337" s="9">
        <f t="shared" si="83"/>
        <v>42248.793310185181</v>
      </c>
      <c r="T1337" s="9">
        <f t="shared" si="84"/>
        <v>42278.793310185181</v>
      </c>
    </row>
    <row r="1338" spans="1:20" ht="60" hidden="1" x14ac:dyDescent="0.25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 s="11">
        <v>1407181297</v>
      </c>
      <c r="J1338" s="11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ref="O1338:O1401" si="86">ROUND(E1338/D1338*100,0)</f>
        <v>0</v>
      </c>
      <c r="P1338" s="13">
        <f t="shared" ref="P1338:P1401" si="87">IFERROR(ROUND(E1338/L1338,2),0)</f>
        <v>0</v>
      </c>
      <c r="Q1338" s="15" t="s">
        <v>8334</v>
      </c>
      <c r="R1338" t="s">
        <v>8335</v>
      </c>
      <c r="S1338" s="9">
        <f t="shared" ref="S1338:S1401" si="88">(((J1338/60)/60)/24)+DATE(1970,1,1)</f>
        <v>41830.820567129631</v>
      </c>
      <c r="T1338" s="9">
        <f t="shared" ref="T1338:T1401" si="89">(((I1338/60)/60)/24)+DATE(1970,1,1)</f>
        <v>41855.820567129631</v>
      </c>
    </row>
    <row r="1339" spans="1:20" ht="15.75" hidden="1" x14ac:dyDescent="0.25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t="s">
        <v>8219</v>
      </c>
      <c r="G1339" t="s">
        <v>8223</v>
      </c>
      <c r="H1339" t="s">
        <v>8245</v>
      </c>
      <c r="I1339" s="11">
        <v>1455048000</v>
      </c>
      <c r="J1339" s="11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86"/>
        <v>21</v>
      </c>
      <c r="P1339" s="13">
        <f t="shared" si="87"/>
        <v>73.37</v>
      </c>
      <c r="Q1339" s="15" t="s">
        <v>8317</v>
      </c>
      <c r="R1339" t="s">
        <v>8353</v>
      </c>
      <c r="S1339" s="9">
        <f t="shared" si="88"/>
        <v>42381.866284722222</v>
      </c>
      <c r="T1339" s="9">
        <f t="shared" si="89"/>
        <v>42409.833333333328</v>
      </c>
    </row>
    <row r="1340" spans="1:20" ht="45" hidden="1" x14ac:dyDescent="0.25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t="s">
        <v>8219</v>
      </c>
      <c r="G1340" t="s">
        <v>8223</v>
      </c>
      <c r="H1340" t="s">
        <v>8245</v>
      </c>
      <c r="I1340" s="11">
        <v>1489669203</v>
      </c>
      <c r="J1340" s="11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86"/>
        <v>0</v>
      </c>
      <c r="P1340" s="13">
        <f t="shared" si="87"/>
        <v>0</v>
      </c>
      <c r="Q1340" s="15" t="s">
        <v>8315</v>
      </c>
      <c r="R1340" t="s">
        <v>8355</v>
      </c>
      <c r="S1340" s="9">
        <f t="shared" si="88"/>
        <v>42790.583368055552</v>
      </c>
      <c r="T1340" s="9">
        <f t="shared" si="89"/>
        <v>42810.541701388895</v>
      </c>
    </row>
    <row r="1341" spans="1:20" ht="45" hidden="1" x14ac:dyDescent="0.25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t="s">
        <v>8219</v>
      </c>
      <c r="G1341" t="s">
        <v>8223</v>
      </c>
      <c r="H1341" t="s">
        <v>8245</v>
      </c>
      <c r="I1341" s="11">
        <v>1427498172</v>
      </c>
      <c r="J1341" s="1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86"/>
        <v>2</v>
      </c>
      <c r="P1341" s="13">
        <f t="shared" si="87"/>
        <v>93.33</v>
      </c>
      <c r="Q1341" s="15" t="s">
        <v>8315</v>
      </c>
      <c r="R1341" t="s">
        <v>8355</v>
      </c>
      <c r="S1341" s="9">
        <f t="shared" si="88"/>
        <v>42031.011249999996</v>
      </c>
      <c r="T1341" s="9">
        <f t="shared" si="89"/>
        <v>42090.969583333332</v>
      </c>
    </row>
    <row r="1342" spans="1:20" ht="60" hidden="1" x14ac:dyDescent="0.25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1439522996</v>
      </c>
      <c r="J1342" s="11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86"/>
        <v>0</v>
      </c>
      <c r="P1342" s="13">
        <f t="shared" si="87"/>
        <v>0</v>
      </c>
      <c r="Q1342" s="15" t="s">
        <v>8315</v>
      </c>
      <c r="R1342" t="s">
        <v>8357</v>
      </c>
      <c r="S1342" s="9">
        <f t="shared" si="88"/>
        <v>42180.145787037036</v>
      </c>
      <c r="T1342" s="9">
        <f t="shared" si="89"/>
        <v>42230.145787037036</v>
      </c>
    </row>
    <row r="1343" spans="1:20" ht="45" hidden="1" x14ac:dyDescent="0.25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t="s">
        <v>8219</v>
      </c>
      <c r="G1343" t="s">
        <v>8224</v>
      </c>
      <c r="H1343" t="s">
        <v>8246</v>
      </c>
      <c r="I1343" s="11">
        <v>1422218396</v>
      </c>
      <c r="J1343" s="11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86"/>
        <v>0</v>
      </c>
      <c r="P1343" s="13">
        <f t="shared" si="87"/>
        <v>0</v>
      </c>
      <c r="Q1343" s="15" t="s">
        <v>8315</v>
      </c>
      <c r="R1343" t="s">
        <v>8357</v>
      </c>
      <c r="S1343" s="9">
        <f t="shared" si="88"/>
        <v>41999.861064814817</v>
      </c>
      <c r="T1343" s="9">
        <f t="shared" si="89"/>
        <v>42029.861064814817</v>
      </c>
    </row>
    <row r="1344" spans="1:20" ht="60" hidden="1" x14ac:dyDescent="0.25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t="s">
        <v>8219</v>
      </c>
      <c r="G1344" t="s">
        <v>8224</v>
      </c>
      <c r="H1344" t="s">
        <v>8246</v>
      </c>
      <c r="I1344" s="11">
        <v>1409668069</v>
      </c>
      <c r="J1344" s="11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86"/>
        <v>0</v>
      </c>
      <c r="P1344" s="13">
        <f t="shared" si="87"/>
        <v>0</v>
      </c>
      <c r="Q1344" s="15" t="s">
        <v>8315</v>
      </c>
      <c r="R1344" t="s">
        <v>8357</v>
      </c>
      <c r="S1344" s="9">
        <f t="shared" si="88"/>
        <v>41854.602650462963</v>
      </c>
      <c r="T1344" s="9">
        <f t="shared" si="89"/>
        <v>41884.602650462963</v>
      </c>
    </row>
    <row r="1345" spans="1:20" ht="60" hidden="1" x14ac:dyDescent="0.25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t="s">
        <v>8219</v>
      </c>
      <c r="G1345" t="s">
        <v>8229</v>
      </c>
      <c r="H1345" t="s">
        <v>8248</v>
      </c>
      <c r="I1345" s="11">
        <v>1437861540</v>
      </c>
      <c r="J1345" s="11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86"/>
        <v>0</v>
      </c>
      <c r="P1345" s="13">
        <f t="shared" si="87"/>
        <v>30</v>
      </c>
      <c r="Q1345" s="15" t="s">
        <v>8317</v>
      </c>
      <c r="R1345" t="s">
        <v>8318</v>
      </c>
      <c r="S1345" s="9">
        <f t="shared" si="88"/>
        <v>42179.653379629628</v>
      </c>
      <c r="T1345" s="9">
        <f t="shared" si="89"/>
        <v>42210.915972222225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6"/>
        <v>378</v>
      </c>
      <c r="P1346" s="13">
        <f t="shared" si="87"/>
        <v>40.76</v>
      </c>
      <c r="Q1346" s="15" t="s">
        <v>8320</v>
      </c>
      <c r="R1346" t="s">
        <v>8321</v>
      </c>
      <c r="S1346" s="9">
        <f t="shared" si="88"/>
        <v>42522.789803240739</v>
      </c>
      <c r="T1346" s="9">
        <f t="shared" si="89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 s="13">
        <f t="shared" si="87"/>
        <v>53.57</v>
      </c>
      <c r="Q1347" s="15" t="s">
        <v>8320</v>
      </c>
      <c r="R1347" t="s">
        <v>8321</v>
      </c>
      <c r="S1347" s="9">
        <f t="shared" si="88"/>
        <v>41799.814340277779</v>
      </c>
      <c r="T1347" s="9">
        <f t="shared" si="89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 s="13">
        <f t="shared" si="87"/>
        <v>48.45</v>
      </c>
      <c r="Q1348" s="15" t="s">
        <v>8320</v>
      </c>
      <c r="R1348" t="s">
        <v>8321</v>
      </c>
      <c r="S1348" s="9">
        <f t="shared" si="88"/>
        <v>41422.075821759259</v>
      </c>
      <c r="T1348" s="9">
        <f t="shared" si="8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 s="13">
        <f t="shared" si="87"/>
        <v>82.42</v>
      </c>
      <c r="Q1349" s="15" t="s">
        <v>8320</v>
      </c>
      <c r="R1349" t="s">
        <v>8321</v>
      </c>
      <c r="S1349" s="9">
        <f t="shared" si="88"/>
        <v>42040.638020833328</v>
      </c>
      <c r="T1349" s="9">
        <f t="shared" si="8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 s="13">
        <f t="shared" si="87"/>
        <v>230.19</v>
      </c>
      <c r="Q1350" s="15" t="s">
        <v>8320</v>
      </c>
      <c r="R1350" t="s">
        <v>8321</v>
      </c>
      <c r="S1350" s="9">
        <f t="shared" si="88"/>
        <v>41963.506168981476</v>
      </c>
      <c r="T1350" s="9">
        <f t="shared" si="8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 s="13">
        <f t="shared" si="87"/>
        <v>59.36</v>
      </c>
      <c r="Q1351" s="15" t="s">
        <v>8320</v>
      </c>
      <c r="R1351" t="s">
        <v>8321</v>
      </c>
      <c r="S1351" s="9">
        <f t="shared" si="88"/>
        <v>42317.33258101852</v>
      </c>
      <c r="T1351" s="9">
        <f t="shared" si="8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 s="13">
        <f t="shared" si="87"/>
        <v>66.7</v>
      </c>
      <c r="Q1352" s="15" t="s">
        <v>8320</v>
      </c>
      <c r="R1352" t="s">
        <v>8321</v>
      </c>
      <c r="S1352" s="9">
        <f t="shared" si="88"/>
        <v>42334.013124999998</v>
      </c>
      <c r="T1352" s="9">
        <f t="shared" si="8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 s="13">
        <f t="shared" si="87"/>
        <v>168.78</v>
      </c>
      <c r="Q1353" s="15" t="s">
        <v>8320</v>
      </c>
      <c r="R1353" t="s">
        <v>8321</v>
      </c>
      <c r="S1353" s="9">
        <f t="shared" si="88"/>
        <v>42382.74009259259</v>
      </c>
      <c r="T1353" s="9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 s="13">
        <f t="shared" si="87"/>
        <v>59.97</v>
      </c>
      <c r="Q1354" s="15" t="s">
        <v>8320</v>
      </c>
      <c r="R1354" t="s">
        <v>8321</v>
      </c>
      <c r="S1354" s="9">
        <f t="shared" si="88"/>
        <v>42200.578310185185</v>
      </c>
      <c r="T1354" s="9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 s="13">
        <f t="shared" si="87"/>
        <v>31.81</v>
      </c>
      <c r="Q1355" s="15" t="s">
        <v>8320</v>
      </c>
      <c r="R1355" t="s">
        <v>8321</v>
      </c>
      <c r="S1355" s="9">
        <f t="shared" si="88"/>
        <v>41309.11791666667</v>
      </c>
      <c r="T1355" s="9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 s="13">
        <f t="shared" si="87"/>
        <v>24.42</v>
      </c>
      <c r="Q1356" s="15" t="s">
        <v>8320</v>
      </c>
      <c r="R1356" t="s">
        <v>8321</v>
      </c>
      <c r="S1356" s="9">
        <f t="shared" si="88"/>
        <v>42502.807627314818</v>
      </c>
      <c r="T1356" s="9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 s="13">
        <f t="shared" si="87"/>
        <v>25.35</v>
      </c>
      <c r="Q1357" s="15" t="s">
        <v>8320</v>
      </c>
      <c r="R1357" t="s">
        <v>8321</v>
      </c>
      <c r="S1357" s="9">
        <f t="shared" si="88"/>
        <v>41213.254687499997</v>
      </c>
      <c r="T1357" s="9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 s="13">
        <f t="shared" si="87"/>
        <v>71.44</v>
      </c>
      <c r="Q1358" s="15" t="s">
        <v>8320</v>
      </c>
      <c r="R1358" t="s">
        <v>8321</v>
      </c>
      <c r="S1358" s="9">
        <f t="shared" si="88"/>
        <v>41430.038888888892</v>
      </c>
      <c r="T1358" s="9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 s="13">
        <f t="shared" si="87"/>
        <v>38.549999999999997</v>
      </c>
      <c r="Q1359" s="15" t="s">
        <v>8320</v>
      </c>
      <c r="R1359" t="s">
        <v>8321</v>
      </c>
      <c r="S1359" s="9">
        <f t="shared" si="88"/>
        <v>41304.962233796294</v>
      </c>
      <c r="T1359" s="9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 s="13">
        <f t="shared" si="87"/>
        <v>68.37</v>
      </c>
      <c r="Q1360" s="15" t="s">
        <v>8320</v>
      </c>
      <c r="R1360" t="s">
        <v>8321</v>
      </c>
      <c r="S1360" s="9">
        <f t="shared" si="88"/>
        <v>40689.570868055554</v>
      </c>
      <c r="T1360" s="9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 s="13">
        <f t="shared" si="87"/>
        <v>40.21</v>
      </c>
      <c r="Q1361" s="15" t="s">
        <v>8320</v>
      </c>
      <c r="R1361" t="s">
        <v>8321</v>
      </c>
      <c r="S1361" s="9">
        <f t="shared" si="88"/>
        <v>40668.814699074072</v>
      </c>
      <c r="T1361" s="9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 s="13">
        <f t="shared" si="87"/>
        <v>32.07</v>
      </c>
      <c r="Q1362" s="15" t="s">
        <v>8320</v>
      </c>
      <c r="R1362" t="s">
        <v>8321</v>
      </c>
      <c r="S1362" s="9">
        <f t="shared" si="88"/>
        <v>41095.900694444441</v>
      </c>
      <c r="T1362" s="9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 s="13">
        <f t="shared" si="87"/>
        <v>28.63</v>
      </c>
      <c r="Q1363" s="15" t="s">
        <v>8320</v>
      </c>
      <c r="R1363" t="s">
        <v>8321</v>
      </c>
      <c r="S1363" s="9">
        <f t="shared" si="88"/>
        <v>41781.717268518521</v>
      </c>
      <c r="T1363" s="9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 s="13">
        <f t="shared" si="87"/>
        <v>43.64</v>
      </c>
      <c r="Q1364" s="15" t="s">
        <v>8320</v>
      </c>
      <c r="R1364" t="s">
        <v>8321</v>
      </c>
      <c r="S1364" s="9">
        <f t="shared" si="88"/>
        <v>41464.934386574074</v>
      </c>
      <c r="T1364" s="9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 s="13">
        <f t="shared" si="87"/>
        <v>40</v>
      </c>
      <c r="Q1365" s="15" t="s">
        <v>8320</v>
      </c>
      <c r="R1365" t="s">
        <v>8321</v>
      </c>
      <c r="S1365" s="9">
        <f t="shared" si="88"/>
        <v>42396.8440625</v>
      </c>
      <c r="T1365" s="9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 s="13">
        <f t="shared" si="87"/>
        <v>346.04</v>
      </c>
      <c r="Q1366" s="15" t="s">
        <v>8323</v>
      </c>
      <c r="R1366" t="s">
        <v>8324</v>
      </c>
      <c r="S1366" s="9">
        <f t="shared" si="88"/>
        <v>41951.695671296293</v>
      </c>
      <c r="T1366" s="9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 s="13">
        <f t="shared" si="87"/>
        <v>81.739999999999995</v>
      </c>
      <c r="Q1367" s="15" t="s">
        <v>8323</v>
      </c>
      <c r="R1367" t="s">
        <v>8324</v>
      </c>
      <c r="S1367" s="9">
        <f t="shared" si="88"/>
        <v>42049.733240740738</v>
      </c>
      <c r="T1367" s="9">
        <f t="shared" si="89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 s="13">
        <f t="shared" si="87"/>
        <v>64.540000000000006</v>
      </c>
      <c r="Q1368" s="15" t="s">
        <v>8323</v>
      </c>
      <c r="R1368" t="s">
        <v>8324</v>
      </c>
      <c r="S1368" s="9">
        <f t="shared" si="88"/>
        <v>41924.996099537035</v>
      </c>
      <c r="T1368" s="9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 s="13">
        <f t="shared" si="87"/>
        <v>63.48</v>
      </c>
      <c r="Q1369" s="15" t="s">
        <v>8323</v>
      </c>
      <c r="R1369" t="s">
        <v>8324</v>
      </c>
      <c r="S1369" s="9">
        <f t="shared" si="88"/>
        <v>42292.002893518518</v>
      </c>
      <c r="T1369" s="9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 s="13">
        <f t="shared" si="87"/>
        <v>63.62</v>
      </c>
      <c r="Q1370" s="15" t="s">
        <v>8323</v>
      </c>
      <c r="R1370" t="s">
        <v>8324</v>
      </c>
      <c r="S1370" s="9">
        <f t="shared" si="88"/>
        <v>42146.190902777773</v>
      </c>
      <c r="T1370" s="9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 s="13">
        <f t="shared" si="87"/>
        <v>83.97</v>
      </c>
      <c r="Q1371" s="15" t="s">
        <v>8323</v>
      </c>
      <c r="R1371" t="s">
        <v>8324</v>
      </c>
      <c r="S1371" s="9">
        <f t="shared" si="88"/>
        <v>41710.594282407408</v>
      </c>
      <c r="T1371" s="9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 s="13">
        <f t="shared" si="87"/>
        <v>77.75</v>
      </c>
      <c r="Q1372" s="15" t="s">
        <v>8323</v>
      </c>
      <c r="R1372" t="s">
        <v>8324</v>
      </c>
      <c r="S1372" s="9">
        <f t="shared" si="88"/>
        <v>41548.00335648148</v>
      </c>
      <c r="T1372" s="9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 s="13">
        <f t="shared" si="87"/>
        <v>107.07</v>
      </c>
      <c r="Q1373" s="15" t="s">
        <v>8323</v>
      </c>
      <c r="R1373" t="s">
        <v>8324</v>
      </c>
      <c r="S1373" s="9">
        <f t="shared" si="88"/>
        <v>42101.758587962962</v>
      </c>
      <c r="T1373" s="9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 s="13">
        <f t="shared" si="87"/>
        <v>38.75</v>
      </c>
      <c r="Q1374" s="15" t="s">
        <v>8323</v>
      </c>
      <c r="R1374" t="s">
        <v>8324</v>
      </c>
      <c r="S1374" s="9">
        <f t="shared" si="88"/>
        <v>41072.739953703705</v>
      </c>
      <c r="T1374" s="9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 s="13">
        <f t="shared" si="87"/>
        <v>201.94</v>
      </c>
      <c r="Q1375" s="15" t="s">
        <v>8323</v>
      </c>
      <c r="R1375" t="s">
        <v>8324</v>
      </c>
      <c r="S1375" s="9">
        <f t="shared" si="88"/>
        <v>42704.95177083333</v>
      </c>
      <c r="T1375" s="9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 s="13">
        <f t="shared" si="87"/>
        <v>43.06</v>
      </c>
      <c r="Q1376" s="15" t="s">
        <v>8323</v>
      </c>
      <c r="R1376" t="s">
        <v>8324</v>
      </c>
      <c r="S1376" s="9">
        <f t="shared" si="88"/>
        <v>42424.161898148144</v>
      </c>
      <c r="T1376" s="9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 s="13">
        <f t="shared" si="87"/>
        <v>62.87</v>
      </c>
      <c r="Q1377" s="15" t="s">
        <v>8323</v>
      </c>
      <c r="R1377" t="s">
        <v>8324</v>
      </c>
      <c r="S1377" s="9">
        <f t="shared" si="88"/>
        <v>42720.066192129627</v>
      </c>
      <c r="T1377" s="9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 s="13">
        <f t="shared" si="87"/>
        <v>55.61</v>
      </c>
      <c r="Q1378" s="15" t="s">
        <v>8323</v>
      </c>
      <c r="R1378" t="s">
        <v>8324</v>
      </c>
      <c r="S1378" s="9">
        <f t="shared" si="88"/>
        <v>42677.669050925921</v>
      </c>
      <c r="T1378" s="9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 s="13">
        <f t="shared" si="87"/>
        <v>48.71</v>
      </c>
      <c r="Q1379" s="15" t="s">
        <v>8323</v>
      </c>
      <c r="R1379" t="s">
        <v>8324</v>
      </c>
      <c r="S1379" s="9">
        <f t="shared" si="88"/>
        <v>42747.219560185185</v>
      </c>
      <c r="T1379" s="9">
        <f t="shared" si="89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 s="13">
        <f t="shared" si="87"/>
        <v>30.58</v>
      </c>
      <c r="Q1380" s="15" t="s">
        <v>8323</v>
      </c>
      <c r="R1380" t="s">
        <v>8324</v>
      </c>
      <c r="S1380" s="9">
        <f t="shared" si="88"/>
        <v>42568.759374999994</v>
      </c>
      <c r="T1380" s="9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 s="13">
        <f t="shared" si="87"/>
        <v>73.91</v>
      </c>
      <c r="Q1381" s="15" t="s">
        <v>8323</v>
      </c>
      <c r="R1381" t="s">
        <v>8324</v>
      </c>
      <c r="S1381" s="9">
        <f t="shared" si="88"/>
        <v>42130.491620370376</v>
      </c>
      <c r="T1381" s="9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 s="13">
        <f t="shared" si="87"/>
        <v>21.2</v>
      </c>
      <c r="Q1382" s="15" t="s">
        <v>8323</v>
      </c>
      <c r="R1382" t="s">
        <v>8324</v>
      </c>
      <c r="S1382" s="9">
        <f t="shared" si="88"/>
        <v>42141.762800925921</v>
      </c>
      <c r="T1382" s="9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 s="13">
        <f t="shared" si="87"/>
        <v>73.36</v>
      </c>
      <c r="Q1383" s="15" t="s">
        <v>8323</v>
      </c>
      <c r="R1383" t="s">
        <v>8324</v>
      </c>
      <c r="S1383" s="9">
        <f t="shared" si="88"/>
        <v>42703.214409722219</v>
      </c>
      <c r="T1383" s="9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 s="13">
        <f t="shared" si="87"/>
        <v>56.41</v>
      </c>
      <c r="Q1384" s="15" t="s">
        <v>8323</v>
      </c>
      <c r="R1384" t="s">
        <v>8324</v>
      </c>
      <c r="S1384" s="9">
        <f t="shared" si="88"/>
        <v>41370.800185185188</v>
      </c>
      <c r="T1384" s="9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 s="13">
        <f t="shared" si="87"/>
        <v>50.25</v>
      </c>
      <c r="Q1385" s="15" t="s">
        <v>8323</v>
      </c>
      <c r="R1385" t="s">
        <v>8324</v>
      </c>
      <c r="S1385" s="9">
        <f t="shared" si="88"/>
        <v>42707.074976851851</v>
      </c>
      <c r="T1385" s="9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 s="13">
        <f t="shared" si="87"/>
        <v>68.94</v>
      </c>
      <c r="Q1386" s="15" t="s">
        <v>8323</v>
      </c>
      <c r="R1386" t="s">
        <v>8324</v>
      </c>
      <c r="S1386" s="9">
        <f t="shared" si="88"/>
        <v>42160.735208333332</v>
      </c>
      <c r="T1386" s="9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 s="13">
        <f t="shared" si="87"/>
        <v>65.91</v>
      </c>
      <c r="Q1387" s="15" t="s">
        <v>8323</v>
      </c>
      <c r="R1387" t="s">
        <v>8324</v>
      </c>
      <c r="S1387" s="9">
        <f t="shared" si="88"/>
        <v>42433.688900462963</v>
      </c>
      <c r="T1387" s="9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 s="13">
        <f t="shared" si="87"/>
        <v>62.5</v>
      </c>
      <c r="Q1388" s="15" t="s">
        <v>8323</v>
      </c>
      <c r="R1388" t="s">
        <v>8324</v>
      </c>
      <c r="S1388" s="9">
        <f t="shared" si="88"/>
        <v>42184.646863425922</v>
      </c>
      <c r="T1388" s="9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 s="13">
        <f t="shared" si="87"/>
        <v>70.06</v>
      </c>
      <c r="Q1389" s="15" t="s">
        <v>8323</v>
      </c>
      <c r="R1389" t="s">
        <v>8324</v>
      </c>
      <c r="S1389" s="9">
        <f t="shared" si="88"/>
        <v>42126.92123842593</v>
      </c>
      <c r="T1389" s="9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 s="13">
        <f t="shared" si="87"/>
        <v>60.18</v>
      </c>
      <c r="Q1390" s="15" t="s">
        <v>8323</v>
      </c>
      <c r="R1390" t="s">
        <v>8324</v>
      </c>
      <c r="S1390" s="9">
        <f t="shared" si="88"/>
        <v>42634.614780092597</v>
      </c>
      <c r="T1390" s="9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 s="13">
        <f t="shared" si="87"/>
        <v>21.38</v>
      </c>
      <c r="Q1391" s="15" t="s">
        <v>8323</v>
      </c>
      <c r="R1391" t="s">
        <v>8324</v>
      </c>
      <c r="S1391" s="9">
        <f t="shared" si="88"/>
        <v>42565.480983796297</v>
      </c>
      <c r="T1391" s="9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 s="13">
        <f t="shared" si="87"/>
        <v>160.79</v>
      </c>
      <c r="Q1392" s="15" t="s">
        <v>8323</v>
      </c>
      <c r="R1392" t="s">
        <v>8324</v>
      </c>
      <c r="S1392" s="9">
        <f t="shared" si="88"/>
        <v>42087.803310185183</v>
      </c>
      <c r="T1392" s="9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 s="13">
        <f t="shared" si="87"/>
        <v>42.38</v>
      </c>
      <c r="Q1393" s="15" t="s">
        <v>8323</v>
      </c>
      <c r="R1393" t="s">
        <v>8324</v>
      </c>
      <c r="S1393" s="9">
        <f t="shared" si="88"/>
        <v>42193.650671296295</v>
      </c>
      <c r="T1393" s="9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 s="13">
        <f t="shared" si="87"/>
        <v>27.32</v>
      </c>
      <c r="Q1394" s="15" t="s">
        <v>8323</v>
      </c>
      <c r="R1394" t="s">
        <v>8324</v>
      </c>
      <c r="S1394" s="9">
        <f t="shared" si="88"/>
        <v>42401.154930555553</v>
      </c>
      <c r="T1394" s="9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 s="13">
        <f t="shared" si="87"/>
        <v>196.83</v>
      </c>
      <c r="Q1395" s="15" t="s">
        <v>8323</v>
      </c>
      <c r="R1395" t="s">
        <v>8324</v>
      </c>
      <c r="S1395" s="9">
        <f t="shared" si="88"/>
        <v>42553.681979166664</v>
      </c>
      <c r="T1395" s="9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 s="13">
        <f t="shared" si="87"/>
        <v>53.88</v>
      </c>
      <c r="Q1396" s="15" t="s">
        <v>8323</v>
      </c>
      <c r="R1396" t="s">
        <v>8324</v>
      </c>
      <c r="S1396" s="9">
        <f t="shared" si="88"/>
        <v>42752.144976851851</v>
      </c>
      <c r="T1396" s="9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 s="13">
        <f t="shared" si="87"/>
        <v>47.76</v>
      </c>
      <c r="Q1397" s="15" t="s">
        <v>8323</v>
      </c>
      <c r="R1397" t="s">
        <v>8324</v>
      </c>
      <c r="S1397" s="9">
        <f t="shared" si="88"/>
        <v>42719.90834490741</v>
      </c>
      <c r="T1397" s="9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 s="13">
        <f t="shared" si="87"/>
        <v>88.19</v>
      </c>
      <c r="Q1398" s="15" t="s">
        <v>8323</v>
      </c>
      <c r="R1398" t="s">
        <v>8324</v>
      </c>
      <c r="S1398" s="9">
        <f t="shared" si="88"/>
        <v>42018.99863425926</v>
      </c>
      <c r="T1398" s="9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 s="13">
        <f t="shared" si="87"/>
        <v>72.06</v>
      </c>
      <c r="Q1399" s="15" t="s">
        <v>8323</v>
      </c>
      <c r="R1399" t="s">
        <v>8324</v>
      </c>
      <c r="S1399" s="9">
        <f t="shared" si="88"/>
        <v>42640.917939814812</v>
      </c>
      <c r="T1399" s="9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 s="13">
        <f t="shared" si="87"/>
        <v>74.25</v>
      </c>
      <c r="Q1400" s="15" t="s">
        <v>8323</v>
      </c>
      <c r="R1400" t="s">
        <v>8324</v>
      </c>
      <c r="S1400" s="9">
        <f t="shared" si="88"/>
        <v>42526.874236111107</v>
      </c>
      <c r="T1400" s="9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 s="13">
        <f t="shared" si="87"/>
        <v>61.7</v>
      </c>
      <c r="Q1401" s="15" t="s">
        <v>8323</v>
      </c>
      <c r="R1401" t="s">
        <v>8324</v>
      </c>
      <c r="S1401" s="9">
        <f t="shared" si="88"/>
        <v>41889.004317129627</v>
      </c>
      <c r="T1401" s="9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90">ROUND(E1402/D1402*100,0)</f>
        <v>167</v>
      </c>
      <c r="P1402" s="13">
        <f t="shared" ref="P1402:P1465" si="91">IFERROR(ROUND(E1402/L1402,2),0)</f>
        <v>17.239999999999998</v>
      </c>
      <c r="Q1402" s="15" t="s">
        <v>8323</v>
      </c>
      <c r="R1402" t="s">
        <v>8324</v>
      </c>
      <c r="S1402" s="9">
        <f t="shared" ref="S1402:S1465" si="92">(((J1402/60)/60)/24)+DATE(1970,1,1)</f>
        <v>42498.341122685189</v>
      </c>
      <c r="T1402" s="9">
        <f t="shared" ref="T1402:T1465" si="93"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0"/>
        <v>497</v>
      </c>
      <c r="P1403" s="13">
        <f t="shared" si="91"/>
        <v>51.72</v>
      </c>
      <c r="Q1403" s="15" t="s">
        <v>8323</v>
      </c>
      <c r="R1403" t="s">
        <v>8324</v>
      </c>
      <c r="S1403" s="9">
        <f t="shared" si="92"/>
        <v>41399.99622685185</v>
      </c>
      <c r="T1403" s="9">
        <f t="shared" si="93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0"/>
        <v>109</v>
      </c>
      <c r="P1404" s="13">
        <f t="shared" si="91"/>
        <v>24.15</v>
      </c>
      <c r="Q1404" s="15" t="s">
        <v>8323</v>
      </c>
      <c r="R1404" t="s">
        <v>8324</v>
      </c>
      <c r="S1404" s="9">
        <f t="shared" si="92"/>
        <v>42065.053368055553</v>
      </c>
      <c r="T1404" s="9">
        <f t="shared" si="93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0"/>
        <v>103</v>
      </c>
      <c r="P1405" s="13">
        <f t="shared" si="91"/>
        <v>62.17</v>
      </c>
      <c r="Q1405" s="15" t="s">
        <v>8323</v>
      </c>
      <c r="R1405" t="s">
        <v>8324</v>
      </c>
      <c r="S1405" s="9">
        <f t="shared" si="92"/>
        <v>41451.062905092593</v>
      </c>
      <c r="T1405" s="9">
        <f t="shared" si="93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0"/>
        <v>2</v>
      </c>
      <c r="P1406" s="13">
        <f t="shared" si="91"/>
        <v>48.2</v>
      </c>
      <c r="Q1406" s="15" t="s">
        <v>8320</v>
      </c>
      <c r="R1406" t="s">
        <v>8339</v>
      </c>
      <c r="S1406" s="9">
        <f t="shared" si="92"/>
        <v>42032.510243055556</v>
      </c>
      <c r="T1406" s="9">
        <f t="shared" si="93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0"/>
        <v>0</v>
      </c>
      <c r="P1407" s="13">
        <f t="shared" si="91"/>
        <v>6.18</v>
      </c>
      <c r="Q1407" s="15" t="s">
        <v>8320</v>
      </c>
      <c r="R1407" t="s">
        <v>8339</v>
      </c>
      <c r="S1407" s="9">
        <f t="shared" si="92"/>
        <v>41941.680567129632</v>
      </c>
      <c r="T1407" s="9">
        <f t="shared" si="93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0"/>
        <v>0</v>
      </c>
      <c r="P1408" s="13">
        <f t="shared" si="91"/>
        <v>5</v>
      </c>
      <c r="Q1408" s="15" t="s">
        <v>8320</v>
      </c>
      <c r="R1408" t="s">
        <v>8339</v>
      </c>
      <c r="S1408" s="9">
        <f t="shared" si="92"/>
        <v>42297.432951388888</v>
      </c>
      <c r="T1408" s="9">
        <f t="shared" si="93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0"/>
        <v>1</v>
      </c>
      <c r="P1409" s="13">
        <f t="shared" si="91"/>
        <v>7.5</v>
      </c>
      <c r="Q1409" s="15" t="s">
        <v>8320</v>
      </c>
      <c r="R1409" t="s">
        <v>8339</v>
      </c>
      <c r="S1409" s="9">
        <f t="shared" si="92"/>
        <v>41838.536782407406</v>
      </c>
      <c r="T1409" s="9">
        <f t="shared" si="93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0"/>
        <v>7</v>
      </c>
      <c r="P1410" s="13">
        <f t="shared" si="91"/>
        <v>12</v>
      </c>
      <c r="Q1410" s="15" t="s">
        <v>8320</v>
      </c>
      <c r="R1410" t="s">
        <v>8339</v>
      </c>
      <c r="S1410" s="9">
        <f t="shared" si="92"/>
        <v>42291.872175925921</v>
      </c>
      <c r="T1410" s="9">
        <f t="shared" si="93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 s="13">
        <f t="shared" si="91"/>
        <v>0</v>
      </c>
      <c r="Q1411" s="15" t="s">
        <v>8320</v>
      </c>
      <c r="R1411" t="s">
        <v>8339</v>
      </c>
      <c r="S1411" s="9">
        <f t="shared" si="92"/>
        <v>41945.133506944447</v>
      </c>
      <c r="T1411" s="9">
        <f t="shared" si="93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 s="13">
        <f t="shared" si="91"/>
        <v>1</v>
      </c>
      <c r="Q1412" s="15" t="s">
        <v>8320</v>
      </c>
      <c r="R1412" t="s">
        <v>8339</v>
      </c>
      <c r="S1412" s="9">
        <f t="shared" si="92"/>
        <v>42479.318518518514</v>
      </c>
      <c r="T1412" s="9">
        <f t="shared" si="9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 s="13">
        <f t="shared" si="91"/>
        <v>2.33</v>
      </c>
      <c r="Q1413" s="15" t="s">
        <v>8320</v>
      </c>
      <c r="R1413" t="s">
        <v>8339</v>
      </c>
      <c r="S1413" s="9">
        <f t="shared" si="92"/>
        <v>42013.059027777781</v>
      </c>
      <c r="T1413" s="9">
        <f t="shared" si="9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 s="13">
        <f t="shared" si="91"/>
        <v>24.62</v>
      </c>
      <c r="Q1414" s="15" t="s">
        <v>8320</v>
      </c>
      <c r="R1414" t="s">
        <v>8339</v>
      </c>
      <c r="S1414" s="9">
        <f t="shared" si="92"/>
        <v>41947.063645833332</v>
      </c>
      <c r="T1414" s="9">
        <f t="shared" si="9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 s="13">
        <f t="shared" si="91"/>
        <v>100</v>
      </c>
      <c r="Q1415" s="15" t="s">
        <v>8320</v>
      </c>
      <c r="R1415" t="s">
        <v>8339</v>
      </c>
      <c r="S1415" s="9">
        <f t="shared" si="92"/>
        <v>42360.437152777777</v>
      </c>
      <c r="T1415" s="9">
        <f t="shared" si="9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 s="13">
        <f t="shared" si="91"/>
        <v>1</v>
      </c>
      <c r="Q1416" s="15" t="s">
        <v>8320</v>
      </c>
      <c r="R1416" t="s">
        <v>8339</v>
      </c>
      <c r="S1416" s="9">
        <f t="shared" si="92"/>
        <v>42708.25309027778</v>
      </c>
      <c r="T1416" s="9">
        <f t="shared" si="9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 s="13">
        <f t="shared" si="91"/>
        <v>88.89</v>
      </c>
      <c r="Q1417" s="15" t="s">
        <v>8320</v>
      </c>
      <c r="R1417" t="s">
        <v>8339</v>
      </c>
      <c r="S1417" s="9">
        <f t="shared" si="92"/>
        <v>42192.675821759258</v>
      </c>
      <c r="T1417" s="9">
        <f t="shared" si="9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 s="13">
        <f t="shared" si="91"/>
        <v>0</v>
      </c>
      <c r="Q1418" s="15" t="s">
        <v>8320</v>
      </c>
      <c r="R1418" t="s">
        <v>8339</v>
      </c>
      <c r="S1418" s="9">
        <f t="shared" si="92"/>
        <v>42299.926145833335</v>
      </c>
      <c r="T1418" s="9">
        <f t="shared" si="9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 s="13">
        <f t="shared" si="91"/>
        <v>27.5</v>
      </c>
      <c r="Q1419" s="15" t="s">
        <v>8320</v>
      </c>
      <c r="R1419" t="s">
        <v>8339</v>
      </c>
      <c r="S1419" s="9">
        <f t="shared" si="92"/>
        <v>42232.15016203704</v>
      </c>
      <c r="T1419" s="9">
        <f t="shared" si="9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 s="13">
        <f t="shared" si="91"/>
        <v>6</v>
      </c>
      <c r="Q1420" s="15" t="s">
        <v>8320</v>
      </c>
      <c r="R1420" t="s">
        <v>8339</v>
      </c>
      <c r="S1420" s="9">
        <f t="shared" si="92"/>
        <v>42395.456412037034</v>
      </c>
      <c r="T1420" s="9">
        <f t="shared" si="9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 s="13">
        <f t="shared" si="91"/>
        <v>44.5</v>
      </c>
      <c r="Q1421" s="15" t="s">
        <v>8320</v>
      </c>
      <c r="R1421" t="s">
        <v>8339</v>
      </c>
      <c r="S1421" s="9">
        <f t="shared" si="92"/>
        <v>42622.456238425926</v>
      </c>
      <c r="T1421" s="9">
        <f t="shared" si="9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 s="13">
        <f t="shared" si="91"/>
        <v>1</v>
      </c>
      <c r="Q1422" s="15" t="s">
        <v>8320</v>
      </c>
      <c r="R1422" t="s">
        <v>8339</v>
      </c>
      <c r="S1422" s="9">
        <f t="shared" si="92"/>
        <v>42524.667662037042</v>
      </c>
      <c r="T1422" s="9">
        <f t="shared" si="9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 s="13">
        <f t="shared" si="91"/>
        <v>100</v>
      </c>
      <c r="Q1423" s="15" t="s">
        <v>8320</v>
      </c>
      <c r="R1423" t="s">
        <v>8339</v>
      </c>
      <c r="S1423" s="9">
        <f t="shared" si="92"/>
        <v>42013.915613425925</v>
      </c>
      <c r="T1423" s="9">
        <f t="shared" si="9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 s="13">
        <f t="shared" si="91"/>
        <v>13</v>
      </c>
      <c r="Q1424" s="15" t="s">
        <v>8320</v>
      </c>
      <c r="R1424" t="s">
        <v>8339</v>
      </c>
      <c r="S1424" s="9">
        <f t="shared" si="92"/>
        <v>42604.239629629628</v>
      </c>
      <c r="T1424" s="9">
        <f t="shared" si="9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 s="13">
        <f t="shared" si="91"/>
        <v>100</v>
      </c>
      <c r="Q1425" s="15" t="s">
        <v>8320</v>
      </c>
      <c r="R1425" t="s">
        <v>8339</v>
      </c>
      <c r="S1425" s="9">
        <f t="shared" si="92"/>
        <v>42340.360312500001</v>
      </c>
      <c r="T1425" s="9">
        <f t="shared" si="9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 s="13">
        <f t="shared" si="91"/>
        <v>109.07</v>
      </c>
      <c r="Q1426" s="15" t="s">
        <v>8320</v>
      </c>
      <c r="R1426" t="s">
        <v>8339</v>
      </c>
      <c r="S1426" s="9">
        <f t="shared" si="92"/>
        <v>42676.717615740738</v>
      </c>
      <c r="T1426" s="9">
        <f t="shared" si="9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 s="13">
        <f t="shared" si="91"/>
        <v>0</v>
      </c>
      <c r="Q1427" s="15" t="s">
        <v>8320</v>
      </c>
      <c r="R1427" t="s">
        <v>8339</v>
      </c>
      <c r="S1427" s="9">
        <f t="shared" si="92"/>
        <v>42093.131469907406</v>
      </c>
      <c r="T1427" s="9">
        <f t="shared" si="9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 s="13">
        <f t="shared" si="91"/>
        <v>0</v>
      </c>
      <c r="Q1428" s="15" t="s">
        <v>8320</v>
      </c>
      <c r="R1428" t="s">
        <v>8339</v>
      </c>
      <c r="S1428" s="9">
        <f t="shared" si="92"/>
        <v>42180.390277777777</v>
      </c>
      <c r="T1428" s="9">
        <f t="shared" si="9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 s="13">
        <f t="shared" si="91"/>
        <v>104.75</v>
      </c>
      <c r="Q1429" s="15" t="s">
        <v>8320</v>
      </c>
      <c r="R1429" t="s">
        <v>8339</v>
      </c>
      <c r="S1429" s="9">
        <f t="shared" si="92"/>
        <v>42601.851678240739</v>
      </c>
      <c r="T1429" s="9">
        <f t="shared" si="9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 s="13">
        <f t="shared" si="91"/>
        <v>15</v>
      </c>
      <c r="Q1430" s="15" t="s">
        <v>8320</v>
      </c>
      <c r="R1430" t="s">
        <v>8339</v>
      </c>
      <c r="S1430" s="9">
        <f t="shared" si="92"/>
        <v>42432.379826388889</v>
      </c>
      <c r="T1430" s="9">
        <f t="shared" si="9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 s="13">
        <f t="shared" si="91"/>
        <v>0</v>
      </c>
      <c r="Q1431" s="15" t="s">
        <v>8320</v>
      </c>
      <c r="R1431" t="s">
        <v>8339</v>
      </c>
      <c r="S1431" s="9">
        <f t="shared" si="92"/>
        <v>42074.060671296291</v>
      </c>
      <c r="T1431" s="9">
        <f t="shared" si="9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 s="13">
        <f t="shared" si="91"/>
        <v>80.599999999999994</v>
      </c>
      <c r="Q1432" s="15" t="s">
        <v>8320</v>
      </c>
      <c r="R1432" t="s">
        <v>8339</v>
      </c>
      <c r="S1432" s="9">
        <f t="shared" si="92"/>
        <v>41961.813518518517</v>
      </c>
      <c r="T1432" s="9">
        <f t="shared" si="9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 s="13">
        <f t="shared" si="91"/>
        <v>115.55</v>
      </c>
      <c r="Q1433" s="15" t="s">
        <v>8320</v>
      </c>
      <c r="R1433" t="s">
        <v>8339</v>
      </c>
      <c r="S1433" s="9">
        <f t="shared" si="92"/>
        <v>42304.210833333331</v>
      </c>
      <c r="T1433" s="9">
        <f t="shared" si="9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 s="13">
        <f t="shared" si="91"/>
        <v>0</v>
      </c>
      <c r="Q1434" s="15" t="s">
        <v>8320</v>
      </c>
      <c r="R1434" t="s">
        <v>8339</v>
      </c>
      <c r="S1434" s="9">
        <f t="shared" si="92"/>
        <v>42175.780416666668</v>
      </c>
      <c r="T1434" s="9">
        <f t="shared" si="9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 s="13">
        <f t="shared" si="91"/>
        <v>80.5</v>
      </c>
      <c r="Q1435" s="15" t="s">
        <v>8320</v>
      </c>
      <c r="R1435" t="s">
        <v>8339</v>
      </c>
      <c r="S1435" s="9">
        <f t="shared" si="92"/>
        <v>42673.625868055555</v>
      </c>
      <c r="T1435" s="9">
        <f t="shared" si="9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 s="13">
        <f t="shared" si="91"/>
        <v>744.55</v>
      </c>
      <c r="Q1436" s="15" t="s">
        <v>8320</v>
      </c>
      <c r="R1436" t="s">
        <v>8339</v>
      </c>
      <c r="S1436" s="9">
        <f t="shared" si="92"/>
        <v>42142.767106481479</v>
      </c>
      <c r="T1436" s="9">
        <f t="shared" si="9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 s="13">
        <f t="shared" si="91"/>
        <v>7.5</v>
      </c>
      <c r="Q1437" s="15" t="s">
        <v>8320</v>
      </c>
      <c r="R1437" t="s">
        <v>8339</v>
      </c>
      <c r="S1437" s="9">
        <f t="shared" si="92"/>
        <v>42258.780324074076</v>
      </c>
      <c r="T1437" s="9">
        <f t="shared" si="9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 s="13">
        <f t="shared" si="91"/>
        <v>38.5</v>
      </c>
      <c r="Q1438" s="15" t="s">
        <v>8320</v>
      </c>
      <c r="R1438" t="s">
        <v>8339</v>
      </c>
      <c r="S1438" s="9">
        <f t="shared" si="92"/>
        <v>42391.35019675926</v>
      </c>
      <c r="T1438" s="9">
        <f t="shared" si="9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 s="13">
        <f t="shared" si="91"/>
        <v>36.68</v>
      </c>
      <c r="Q1439" s="15" t="s">
        <v>8320</v>
      </c>
      <c r="R1439" t="s">
        <v>8339</v>
      </c>
      <c r="S1439" s="9">
        <f t="shared" si="92"/>
        <v>41796.531701388885</v>
      </c>
      <c r="T1439" s="9">
        <f t="shared" si="9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 s="13">
        <f t="shared" si="91"/>
        <v>75</v>
      </c>
      <c r="Q1440" s="15" t="s">
        <v>8320</v>
      </c>
      <c r="R1440" t="s">
        <v>8339</v>
      </c>
      <c r="S1440" s="9">
        <f t="shared" si="92"/>
        <v>42457.871516203704</v>
      </c>
      <c r="T1440" s="9">
        <f t="shared" si="9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 s="13">
        <f t="shared" si="91"/>
        <v>30</v>
      </c>
      <c r="Q1441" s="15" t="s">
        <v>8320</v>
      </c>
      <c r="R1441" t="s">
        <v>8339</v>
      </c>
      <c r="S1441" s="9">
        <f t="shared" si="92"/>
        <v>42040.829872685179</v>
      </c>
      <c r="T1441" s="9">
        <f t="shared" si="9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 s="13">
        <f t="shared" si="91"/>
        <v>1</v>
      </c>
      <c r="Q1442" s="15" t="s">
        <v>8320</v>
      </c>
      <c r="R1442" t="s">
        <v>8339</v>
      </c>
      <c r="S1442" s="9">
        <f t="shared" si="92"/>
        <v>42486.748414351852</v>
      </c>
      <c r="T1442" s="9">
        <f t="shared" si="9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 s="13">
        <f t="shared" si="91"/>
        <v>673.33</v>
      </c>
      <c r="Q1443" s="15" t="s">
        <v>8320</v>
      </c>
      <c r="R1443" t="s">
        <v>8339</v>
      </c>
      <c r="S1443" s="9">
        <f t="shared" si="92"/>
        <v>42198.765844907408</v>
      </c>
      <c r="T1443" s="9">
        <f t="shared" si="9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 s="13">
        <f t="shared" si="91"/>
        <v>0</v>
      </c>
      <c r="Q1444" s="15" t="s">
        <v>8320</v>
      </c>
      <c r="R1444" t="s">
        <v>8339</v>
      </c>
      <c r="S1444" s="9">
        <f t="shared" si="92"/>
        <v>42485.64534722222</v>
      </c>
      <c r="T1444" s="9">
        <f t="shared" si="9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 s="13">
        <f t="shared" si="91"/>
        <v>0</v>
      </c>
      <c r="Q1445" s="15" t="s">
        <v>8320</v>
      </c>
      <c r="R1445" t="s">
        <v>8339</v>
      </c>
      <c r="S1445" s="9">
        <f t="shared" si="92"/>
        <v>42707.926030092596</v>
      </c>
      <c r="T1445" s="9">
        <f t="shared" si="9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 s="13">
        <f t="shared" si="91"/>
        <v>0</v>
      </c>
      <c r="Q1446" s="15" t="s">
        <v>8320</v>
      </c>
      <c r="R1446" t="s">
        <v>8339</v>
      </c>
      <c r="S1446" s="9">
        <f t="shared" si="92"/>
        <v>42199.873402777783</v>
      </c>
      <c r="T1446" s="9">
        <f t="shared" si="9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 s="13">
        <f t="shared" si="91"/>
        <v>0</v>
      </c>
      <c r="Q1447" s="15" t="s">
        <v>8320</v>
      </c>
      <c r="R1447" t="s">
        <v>8339</v>
      </c>
      <c r="S1447" s="9">
        <f t="shared" si="92"/>
        <v>42139.542303240742</v>
      </c>
      <c r="T1447" s="9">
        <f t="shared" si="9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 s="13">
        <f t="shared" si="91"/>
        <v>0</v>
      </c>
      <c r="Q1448" s="15" t="s">
        <v>8320</v>
      </c>
      <c r="R1448" t="s">
        <v>8339</v>
      </c>
      <c r="S1448" s="9">
        <f t="shared" si="92"/>
        <v>42461.447662037041</v>
      </c>
      <c r="T1448" s="9">
        <f t="shared" si="9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 s="13">
        <f t="shared" si="91"/>
        <v>25</v>
      </c>
      <c r="Q1449" s="15" t="s">
        <v>8320</v>
      </c>
      <c r="R1449" t="s">
        <v>8339</v>
      </c>
      <c r="S1449" s="9">
        <f t="shared" si="92"/>
        <v>42529.730717592596</v>
      </c>
      <c r="T1449" s="9">
        <f t="shared" si="9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 s="13">
        <f t="shared" si="91"/>
        <v>0</v>
      </c>
      <c r="Q1450" s="15" t="s">
        <v>8320</v>
      </c>
      <c r="R1450" t="s">
        <v>8339</v>
      </c>
      <c r="S1450" s="9">
        <f t="shared" si="92"/>
        <v>42115.936550925922</v>
      </c>
      <c r="T1450" s="9">
        <f t="shared" si="9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 s="13">
        <f t="shared" si="91"/>
        <v>0</v>
      </c>
      <c r="Q1451" s="15" t="s">
        <v>8320</v>
      </c>
      <c r="R1451" t="s">
        <v>8339</v>
      </c>
      <c r="S1451" s="9">
        <f t="shared" si="92"/>
        <v>42086.811400462961</v>
      </c>
      <c r="T1451" s="9">
        <f t="shared" si="9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 s="13">
        <f t="shared" si="91"/>
        <v>1</v>
      </c>
      <c r="Q1452" s="15" t="s">
        <v>8320</v>
      </c>
      <c r="R1452" t="s">
        <v>8339</v>
      </c>
      <c r="S1452" s="9">
        <f t="shared" si="92"/>
        <v>42390.171261574069</v>
      </c>
      <c r="T1452" s="9">
        <f t="shared" si="93"/>
        <v>42420.171261574069</v>
      </c>
    </row>
    <row r="1453" spans="1:20" ht="45" hidden="1" x14ac:dyDescent="0.25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t="s">
        <v>8219</v>
      </c>
      <c r="G1453" t="s">
        <v>8223</v>
      </c>
      <c r="H1453" t="s">
        <v>8245</v>
      </c>
      <c r="I1453" s="11">
        <v>1435636740</v>
      </c>
      <c r="J1453" s="11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90"/>
        <v>0</v>
      </c>
      <c r="P1453" s="13">
        <f t="shared" si="91"/>
        <v>10</v>
      </c>
      <c r="Q1453" s="15" t="s">
        <v>8315</v>
      </c>
      <c r="R1453" t="s">
        <v>8357</v>
      </c>
      <c r="S1453" s="9">
        <f t="shared" si="92"/>
        <v>42154.818819444445</v>
      </c>
      <c r="T1453" s="9">
        <f t="shared" si="93"/>
        <v>42185.165972222225</v>
      </c>
    </row>
    <row r="1454" spans="1:20" ht="30" hidden="1" x14ac:dyDescent="0.25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t="s">
        <v>8219</v>
      </c>
      <c r="G1454" t="s">
        <v>8227</v>
      </c>
      <c r="H1454" t="s">
        <v>8249</v>
      </c>
      <c r="I1454" s="11">
        <v>1430360739</v>
      </c>
      <c r="J1454" s="11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90"/>
        <v>1</v>
      </c>
      <c r="P1454" s="13">
        <f t="shared" si="91"/>
        <v>15.43</v>
      </c>
      <c r="Q1454" s="15" t="s">
        <v>8317</v>
      </c>
      <c r="R1454" t="s">
        <v>8318</v>
      </c>
      <c r="S1454" s="9">
        <f t="shared" si="92"/>
        <v>42094.101145833338</v>
      </c>
      <c r="T1454" s="9">
        <f t="shared" si="93"/>
        <v>42124.101145833338</v>
      </c>
    </row>
    <row r="1455" spans="1:20" ht="45" hidden="1" x14ac:dyDescent="0.25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 s="11">
        <v>1416355259</v>
      </c>
      <c r="J1455" s="11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90"/>
        <v>0</v>
      </c>
      <c r="P1455" s="13">
        <f t="shared" si="91"/>
        <v>1</v>
      </c>
      <c r="Q1455" s="15" t="s">
        <v>8320</v>
      </c>
      <c r="R1455" t="s">
        <v>8339</v>
      </c>
      <c r="S1455" s="9">
        <f t="shared" si="92"/>
        <v>41931.959016203706</v>
      </c>
      <c r="T1455" s="9">
        <f t="shared" si="93"/>
        <v>41962.00068287037</v>
      </c>
    </row>
    <row r="1456" spans="1:20" ht="60" hidden="1" x14ac:dyDescent="0.25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t="s">
        <v>8219</v>
      </c>
      <c r="G1456" t="s">
        <v>8223</v>
      </c>
      <c r="H1456" t="s">
        <v>8245</v>
      </c>
      <c r="I1456" s="11">
        <v>1414708183</v>
      </c>
      <c r="J1456" s="11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90"/>
        <v>0</v>
      </c>
      <c r="P1456" s="13">
        <f t="shared" si="91"/>
        <v>0</v>
      </c>
      <c r="Q1456" s="15" t="s">
        <v>8308</v>
      </c>
      <c r="R1456" t="s">
        <v>8311</v>
      </c>
      <c r="S1456" s="9">
        <f t="shared" si="92"/>
        <v>41882.937303240738</v>
      </c>
      <c r="T1456" s="9">
        <f t="shared" si="93"/>
        <v>41942.937303240738</v>
      </c>
    </row>
    <row r="1457" spans="1:20" ht="60" hidden="1" x14ac:dyDescent="0.25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t="s">
        <v>8219</v>
      </c>
      <c r="G1457" t="s">
        <v>8223</v>
      </c>
      <c r="H1457" t="s">
        <v>8245</v>
      </c>
      <c r="I1457" s="11">
        <v>1484698998</v>
      </c>
      <c r="J1457" s="11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90"/>
        <v>1</v>
      </c>
      <c r="P1457" s="13">
        <f t="shared" si="91"/>
        <v>38.33</v>
      </c>
      <c r="Q1457" s="15" t="s">
        <v>8308</v>
      </c>
      <c r="R1457" t="s">
        <v>8311</v>
      </c>
      <c r="S1457" s="9">
        <f t="shared" si="92"/>
        <v>42693.016180555554</v>
      </c>
      <c r="T1457" s="9">
        <f t="shared" si="93"/>
        <v>42753.016180555554</v>
      </c>
    </row>
    <row r="1458" spans="1:20" ht="45" hidden="1" x14ac:dyDescent="0.25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t="s">
        <v>8219</v>
      </c>
      <c r="G1458" t="s">
        <v>8232</v>
      </c>
      <c r="H1458" t="s">
        <v>8248</v>
      </c>
      <c r="I1458" s="11">
        <v>1448470165</v>
      </c>
      <c r="J1458" s="11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90"/>
        <v>0</v>
      </c>
      <c r="P1458" s="13">
        <f t="shared" si="91"/>
        <v>0</v>
      </c>
      <c r="Q1458" s="15" t="s">
        <v>8317</v>
      </c>
      <c r="R1458" t="s">
        <v>8318</v>
      </c>
      <c r="S1458" s="9">
        <f t="shared" si="92"/>
        <v>42303.659317129626</v>
      </c>
      <c r="T1458" s="9">
        <f t="shared" si="93"/>
        <v>42333.700983796298</v>
      </c>
    </row>
    <row r="1459" spans="1:20" ht="45" hidden="1" x14ac:dyDescent="0.25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t="s">
        <v>8219</v>
      </c>
      <c r="G1459" t="s">
        <v>8229</v>
      </c>
      <c r="H1459" t="s">
        <v>8248</v>
      </c>
      <c r="I1459" s="11">
        <v>1489680061</v>
      </c>
      <c r="J1459" s="11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90"/>
        <v>16</v>
      </c>
      <c r="P1459" s="13">
        <f t="shared" si="91"/>
        <v>214.07</v>
      </c>
      <c r="Q1459" s="15" t="s">
        <v>8317</v>
      </c>
      <c r="R1459" t="s">
        <v>8319</v>
      </c>
      <c r="S1459" s="9">
        <f t="shared" si="92"/>
        <v>42780.709039351852</v>
      </c>
      <c r="T1459" s="9">
        <f t="shared" si="93"/>
        <v>42810.667372685188</v>
      </c>
    </row>
    <row r="1460" spans="1:20" ht="45" hidden="1" x14ac:dyDescent="0.25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t="s">
        <v>8219</v>
      </c>
      <c r="G1460" t="s">
        <v>8223</v>
      </c>
      <c r="H1460" t="s">
        <v>8245</v>
      </c>
      <c r="I1460" s="11">
        <v>1418938395</v>
      </c>
      <c r="J1460" s="11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90"/>
        <v>0</v>
      </c>
      <c r="P1460" s="13">
        <f t="shared" si="91"/>
        <v>75</v>
      </c>
      <c r="Q1460" s="15" t="s">
        <v>8317</v>
      </c>
      <c r="R1460" t="s">
        <v>8319</v>
      </c>
      <c r="S1460" s="9">
        <f t="shared" si="92"/>
        <v>41946.898090277777</v>
      </c>
      <c r="T1460" s="9">
        <f t="shared" si="93"/>
        <v>41991.898090277777</v>
      </c>
    </row>
    <row r="1461" spans="1:20" ht="45" hidden="1" x14ac:dyDescent="0.25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t="s">
        <v>8219</v>
      </c>
      <c r="G1461" t="s">
        <v>8223</v>
      </c>
      <c r="H1461" t="s">
        <v>8245</v>
      </c>
      <c r="I1461" s="11">
        <v>1468496933</v>
      </c>
      <c r="J1461" s="1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90"/>
        <v>3</v>
      </c>
      <c r="P1461" s="13">
        <f t="shared" si="91"/>
        <v>88.71</v>
      </c>
      <c r="Q1461" s="15" t="s">
        <v>8317</v>
      </c>
      <c r="R1461" t="s">
        <v>8319</v>
      </c>
      <c r="S1461" s="9">
        <f t="shared" si="92"/>
        <v>42535.492280092592</v>
      </c>
      <c r="T1461" s="9">
        <f t="shared" si="93"/>
        <v>42565.492280092592</v>
      </c>
    </row>
    <row r="1462" spans="1:20" ht="45" hidden="1" x14ac:dyDescent="0.25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t="s">
        <v>8219</v>
      </c>
      <c r="G1462" t="s">
        <v>8223</v>
      </c>
      <c r="H1462" t="s">
        <v>8245</v>
      </c>
      <c r="I1462" s="11">
        <v>1471622450</v>
      </c>
      <c r="J1462" s="11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90"/>
        <v>16</v>
      </c>
      <c r="P1462" s="13">
        <f t="shared" si="91"/>
        <v>129.16999999999999</v>
      </c>
      <c r="Q1462" s="15" t="s">
        <v>8317</v>
      </c>
      <c r="R1462" t="s">
        <v>8319</v>
      </c>
      <c r="S1462" s="9">
        <f t="shared" si="92"/>
        <v>42556.667245370365</v>
      </c>
      <c r="T1462" s="9">
        <f t="shared" si="93"/>
        <v>42601.667245370365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 s="13">
        <f t="shared" si="91"/>
        <v>44.67</v>
      </c>
      <c r="Q1463" s="15" t="s">
        <v>8320</v>
      </c>
      <c r="R1463" t="s">
        <v>8340</v>
      </c>
      <c r="S1463" s="9">
        <f t="shared" si="92"/>
        <v>41899.645300925928</v>
      </c>
      <c r="T1463" s="9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 s="13">
        <f t="shared" si="91"/>
        <v>28.94</v>
      </c>
      <c r="Q1464" s="15" t="s">
        <v>8320</v>
      </c>
      <c r="R1464" t="s">
        <v>8340</v>
      </c>
      <c r="S1464" s="9">
        <f t="shared" si="92"/>
        <v>41344.662858796299</v>
      </c>
      <c r="T1464" s="9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 s="13">
        <f t="shared" si="91"/>
        <v>35.44</v>
      </c>
      <c r="Q1465" s="15" t="s">
        <v>8320</v>
      </c>
      <c r="R1465" t="s">
        <v>8340</v>
      </c>
      <c r="S1465" s="9">
        <f t="shared" si="92"/>
        <v>41326.911319444444</v>
      </c>
      <c r="T1465" s="9">
        <f t="shared" si="93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94">ROUND(E1466/D1466*100,0)</f>
        <v>163</v>
      </c>
      <c r="P1466" s="13">
        <f t="shared" ref="P1466:P1529" si="95">IFERROR(ROUND(E1466/L1466,2),0)</f>
        <v>34.869999999999997</v>
      </c>
      <c r="Q1466" s="15" t="s">
        <v>8320</v>
      </c>
      <c r="R1466" t="s">
        <v>8340</v>
      </c>
      <c r="S1466" s="9">
        <f t="shared" ref="S1466:S1529" si="96">(((J1466/60)/60)/24)+DATE(1970,1,1)</f>
        <v>41291.661550925928</v>
      </c>
      <c r="T1466" s="9">
        <f t="shared" ref="T1466:T1529" si="97"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4"/>
        <v>456</v>
      </c>
      <c r="P1467" s="13">
        <f t="shared" si="95"/>
        <v>52.62</v>
      </c>
      <c r="Q1467" s="15" t="s">
        <v>8320</v>
      </c>
      <c r="R1467" t="s">
        <v>8340</v>
      </c>
      <c r="S1467" s="9">
        <f t="shared" si="96"/>
        <v>40959.734398148146</v>
      </c>
      <c r="T1467" s="9">
        <f t="shared" si="9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4"/>
        <v>108</v>
      </c>
      <c r="P1468" s="13">
        <f t="shared" si="95"/>
        <v>69.599999999999994</v>
      </c>
      <c r="Q1468" s="15" t="s">
        <v>8320</v>
      </c>
      <c r="R1468" t="s">
        <v>8340</v>
      </c>
      <c r="S1468" s="9">
        <f t="shared" si="96"/>
        <v>42340.172060185185</v>
      </c>
      <c r="T1468" s="9">
        <f t="shared" si="9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4"/>
        <v>115</v>
      </c>
      <c r="P1469" s="13">
        <f t="shared" si="95"/>
        <v>76.72</v>
      </c>
      <c r="Q1469" s="15" t="s">
        <v>8320</v>
      </c>
      <c r="R1469" t="s">
        <v>8340</v>
      </c>
      <c r="S1469" s="9">
        <f t="shared" si="96"/>
        <v>40933.80190972222</v>
      </c>
      <c r="T1469" s="9">
        <f t="shared" si="9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4"/>
        <v>102</v>
      </c>
      <c r="P1470" s="13">
        <f t="shared" si="95"/>
        <v>33.19</v>
      </c>
      <c r="Q1470" s="15" t="s">
        <v>8320</v>
      </c>
      <c r="R1470" t="s">
        <v>8340</v>
      </c>
      <c r="S1470" s="9">
        <f t="shared" si="96"/>
        <v>40646.014456018522</v>
      </c>
      <c r="T1470" s="9">
        <f t="shared" si="9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4"/>
        <v>108</v>
      </c>
      <c r="P1471" s="13">
        <f t="shared" si="95"/>
        <v>149.46</v>
      </c>
      <c r="Q1471" s="15" t="s">
        <v>8320</v>
      </c>
      <c r="R1471" t="s">
        <v>8340</v>
      </c>
      <c r="S1471" s="9">
        <f t="shared" si="96"/>
        <v>41290.598483796297</v>
      </c>
      <c r="T1471" s="9">
        <f t="shared" si="9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4"/>
        <v>125</v>
      </c>
      <c r="P1472" s="13">
        <f t="shared" si="95"/>
        <v>23.17</v>
      </c>
      <c r="Q1472" s="15" t="s">
        <v>8320</v>
      </c>
      <c r="R1472" t="s">
        <v>8340</v>
      </c>
      <c r="S1472" s="9">
        <f t="shared" si="96"/>
        <v>41250.827118055553</v>
      </c>
      <c r="T1472" s="9">
        <f t="shared" si="9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4"/>
        <v>104</v>
      </c>
      <c r="P1473" s="13">
        <f t="shared" si="95"/>
        <v>96.88</v>
      </c>
      <c r="Q1473" s="15" t="s">
        <v>8320</v>
      </c>
      <c r="R1473" t="s">
        <v>8340</v>
      </c>
      <c r="S1473" s="9">
        <f t="shared" si="96"/>
        <v>42073.957569444443</v>
      </c>
      <c r="T1473" s="9">
        <f t="shared" si="9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4"/>
        <v>139</v>
      </c>
      <c r="P1474" s="13">
        <f t="shared" si="95"/>
        <v>103.2</v>
      </c>
      <c r="Q1474" s="15" t="s">
        <v>8320</v>
      </c>
      <c r="R1474" t="s">
        <v>8340</v>
      </c>
      <c r="S1474" s="9">
        <f t="shared" si="96"/>
        <v>41533.542858796296</v>
      </c>
      <c r="T1474" s="9">
        <f t="shared" si="97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 s="13">
        <f t="shared" si="95"/>
        <v>38.46</v>
      </c>
      <c r="Q1475" s="15" t="s">
        <v>8320</v>
      </c>
      <c r="R1475" t="s">
        <v>8340</v>
      </c>
      <c r="S1475" s="9">
        <f t="shared" si="96"/>
        <v>40939.979618055557</v>
      </c>
      <c r="T1475" s="9">
        <f t="shared" si="97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 s="13">
        <f t="shared" si="95"/>
        <v>44.32</v>
      </c>
      <c r="Q1476" s="15" t="s">
        <v>8320</v>
      </c>
      <c r="R1476" t="s">
        <v>8340</v>
      </c>
      <c r="S1476" s="9">
        <f t="shared" si="96"/>
        <v>41500.727916666663</v>
      </c>
      <c r="T1476" s="9">
        <f t="shared" si="9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 s="13">
        <f t="shared" si="95"/>
        <v>64.17</v>
      </c>
      <c r="Q1477" s="15" t="s">
        <v>8320</v>
      </c>
      <c r="R1477" t="s">
        <v>8340</v>
      </c>
      <c r="S1477" s="9">
        <f t="shared" si="96"/>
        <v>41960.722951388889</v>
      </c>
      <c r="T1477" s="9">
        <f t="shared" si="9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 s="13">
        <f t="shared" si="95"/>
        <v>43.33</v>
      </c>
      <c r="Q1478" s="15" t="s">
        <v>8320</v>
      </c>
      <c r="R1478" t="s">
        <v>8340</v>
      </c>
      <c r="S1478" s="9">
        <f t="shared" si="96"/>
        <v>40766.041921296295</v>
      </c>
      <c r="T1478" s="9">
        <f t="shared" si="9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 s="13">
        <f t="shared" si="95"/>
        <v>90.5</v>
      </c>
      <c r="Q1479" s="15" t="s">
        <v>8320</v>
      </c>
      <c r="R1479" t="s">
        <v>8340</v>
      </c>
      <c r="S1479" s="9">
        <f t="shared" si="96"/>
        <v>40840.615787037037</v>
      </c>
      <c r="T1479" s="9">
        <f t="shared" si="9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 s="13">
        <f t="shared" si="95"/>
        <v>29.19</v>
      </c>
      <c r="Q1480" s="15" t="s">
        <v>8320</v>
      </c>
      <c r="R1480" t="s">
        <v>8340</v>
      </c>
      <c r="S1480" s="9">
        <f t="shared" si="96"/>
        <v>41394.871678240743</v>
      </c>
      <c r="T1480" s="9">
        <f t="shared" si="9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 s="13">
        <f t="shared" si="95"/>
        <v>30.96</v>
      </c>
      <c r="Q1481" s="15" t="s">
        <v>8320</v>
      </c>
      <c r="R1481" t="s">
        <v>8340</v>
      </c>
      <c r="S1481" s="9">
        <f t="shared" si="96"/>
        <v>41754.745243055557</v>
      </c>
      <c r="T1481" s="9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 s="13">
        <f t="shared" si="95"/>
        <v>92.16</v>
      </c>
      <c r="Q1482" s="15" t="s">
        <v>8320</v>
      </c>
      <c r="R1482" t="s">
        <v>8340</v>
      </c>
      <c r="S1482" s="9">
        <f t="shared" si="96"/>
        <v>41464.934016203704</v>
      </c>
      <c r="T1482" s="9">
        <f t="shared" si="9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 s="13">
        <f t="shared" si="95"/>
        <v>17.5</v>
      </c>
      <c r="Q1483" s="15" t="s">
        <v>8320</v>
      </c>
      <c r="R1483" t="s">
        <v>8322</v>
      </c>
      <c r="S1483" s="9">
        <f t="shared" si="96"/>
        <v>41550.922974537039</v>
      </c>
      <c r="T1483" s="9">
        <f t="shared" si="9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 s="13">
        <f t="shared" si="95"/>
        <v>5</v>
      </c>
      <c r="Q1484" s="15" t="s">
        <v>8320</v>
      </c>
      <c r="R1484" t="s">
        <v>8322</v>
      </c>
      <c r="S1484" s="9">
        <f t="shared" si="96"/>
        <v>41136.85805555556</v>
      </c>
      <c r="T1484" s="9">
        <f t="shared" si="9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 s="13">
        <f t="shared" si="95"/>
        <v>25</v>
      </c>
      <c r="Q1485" s="15" t="s">
        <v>8320</v>
      </c>
      <c r="R1485" t="s">
        <v>8322</v>
      </c>
      <c r="S1485" s="9">
        <f t="shared" si="96"/>
        <v>42548.192997685182</v>
      </c>
      <c r="T1485" s="9">
        <f t="shared" si="97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 s="13">
        <f t="shared" si="95"/>
        <v>0</v>
      </c>
      <c r="Q1486" s="15" t="s">
        <v>8320</v>
      </c>
      <c r="R1486" t="s">
        <v>8322</v>
      </c>
      <c r="S1486" s="9">
        <f t="shared" si="96"/>
        <v>41053.200960648144</v>
      </c>
      <c r="T1486" s="9">
        <f t="shared" si="9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 s="13">
        <f t="shared" si="95"/>
        <v>50</v>
      </c>
      <c r="Q1487" s="15" t="s">
        <v>8320</v>
      </c>
      <c r="R1487" t="s">
        <v>8322</v>
      </c>
      <c r="S1487" s="9">
        <f t="shared" si="96"/>
        <v>42130.795983796299</v>
      </c>
      <c r="T1487" s="9">
        <f t="shared" si="9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 s="13">
        <f t="shared" si="95"/>
        <v>16</v>
      </c>
      <c r="Q1488" s="15" t="s">
        <v>8320</v>
      </c>
      <c r="R1488" t="s">
        <v>8322</v>
      </c>
      <c r="S1488" s="9">
        <f t="shared" si="96"/>
        <v>42032.168530092589</v>
      </c>
      <c r="T1488" s="9">
        <f t="shared" si="9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 s="13">
        <f t="shared" si="95"/>
        <v>0</v>
      </c>
      <c r="Q1489" s="15" t="s">
        <v>8320</v>
      </c>
      <c r="R1489" t="s">
        <v>8322</v>
      </c>
      <c r="S1489" s="9">
        <f t="shared" si="96"/>
        <v>42554.917488425926</v>
      </c>
      <c r="T1489" s="9">
        <f t="shared" si="9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 s="13">
        <f t="shared" si="95"/>
        <v>60</v>
      </c>
      <c r="Q1490" s="15" t="s">
        <v>8320</v>
      </c>
      <c r="R1490" t="s">
        <v>8322</v>
      </c>
      <c r="S1490" s="9">
        <f t="shared" si="96"/>
        <v>41614.563194444447</v>
      </c>
      <c r="T1490" s="9">
        <f t="shared" si="9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 s="13">
        <f t="shared" si="95"/>
        <v>0</v>
      </c>
      <c r="Q1491" s="15" t="s">
        <v>8320</v>
      </c>
      <c r="R1491" t="s">
        <v>8322</v>
      </c>
      <c r="S1491" s="9">
        <f t="shared" si="96"/>
        <v>41198.611712962964</v>
      </c>
      <c r="T1491" s="9">
        <f t="shared" si="9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 s="13">
        <f t="shared" si="95"/>
        <v>47.11</v>
      </c>
      <c r="Q1492" s="15" t="s">
        <v>8320</v>
      </c>
      <c r="R1492" t="s">
        <v>8322</v>
      </c>
      <c r="S1492" s="9">
        <f t="shared" si="96"/>
        <v>41520.561041666668</v>
      </c>
      <c r="T1492" s="9">
        <f t="shared" si="9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 s="13">
        <f t="shared" si="95"/>
        <v>100</v>
      </c>
      <c r="Q1493" s="15" t="s">
        <v>8320</v>
      </c>
      <c r="R1493" t="s">
        <v>8322</v>
      </c>
      <c r="S1493" s="9">
        <f t="shared" si="96"/>
        <v>41991.713460648149</v>
      </c>
      <c r="T1493" s="9">
        <f t="shared" si="9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 s="13">
        <f t="shared" si="95"/>
        <v>15</v>
      </c>
      <c r="Q1494" s="15" t="s">
        <v>8320</v>
      </c>
      <c r="R1494" t="s">
        <v>8322</v>
      </c>
      <c r="S1494" s="9">
        <f t="shared" si="96"/>
        <v>40682.884791666671</v>
      </c>
      <c r="T1494" s="9">
        <f t="shared" si="9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 s="13">
        <f t="shared" si="95"/>
        <v>0</v>
      </c>
      <c r="Q1495" s="15" t="s">
        <v>8320</v>
      </c>
      <c r="R1495" t="s">
        <v>8322</v>
      </c>
      <c r="S1495" s="9">
        <f t="shared" si="96"/>
        <v>41411.866608796299</v>
      </c>
      <c r="T1495" s="9">
        <f t="shared" si="9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 s="13">
        <f t="shared" si="95"/>
        <v>40.450000000000003</v>
      </c>
      <c r="Q1496" s="15" t="s">
        <v>8320</v>
      </c>
      <c r="R1496" t="s">
        <v>8322</v>
      </c>
      <c r="S1496" s="9">
        <f t="shared" si="96"/>
        <v>42067.722372685181</v>
      </c>
      <c r="T1496" s="9">
        <f t="shared" si="9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 s="13">
        <f t="shared" si="95"/>
        <v>0</v>
      </c>
      <c r="Q1497" s="15" t="s">
        <v>8320</v>
      </c>
      <c r="R1497" t="s">
        <v>8322</v>
      </c>
      <c r="S1497" s="9">
        <f t="shared" si="96"/>
        <v>40752.789710648147</v>
      </c>
      <c r="T1497" s="9">
        <f t="shared" si="9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 s="13">
        <f t="shared" si="95"/>
        <v>0</v>
      </c>
      <c r="Q1498" s="15" t="s">
        <v>8320</v>
      </c>
      <c r="R1498" t="s">
        <v>8322</v>
      </c>
      <c r="S1498" s="9">
        <f t="shared" si="96"/>
        <v>41838.475219907406</v>
      </c>
      <c r="T1498" s="9">
        <f t="shared" si="9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 s="13">
        <f t="shared" si="95"/>
        <v>1</v>
      </c>
      <c r="Q1499" s="15" t="s">
        <v>8320</v>
      </c>
      <c r="R1499" t="s">
        <v>8322</v>
      </c>
      <c r="S1499" s="9">
        <f t="shared" si="96"/>
        <v>41444.64261574074</v>
      </c>
      <c r="T1499" s="9">
        <f t="shared" si="9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 s="13">
        <f t="shared" si="95"/>
        <v>19</v>
      </c>
      <c r="Q1500" s="15" t="s">
        <v>8320</v>
      </c>
      <c r="R1500" t="s">
        <v>8322</v>
      </c>
      <c r="S1500" s="9">
        <f t="shared" si="96"/>
        <v>41840.983541666668</v>
      </c>
      <c r="T1500" s="9">
        <f t="shared" si="9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 s="13">
        <f t="shared" si="95"/>
        <v>5</v>
      </c>
      <c r="Q1501" s="15" t="s">
        <v>8320</v>
      </c>
      <c r="R1501" t="s">
        <v>8322</v>
      </c>
      <c r="S1501" s="9">
        <f t="shared" si="96"/>
        <v>42527.007326388892</v>
      </c>
      <c r="T1501" s="9">
        <f t="shared" si="9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 s="13">
        <f t="shared" si="95"/>
        <v>46.73</v>
      </c>
      <c r="Q1502" s="15" t="s">
        <v>8320</v>
      </c>
      <c r="R1502" t="s">
        <v>8322</v>
      </c>
      <c r="S1502" s="9">
        <f t="shared" si="96"/>
        <v>41365.904594907406</v>
      </c>
      <c r="T1502" s="9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 s="13">
        <f t="shared" si="95"/>
        <v>97.73</v>
      </c>
      <c r="Q1503" s="15" t="s">
        <v>8336</v>
      </c>
      <c r="R1503" t="s">
        <v>8337</v>
      </c>
      <c r="S1503" s="9">
        <f t="shared" si="96"/>
        <v>42163.583599537036</v>
      </c>
      <c r="T1503" s="9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 s="13">
        <f t="shared" si="95"/>
        <v>67.84</v>
      </c>
      <c r="Q1504" s="15" t="s">
        <v>8336</v>
      </c>
      <c r="R1504" t="s">
        <v>8337</v>
      </c>
      <c r="S1504" s="9">
        <f t="shared" si="96"/>
        <v>42426.542592592596</v>
      </c>
      <c r="T1504" s="9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 s="13">
        <f t="shared" si="95"/>
        <v>56.98</v>
      </c>
      <c r="Q1505" s="15" t="s">
        <v>8336</v>
      </c>
      <c r="R1505" t="s">
        <v>8337</v>
      </c>
      <c r="S1505" s="9">
        <f t="shared" si="96"/>
        <v>42606.347233796296</v>
      </c>
      <c r="T1505" s="9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 s="13">
        <f t="shared" si="95"/>
        <v>67.16</v>
      </c>
      <c r="Q1506" s="15" t="s">
        <v>8336</v>
      </c>
      <c r="R1506" t="s">
        <v>8337</v>
      </c>
      <c r="S1506" s="9">
        <f t="shared" si="96"/>
        <v>41772.657685185186</v>
      </c>
      <c r="T1506" s="9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 s="13">
        <f t="shared" si="95"/>
        <v>48.04</v>
      </c>
      <c r="Q1507" s="15" t="s">
        <v>8336</v>
      </c>
      <c r="R1507" t="s">
        <v>8337</v>
      </c>
      <c r="S1507" s="9">
        <f t="shared" si="96"/>
        <v>42414.44332175926</v>
      </c>
      <c r="T1507" s="9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 s="13">
        <f t="shared" si="95"/>
        <v>38.86</v>
      </c>
      <c r="Q1508" s="15" t="s">
        <v>8336</v>
      </c>
      <c r="R1508" t="s">
        <v>8337</v>
      </c>
      <c r="S1508" s="9">
        <f t="shared" si="96"/>
        <v>41814.785925925928</v>
      </c>
      <c r="T1508" s="9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 s="13">
        <f t="shared" si="95"/>
        <v>78.180000000000007</v>
      </c>
      <c r="Q1509" s="15" t="s">
        <v>8336</v>
      </c>
      <c r="R1509" t="s">
        <v>8337</v>
      </c>
      <c r="S1509" s="9">
        <f t="shared" si="96"/>
        <v>40254.450335648151</v>
      </c>
      <c r="T1509" s="9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 s="13">
        <f t="shared" si="95"/>
        <v>97.11</v>
      </c>
      <c r="Q1510" s="15" t="s">
        <v>8336</v>
      </c>
      <c r="R1510" t="s">
        <v>8337</v>
      </c>
      <c r="S1510" s="9">
        <f t="shared" si="96"/>
        <v>41786.614363425928</v>
      </c>
      <c r="T1510" s="9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 s="13">
        <f t="shared" si="95"/>
        <v>110.39</v>
      </c>
      <c r="Q1511" s="15" t="s">
        <v>8336</v>
      </c>
      <c r="R1511" t="s">
        <v>8337</v>
      </c>
      <c r="S1511" s="9">
        <f t="shared" si="96"/>
        <v>42751.533391203702</v>
      </c>
      <c r="T1511" s="9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 s="13">
        <f t="shared" si="95"/>
        <v>39.92</v>
      </c>
      <c r="Q1512" s="15" t="s">
        <v>8336</v>
      </c>
      <c r="R1512" t="s">
        <v>8337</v>
      </c>
      <c r="S1512" s="9">
        <f t="shared" si="96"/>
        <v>41809.385162037033</v>
      </c>
      <c r="T1512" s="9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 s="13">
        <f t="shared" si="95"/>
        <v>75.98</v>
      </c>
      <c r="Q1513" s="15" t="s">
        <v>8336</v>
      </c>
      <c r="R1513" t="s">
        <v>8337</v>
      </c>
      <c r="S1513" s="9">
        <f t="shared" si="96"/>
        <v>42296.583379629628</v>
      </c>
      <c r="T1513" s="9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 s="13">
        <f t="shared" si="95"/>
        <v>58.38</v>
      </c>
      <c r="Q1514" s="15" t="s">
        <v>8336</v>
      </c>
      <c r="R1514" t="s">
        <v>8337</v>
      </c>
      <c r="S1514" s="9">
        <f t="shared" si="96"/>
        <v>42741.684479166666</v>
      </c>
      <c r="T1514" s="9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 s="13">
        <f t="shared" si="95"/>
        <v>55.82</v>
      </c>
      <c r="Q1515" s="15" t="s">
        <v>8336</v>
      </c>
      <c r="R1515" t="s">
        <v>8337</v>
      </c>
      <c r="S1515" s="9">
        <f t="shared" si="96"/>
        <v>41806.637337962966</v>
      </c>
      <c r="T1515" s="9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 s="13">
        <f t="shared" si="95"/>
        <v>151.24</v>
      </c>
      <c r="Q1516" s="15" t="s">
        <v>8336</v>
      </c>
      <c r="R1516" t="s">
        <v>8337</v>
      </c>
      <c r="S1516" s="9">
        <f t="shared" si="96"/>
        <v>42234.597685185188</v>
      </c>
      <c r="T1516" s="9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 s="13">
        <f t="shared" si="95"/>
        <v>849.67</v>
      </c>
      <c r="Q1517" s="15" t="s">
        <v>8336</v>
      </c>
      <c r="R1517" t="s">
        <v>8337</v>
      </c>
      <c r="S1517" s="9">
        <f t="shared" si="96"/>
        <v>42415.253437499996</v>
      </c>
      <c r="T1517" s="9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 s="13">
        <f t="shared" si="95"/>
        <v>159.24</v>
      </c>
      <c r="Q1518" s="15" t="s">
        <v>8336</v>
      </c>
      <c r="R1518" t="s">
        <v>8337</v>
      </c>
      <c r="S1518" s="9">
        <f t="shared" si="96"/>
        <v>42619.466342592597</v>
      </c>
      <c r="T1518" s="9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 s="13">
        <f t="shared" si="95"/>
        <v>39.51</v>
      </c>
      <c r="Q1519" s="15" t="s">
        <v>8336</v>
      </c>
      <c r="R1519" t="s">
        <v>8337</v>
      </c>
      <c r="S1519" s="9">
        <f t="shared" si="96"/>
        <v>41948.56658564815</v>
      </c>
      <c r="T1519" s="9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 s="13">
        <f t="shared" si="95"/>
        <v>130.53</v>
      </c>
      <c r="Q1520" s="15" t="s">
        <v>8336</v>
      </c>
      <c r="R1520" t="s">
        <v>8337</v>
      </c>
      <c r="S1520" s="9">
        <f t="shared" si="96"/>
        <v>41760.8200462963</v>
      </c>
      <c r="T1520" s="9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 s="13">
        <f t="shared" si="95"/>
        <v>64.16</v>
      </c>
      <c r="Q1521" s="15" t="s">
        <v>8336</v>
      </c>
      <c r="R1521" t="s">
        <v>8337</v>
      </c>
      <c r="S1521" s="9">
        <f t="shared" si="96"/>
        <v>41782.741701388892</v>
      </c>
      <c r="T1521" s="9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 s="13">
        <f t="shared" si="95"/>
        <v>111.53</v>
      </c>
      <c r="Q1522" s="15" t="s">
        <v>8336</v>
      </c>
      <c r="R1522" t="s">
        <v>8337</v>
      </c>
      <c r="S1522" s="9">
        <f t="shared" si="96"/>
        <v>41955.857789351852</v>
      </c>
      <c r="T1522" s="9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 s="13">
        <f t="shared" si="95"/>
        <v>170.45</v>
      </c>
      <c r="Q1523" s="15" t="s">
        <v>8336</v>
      </c>
      <c r="R1523" t="s">
        <v>8337</v>
      </c>
      <c r="S1523" s="9">
        <f t="shared" si="96"/>
        <v>42493.167719907404</v>
      </c>
      <c r="T1523" s="9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 s="13">
        <f t="shared" si="95"/>
        <v>133.74</v>
      </c>
      <c r="Q1524" s="15" t="s">
        <v>8336</v>
      </c>
      <c r="R1524" t="s">
        <v>8337</v>
      </c>
      <c r="S1524" s="9">
        <f t="shared" si="96"/>
        <v>41899.830312500002</v>
      </c>
      <c r="T1524" s="9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 s="13">
        <f t="shared" si="95"/>
        <v>95.83</v>
      </c>
      <c r="Q1525" s="15" t="s">
        <v>8336</v>
      </c>
      <c r="R1525" t="s">
        <v>8337</v>
      </c>
      <c r="S1525" s="9">
        <f t="shared" si="96"/>
        <v>41964.751342592594</v>
      </c>
      <c r="T1525" s="9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 s="13">
        <f t="shared" si="95"/>
        <v>221.79</v>
      </c>
      <c r="Q1526" s="15" t="s">
        <v>8336</v>
      </c>
      <c r="R1526" t="s">
        <v>8337</v>
      </c>
      <c r="S1526" s="9">
        <f t="shared" si="96"/>
        <v>42756.501041666663</v>
      </c>
      <c r="T1526" s="9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 s="13">
        <f t="shared" si="95"/>
        <v>32.32</v>
      </c>
      <c r="Q1527" s="15" t="s">
        <v>8336</v>
      </c>
      <c r="R1527" t="s">
        <v>8337</v>
      </c>
      <c r="S1527" s="9">
        <f t="shared" si="96"/>
        <v>42570.702986111108</v>
      </c>
      <c r="T1527" s="9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 s="13">
        <f t="shared" si="95"/>
        <v>98.84</v>
      </c>
      <c r="Q1528" s="15" t="s">
        <v>8336</v>
      </c>
      <c r="R1528" t="s">
        <v>8337</v>
      </c>
      <c r="S1528" s="9">
        <f t="shared" si="96"/>
        <v>42339.276006944448</v>
      </c>
      <c r="T1528" s="9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 s="13">
        <f t="shared" si="95"/>
        <v>55.22</v>
      </c>
      <c r="Q1529" s="15" t="s">
        <v>8336</v>
      </c>
      <c r="R1529" t="s">
        <v>8337</v>
      </c>
      <c r="S1529" s="9">
        <f t="shared" si="96"/>
        <v>42780.600532407407</v>
      </c>
      <c r="T1529" s="9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98">ROUND(E1530/D1530*100,0)</f>
        <v>282</v>
      </c>
      <c r="P1530" s="13">
        <f t="shared" ref="P1530:P1593" si="99">IFERROR(ROUND(E1530/L1530,2),0)</f>
        <v>52.79</v>
      </c>
      <c r="Q1530" s="15" t="s">
        <v>8336</v>
      </c>
      <c r="R1530" t="s">
        <v>8337</v>
      </c>
      <c r="S1530" s="9">
        <f t="shared" ref="S1530:S1593" si="100">(((J1530/60)/60)/24)+DATE(1970,1,1)</f>
        <v>42736.732893518521</v>
      </c>
      <c r="T1530" s="9">
        <f t="shared" ref="T1530:T1593" si="101"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8"/>
        <v>101</v>
      </c>
      <c r="P1531" s="13">
        <f t="shared" si="99"/>
        <v>135.66999999999999</v>
      </c>
      <c r="Q1531" s="15" t="s">
        <v>8336</v>
      </c>
      <c r="R1531" t="s">
        <v>8337</v>
      </c>
      <c r="S1531" s="9">
        <f t="shared" si="100"/>
        <v>42052.628703703704</v>
      </c>
      <c r="T1531" s="9">
        <f t="shared" si="10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8"/>
        <v>135</v>
      </c>
      <c r="P1532" s="13">
        <f t="shared" si="99"/>
        <v>53.99</v>
      </c>
      <c r="Q1532" s="15" t="s">
        <v>8336</v>
      </c>
      <c r="R1532" t="s">
        <v>8337</v>
      </c>
      <c r="S1532" s="9">
        <f t="shared" si="100"/>
        <v>42275.767303240747</v>
      </c>
      <c r="T1532" s="9">
        <f t="shared" si="10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8"/>
        <v>176</v>
      </c>
      <c r="P1533" s="13">
        <f t="shared" si="99"/>
        <v>56.64</v>
      </c>
      <c r="Q1533" s="15" t="s">
        <v>8336</v>
      </c>
      <c r="R1533" t="s">
        <v>8337</v>
      </c>
      <c r="S1533" s="9">
        <f t="shared" si="100"/>
        <v>41941.802384259259</v>
      </c>
      <c r="T1533" s="9">
        <f t="shared" si="10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8"/>
        <v>484</v>
      </c>
      <c r="P1534" s="13">
        <f t="shared" si="99"/>
        <v>82.32</v>
      </c>
      <c r="Q1534" s="15" t="s">
        <v>8336</v>
      </c>
      <c r="R1534" t="s">
        <v>8337</v>
      </c>
      <c r="S1534" s="9">
        <f t="shared" si="100"/>
        <v>42391.475289351853</v>
      </c>
      <c r="T1534" s="9">
        <f t="shared" si="10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8"/>
        <v>145</v>
      </c>
      <c r="P1535" s="13">
        <f t="shared" si="99"/>
        <v>88.26</v>
      </c>
      <c r="Q1535" s="15" t="s">
        <v>8336</v>
      </c>
      <c r="R1535" t="s">
        <v>8337</v>
      </c>
      <c r="S1535" s="9">
        <f t="shared" si="100"/>
        <v>42443.00204861111</v>
      </c>
      <c r="T1535" s="9">
        <f t="shared" si="10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8"/>
        <v>418</v>
      </c>
      <c r="P1536" s="13">
        <f t="shared" si="99"/>
        <v>84.91</v>
      </c>
      <c r="Q1536" s="15" t="s">
        <v>8336</v>
      </c>
      <c r="R1536" t="s">
        <v>8337</v>
      </c>
      <c r="S1536" s="9">
        <f t="shared" si="100"/>
        <v>42221.67432870371</v>
      </c>
      <c r="T1536" s="9">
        <f t="shared" si="10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8"/>
        <v>132</v>
      </c>
      <c r="P1537" s="13">
        <f t="shared" si="99"/>
        <v>48.15</v>
      </c>
      <c r="Q1537" s="15" t="s">
        <v>8336</v>
      </c>
      <c r="R1537" t="s">
        <v>8337</v>
      </c>
      <c r="S1537" s="9">
        <f t="shared" si="100"/>
        <v>42484.829062500001</v>
      </c>
      <c r="T1537" s="9">
        <f t="shared" si="10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8"/>
        <v>250</v>
      </c>
      <c r="P1538" s="13">
        <f t="shared" si="99"/>
        <v>66.02</v>
      </c>
      <c r="Q1538" s="15" t="s">
        <v>8336</v>
      </c>
      <c r="R1538" t="s">
        <v>8337</v>
      </c>
      <c r="S1538" s="9">
        <f t="shared" si="100"/>
        <v>42213.802199074074</v>
      </c>
      <c r="T1538" s="9">
        <f t="shared" si="10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 s="13">
        <f t="shared" si="99"/>
        <v>96.38</v>
      </c>
      <c r="Q1539" s="15" t="s">
        <v>8336</v>
      </c>
      <c r="R1539" t="s">
        <v>8337</v>
      </c>
      <c r="S1539" s="9">
        <f t="shared" si="100"/>
        <v>42552.315127314811</v>
      </c>
      <c r="T1539" s="9">
        <f t="shared" si="101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 s="13">
        <f t="shared" si="99"/>
        <v>156.16999999999999</v>
      </c>
      <c r="Q1540" s="15" t="s">
        <v>8336</v>
      </c>
      <c r="R1540" t="s">
        <v>8337</v>
      </c>
      <c r="S1540" s="9">
        <f t="shared" si="100"/>
        <v>41981.782060185185</v>
      </c>
      <c r="T1540" s="9">
        <f t="shared" si="10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 s="13">
        <f t="shared" si="99"/>
        <v>95.76</v>
      </c>
      <c r="Q1541" s="15" t="s">
        <v>8336</v>
      </c>
      <c r="R1541" t="s">
        <v>8337</v>
      </c>
      <c r="S1541" s="9">
        <f t="shared" si="100"/>
        <v>42705.919201388882</v>
      </c>
      <c r="T1541" s="9">
        <f t="shared" si="101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 s="13">
        <f t="shared" si="99"/>
        <v>180.41</v>
      </c>
      <c r="Q1542" s="15" t="s">
        <v>8336</v>
      </c>
      <c r="R1542" t="s">
        <v>8337</v>
      </c>
      <c r="S1542" s="9">
        <f t="shared" si="100"/>
        <v>41939.00712962963</v>
      </c>
      <c r="T1542" s="9">
        <f t="shared" si="101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 s="13">
        <f t="shared" si="99"/>
        <v>3</v>
      </c>
      <c r="Q1543" s="15" t="s">
        <v>8336</v>
      </c>
      <c r="R1543" t="s">
        <v>8341</v>
      </c>
      <c r="S1543" s="9">
        <f t="shared" si="100"/>
        <v>41974.712245370371</v>
      </c>
      <c r="T1543" s="9">
        <f t="shared" si="10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 s="13">
        <f t="shared" si="99"/>
        <v>20</v>
      </c>
      <c r="Q1544" s="15" t="s">
        <v>8336</v>
      </c>
      <c r="R1544" t="s">
        <v>8341</v>
      </c>
      <c r="S1544" s="9">
        <f t="shared" si="100"/>
        <v>42170.996527777781</v>
      </c>
      <c r="T1544" s="9">
        <f t="shared" si="10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 s="13">
        <f t="shared" si="99"/>
        <v>10</v>
      </c>
      <c r="Q1545" s="15" t="s">
        <v>8336</v>
      </c>
      <c r="R1545" t="s">
        <v>8341</v>
      </c>
      <c r="S1545" s="9">
        <f t="shared" si="100"/>
        <v>41935.509652777779</v>
      </c>
      <c r="T1545" s="9">
        <f t="shared" si="10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 s="13">
        <f t="shared" si="99"/>
        <v>0</v>
      </c>
      <c r="Q1546" s="15" t="s">
        <v>8336</v>
      </c>
      <c r="R1546" t="s">
        <v>8341</v>
      </c>
      <c r="S1546" s="9">
        <f t="shared" si="100"/>
        <v>42053.051203703704</v>
      </c>
      <c r="T1546" s="9">
        <f t="shared" si="10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 s="13">
        <f t="shared" si="99"/>
        <v>1</v>
      </c>
      <c r="Q1547" s="15" t="s">
        <v>8336</v>
      </c>
      <c r="R1547" t="s">
        <v>8341</v>
      </c>
      <c r="S1547" s="9">
        <f t="shared" si="100"/>
        <v>42031.884652777779</v>
      </c>
      <c r="T1547" s="9">
        <f t="shared" si="10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 s="13">
        <f t="shared" si="99"/>
        <v>26.27</v>
      </c>
      <c r="Q1548" s="15" t="s">
        <v>8336</v>
      </c>
      <c r="R1548" t="s">
        <v>8341</v>
      </c>
      <c r="S1548" s="9">
        <f t="shared" si="100"/>
        <v>41839.212951388887</v>
      </c>
      <c r="T1548" s="9">
        <f t="shared" si="10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 s="13">
        <f t="shared" si="99"/>
        <v>0</v>
      </c>
      <c r="Q1549" s="15" t="s">
        <v>8336</v>
      </c>
      <c r="R1549" t="s">
        <v>8341</v>
      </c>
      <c r="S1549" s="9">
        <f t="shared" si="100"/>
        <v>42782.426875000005</v>
      </c>
      <c r="T1549" s="9">
        <f t="shared" si="10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 s="13">
        <f t="shared" si="99"/>
        <v>60</v>
      </c>
      <c r="Q1550" s="15" t="s">
        <v>8336</v>
      </c>
      <c r="R1550" t="s">
        <v>8341</v>
      </c>
      <c r="S1550" s="9">
        <f t="shared" si="100"/>
        <v>42286.88217592593</v>
      </c>
      <c r="T1550" s="9">
        <f t="shared" si="10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 s="13">
        <f t="shared" si="99"/>
        <v>28.33</v>
      </c>
      <c r="Q1551" s="15" t="s">
        <v>8336</v>
      </c>
      <c r="R1551" t="s">
        <v>8341</v>
      </c>
      <c r="S1551" s="9">
        <f t="shared" si="100"/>
        <v>42281.136099537034</v>
      </c>
      <c r="T1551" s="9">
        <f t="shared" si="10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 s="13">
        <f t="shared" si="99"/>
        <v>14.43</v>
      </c>
      <c r="Q1552" s="15" t="s">
        <v>8336</v>
      </c>
      <c r="R1552" t="s">
        <v>8341</v>
      </c>
      <c r="S1552" s="9">
        <f t="shared" si="100"/>
        <v>42472.449467592596</v>
      </c>
      <c r="T1552" s="9">
        <f t="shared" si="10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 s="13">
        <f t="shared" si="99"/>
        <v>0</v>
      </c>
      <c r="Q1553" s="15" t="s">
        <v>8336</v>
      </c>
      <c r="R1553" t="s">
        <v>8341</v>
      </c>
      <c r="S1553" s="9">
        <f t="shared" si="100"/>
        <v>42121.824525462958</v>
      </c>
      <c r="T1553" s="9">
        <f t="shared" si="10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 s="13">
        <f t="shared" si="99"/>
        <v>132.19</v>
      </c>
      <c r="Q1554" s="15" t="s">
        <v>8336</v>
      </c>
      <c r="R1554" t="s">
        <v>8341</v>
      </c>
      <c r="S1554" s="9">
        <f t="shared" si="100"/>
        <v>41892.688750000001</v>
      </c>
      <c r="T1554" s="9">
        <f t="shared" si="10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 s="13">
        <f t="shared" si="99"/>
        <v>0</v>
      </c>
      <c r="Q1555" s="15" t="s">
        <v>8336</v>
      </c>
      <c r="R1555" t="s">
        <v>8341</v>
      </c>
      <c r="S1555" s="9">
        <f t="shared" si="100"/>
        <v>42219.282951388886</v>
      </c>
      <c r="T1555" s="9">
        <f t="shared" si="10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 s="13">
        <f t="shared" si="99"/>
        <v>0</v>
      </c>
      <c r="Q1556" s="15" t="s">
        <v>8336</v>
      </c>
      <c r="R1556" t="s">
        <v>8341</v>
      </c>
      <c r="S1556" s="9">
        <f t="shared" si="100"/>
        <v>42188.252199074079</v>
      </c>
      <c r="T1556" s="9">
        <f t="shared" si="10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 s="13">
        <f t="shared" si="99"/>
        <v>0</v>
      </c>
      <c r="Q1557" s="15" t="s">
        <v>8336</v>
      </c>
      <c r="R1557" t="s">
        <v>8341</v>
      </c>
      <c r="S1557" s="9">
        <f t="shared" si="100"/>
        <v>42241.613796296297</v>
      </c>
      <c r="T1557" s="9">
        <f t="shared" si="10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 s="13">
        <f t="shared" si="99"/>
        <v>56.42</v>
      </c>
      <c r="Q1558" s="15" t="s">
        <v>8336</v>
      </c>
      <c r="R1558" t="s">
        <v>8341</v>
      </c>
      <c r="S1558" s="9">
        <f t="shared" si="100"/>
        <v>42525.153055555551</v>
      </c>
      <c r="T1558" s="9">
        <f t="shared" si="10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 s="13">
        <f t="shared" si="99"/>
        <v>100</v>
      </c>
      <c r="Q1559" s="15" t="s">
        <v>8336</v>
      </c>
      <c r="R1559" t="s">
        <v>8341</v>
      </c>
      <c r="S1559" s="9">
        <f t="shared" si="100"/>
        <v>41871.65315972222</v>
      </c>
      <c r="T1559" s="9">
        <f t="shared" si="10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 s="13">
        <f t="shared" si="99"/>
        <v>11.67</v>
      </c>
      <c r="Q1560" s="15" t="s">
        <v>8336</v>
      </c>
      <c r="R1560" t="s">
        <v>8341</v>
      </c>
      <c r="S1560" s="9">
        <f t="shared" si="100"/>
        <v>42185.397673611107</v>
      </c>
      <c r="T1560" s="9">
        <f t="shared" si="10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 s="13">
        <f t="shared" si="99"/>
        <v>50</v>
      </c>
      <c r="Q1561" s="15" t="s">
        <v>8336</v>
      </c>
      <c r="R1561" t="s">
        <v>8341</v>
      </c>
      <c r="S1561" s="9">
        <f t="shared" si="100"/>
        <v>42108.05322916666</v>
      </c>
      <c r="T1561" s="9">
        <f t="shared" si="10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 s="13">
        <f t="shared" si="99"/>
        <v>23.5</v>
      </c>
      <c r="Q1562" s="15" t="s">
        <v>8336</v>
      </c>
      <c r="R1562" t="s">
        <v>8341</v>
      </c>
      <c r="S1562" s="9">
        <f t="shared" si="100"/>
        <v>41936.020752314813</v>
      </c>
      <c r="T1562" s="9">
        <f t="shared" si="101"/>
        <v>41956.062418981484</v>
      </c>
    </row>
    <row r="1563" spans="1:20" ht="60" hidden="1" x14ac:dyDescent="0.25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t="s">
        <v>8219</v>
      </c>
      <c r="G1563" t="s">
        <v>8223</v>
      </c>
      <c r="H1563" t="s">
        <v>8245</v>
      </c>
      <c r="I1563" s="11">
        <v>1483063435</v>
      </c>
      <c r="J1563" s="11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98"/>
        <v>2</v>
      </c>
      <c r="P1563" s="13">
        <f t="shared" si="99"/>
        <v>60.75</v>
      </c>
      <c r="Q1563" s="15" t="s">
        <v>8317</v>
      </c>
      <c r="R1563" t="s">
        <v>8319</v>
      </c>
      <c r="S1563" s="9">
        <f t="shared" si="100"/>
        <v>42704.086053240739</v>
      </c>
      <c r="T1563" s="9">
        <f t="shared" si="101"/>
        <v>42734.086053240739</v>
      </c>
    </row>
    <row r="1564" spans="1:20" ht="30" hidden="1" x14ac:dyDescent="0.25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t="s">
        <v>8219</v>
      </c>
      <c r="G1564" t="s">
        <v>8223</v>
      </c>
      <c r="H1564" t="s">
        <v>8245</v>
      </c>
      <c r="I1564" s="11">
        <v>1427825044</v>
      </c>
      <c r="J1564" s="11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98"/>
        <v>0</v>
      </c>
      <c r="P1564" s="13">
        <f t="shared" si="99"/>
        <v>25</v>
      </c>
      <c r="Q1564" s="15" t="s">
        <v>8317</v>
      </c>
      <c r="R1564" t="s">
        <v>8318</v>
      </c>
      <c r="S1564" s="9">
        <f t="shared" si="100"/>
        <v>42064.794490740736</v>
      </c>
      <c r="T1564" s="9">
        <f t="shared" si="101"/>
        <v>42094.752824074079</v>
      </c>
    </row>
    <row r="1565" spans="1:20" ht="30" hidden="1" x14ac:dyDescent="0.25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t="s">
        <v>8219</v>
      </c>
      <c r="G1565" t="s">
        <v>8223</v>
      </c>
      <c r="H1565" t="s">
        <v>8245</v>
      </c>
      <c r="I1565" s="11">
        <v>1438226451</v>
      </c>
      <c r="J1565" s="11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98"/>
        <v>0</v>
      </c>
      <c r="P1565" s="13">
        <f t="shared" si="99"/>
        <v>0</v>
      </c>
      <c r="Q1565" s="15" t="s">
        <v>8334</v>
      </c>
      <c r="R1565" t="s">
        <v>8335</v>
      </c>
      <c r="S1565" s="9">
        <f t="shared" si="100"/>
        <v>42155.139479166668</v>
      </c>
      <c r="T1565" s="9">
        <f t="shared" si="101"/>
        <v>42215.139479166668</v>
      </c>
    </row>
    <row r="1566" spans="1:20" ht="60" hidden="1" x14ac:dyDescent="0.25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t="s">
        <v>8219</v>
      </c>
      <c r="G1566" t="s">
        <v>8225</v>
      </c>
      <c r="H1566" t="s">
        <v>8247</v>
      </c>
      <c r="I1566" s="11">
        <v>1415481203</v>
      </c>
      <c r="J1566" s="11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98"/>
        <v>11</v>
      </c>
      <c r="P1566" s="13">
        <f t="shared" si="99"/>
        <v>91.3</v>
      </c>
      <c r="Q1566" s="15" t="s">
        <v>8317</v>
      </c>
      <c r="R1566" t="s">
        <v>8353</v>
      </c>
      <c r="S1566" s="9">
        <f t="shared" si="100"/>
        <v>41921.842627314814</v>
      </c>
      <c r="T1566" s="9">
        <f t="shared" si="101"/>
        <v>41951.884293981479</v>
      </c>
    </row>
    <row r="1567" spans="1:20" ht="60" hidden="1" x14ac:dyDescent="0.25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t="s">
        <v>8219</v>
      </c>
      <c r="G1567" t="s">
        <v>8223</v>
      </c>
      <c r="H1567" t="s">
        <v>8245</v>
      </c>
      <c r="I1567" s="11">
        <v>1448388418</v>
      </c>
      <c r="J1567" s="11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98"/>
        <v>0</v>
      </c>
      <c r="P1567" s="13">
        <f t="shared" si="99"/>
        <v>3.8</v>
      </c>
      <c r="Q1567" s="15" t="s">
        <v>8317</v>
      </c>
      <c r="R1567" t="s">
        <v>8353</v>
      </c>
      <c r="S1567" s="9">
        <f t="shared" si="100"/>
        <v>42272.713171296295</v>
      </c>
      <c r="T1567" s="9">
        <f t="shared" si="101"/>
        <v>42332.754837962959</v>
      </c>
    </row>
    <row r="1568" spans="1:20" ht="60" hidden="1" x14ac:dyDescent="0.25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t="s">
        <v>8219</v>
      </c>
      <c r="G1568" t="s">
        <v>8223</v>
      </c>
      <c r="H1568" t="s">
        <v>8245</v>
      </c>
      <c r="I1568" s="11">
        <v>1476676800</v>
      </c>
      <c r="J1568" s="11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98"/>
        <v>8</v>
      </c>
      <c r="P1568" s="13">
        <f t="shared" si="99"/>
        <v>200.63</v>
      </c>
      <c r="Q1568" s="15" t="s">
        <v>8315</v>
      </c>
      <c r="R1568" t="s">
        <v>8355</v>
      </c>
      <c r="S1568" s="9">
        <f t="shared" si="100"/>
        <v>42628.690266203703</v>
      </c>
      <c r="T1568" s="9">
        <f t="shared" si="101"/>
        <v>42660.166666666672</v>
      </c>
    </row>
    <row r="1569" spans="1:20" ht="60" hidden="1" x14ac:dyDescent="0.25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t="s">
        <v>8219</v>
      </c>
      <c r="G1569" t="s">
        <v>8223</v>
      </c>
      <c r="H1569" t="s">
        <v>8245</v>
      </c>
      <c r="I1569" s="11">
        <v>1423772060</v>
      </c>
      <c r="J1569" s="11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98"/>
        <v>0</v>
      </c>
      <c r="P1569" s="13">
        <f t="shared" si="99"/>
        <v>10</v>
      </c>
      <c r="Q1569" s="15" t="s">
        <v>8317</v>
      </c>
      <c r="R1569" t="s">
        <v>8318</v>
      </c>
      <c r="S1569" s="9">
        <f t="shared" si="100"/>
        <v>42017.843287037031</v>
      </c>
      <c r="T1569" s="9">
        <f t="shared" si="101"/>
        <v>42047.843287037031</v>
      </c>
    </row>
    <row r="1570" spans="1:20" ht="60" hidden="1" x14ac:dyDescent="0.25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t="s">
        <v>8219</v>
      </c>
      <c r="G1570" t="s">
        <v>8223</v>
      </c>
      <c r="H1570" t="s">
        <v>8245</v>
      </c>
      <c r="I1570" s="11">
        <v>1433988000</v>
      </c>
      <c r="J1570" s="11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98"/>
        <v>6</v>
      </c>
      <c r="P1570" s="13">
        <f t="shared" si="99"/>
        <v>106.69</v>
      </c>
      <c r="Q1570" s="15" t="s">
        <v>8308</v>
      </c>
      <c r="R1570" t="s">
        <v>8311</v>
      </c>
      <c r="S1570" s="9">
        <f t="shared" si="100"/>
        <v>42135.589548611111</v>
      </c>
      <c r="T1570" s="9">
        <f t="shared" si="101"/>
        <v>42166.083333333328</v>
      </c>
    </row>
    <row r="1571" spans="1:20" ht="60" hidden="1" x14ac:dyDescent="0.25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t="s">
        <v>8219</v>
      </c>
      <c r="G1571" t="s">
        <v>8223</v>
      </c>
      <c r="H1571" t="s">
        <v>8245</v>
      </c>
      <c r="I1571" s="11">
        <v>1467934937</v>
      </c>
      <c r="J1571" s="1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98"/>
        <v>1</v>
      </c>
      <c r="P1571" s="13">
        <f t="shared" si="99"/>
        <v>87</v>
      </c>
      <c r="Q1571" s="15" t="s">
        <v>8317</v>
      </c>
      <c r="R1571" t="s">
        <v>8318</v>
      </c>
      <c r="S1571" s="9">
        <f t="shared" si="100"/>
        <v>42528.987696759257</v>
      </c>
      <c r="T1571" s="9">
        <f t="shared" si="101"/>
        <v>42558.987696759257</v>
      </c>
    </row>
    <row r="1572" spans="1:20" ht="60" hidden="1" x14ac:dyDescent="0.25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t="s">
        <v>8219</v>
      </c>
      <c r="G1572" t="s">
        <v>8228</v>
      </c>
      <c r="H1572" t="s">
        <v>8250</v>
      </c>
      <c r="I1572" s="11">
        <v>1490560177</v>
      </c>
      <c r="J1572" s="11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98"/>
        <v>0</v>
      </c>
      <c r="P1572" s="13">
        <f t="shared" si="99"/>
        <v>0</v>
      </c>
      <c r="Q1572" s="15" t="s">
        <v>8317</v>
      </c>
      <c r="R1572" t="s">
        <v>8318</v>
      </c>
      <c r="S1572" s="9">
        <f t="shared" si="100"/>
        <v>42790.895567129628</v>
      </c>
      <c r="T1572" s="9">
        <f t="shared" si="101"/>
        <v>42820.853900462964</v>
      </c>
    </row>
    <row r="1573" spans="1:20" ht="60" hidden="1" x14ac:dyDescent="0.25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 s="11">
        <v>1439644920</v>
      </c>
      <c r="J1573" s="11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98"/>
        <v>17</v>
      </c>
      <c r="P1573" s="13">
        <f t="shared" si="99"/>
        <v>111.41</v>
      </c>
      <c r="Q1573" s="15" t="s">
        <v>8317</v>
      </c>
      <c r="R1573" t="s">
        <v>8318</v>
      </c>
      <c r="S1573" s="9">
        <f t="shared" si="100"/>
        <v>42198.559479166666</v>
      </c>
      <c r="T1573" s="9">
        <f t="shared" si="101"/>
        <v>42231.556944444441</v>
      </c>
    </row>
    <row r="1574" spans="1:20" ht="30" hidden="1" x14ac:dyDescent="0.25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t="s">
        <v>8219</v>
      </c>
      <c r="G1574" t="s">
        <v>8223</v>
      </c>
      <c r="H1574" t="s">
        <v>8245</v>
      </c>
      <c r="I1574" s="11">
        <v>1428804762</v>
      </c>
      <c r="J1574" s="11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98"/>
        <v>0</v>
      </c>
      <c r="P1574" s="13">
        <f t="shared" si="99"/>
        <v>2</v>
      </c>
      <c r="Q1574" s="15" t="s">
        <v>8317</v>
      </c>
      <c r="R1574" t="s">
        <v>8318</v>
      </c>
      <c r="S1574" s="9">
        <f t="shared" si="100"/>
        <v>42076.092152777783</v>
      </c>
      <c r="T1574" s="9">
        <f t="shared" si="101"/>
        <v>42106.092152777783</v>
      </c>
    </row>
    <row r="1575" spans="1:20" ht="45" hidden="1" x14ac:dyDescent="0.25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t="s">
        <v>8219</v>
      </c>
      <c r="G1575" t="s">
        <v>8223</v>
      </c>
      <c r="H1575" t="s">
        <v>8245</v>
      </c>
      <c r="I1575" s="11">
        <v>1455814827</v>
      </c>
      <c r="J1575" s="11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98"/>
        <v>82</v>
      </c>
      <c r="P1575" s="13">
        <f t="shared" si="99"/>
        <v>216.34</v>
      </c>
      <c r="Q1575" s="15" t="s">
        <v>8317</v>
      </c>
      <c r="R1575" t="s">
        <v>8319</v>
      </c>
      <c r="S1575" s="9">
        <f t="shared" si="100"/>
        <v>42388.708645833336</v>
      </c>
      <c r="T1575" s="9">
        <f t="shared" si="101"/>
        <v>42418.708645833336</v>
      </c>
    </row>
    <row r="1576" spans="1:20" ht="60" hidden="1" x14ac:dyDescent="0.25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t="s">
        <v>8219</v>
      </c>
      <c r="G1576" t="s">
        <v>8223</v>
      </c>
      <c r="H1576" t="s">
        <v>8245</v>
      </c>
      <c r="I1576" s="11">
        <v>1451419200</v>
      </c>
      <c r="J1576" s="11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98"/>
        <v>35</v>
      </c>
      <c r="P1576" s="13">
        <f t="shared" si="99"/>
        <v>95.91</v>
      </c>
      <c r="Q1576" s="15" t="s">
        <v>8317</v>
      </c>
      <c r="R1576" t="s">
        <v>8319</v>
      </c>
      <c r="S1576" s="9">
        <f t="shared" si="100"/>
        <v>42339.833981481483</v>
      </c>
      <c r="T1576" s="9">
        <f t="shared" si="101"/>
        <v>42367.833333333328</v>
      </c>
    </row>
    <row r="1577" spans="1:20" ht="60" hidden="1" x14ac:dyDescent="0.25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t="s">
        <v>8219</v>
      </c>
      <c r="G1577" t="s">
        <v>8223</v>
      </c>
      <c r="H1577" t="s">
        <v>8245</v>
      </c>
      <c r="I1577" s="11">
        <v>1345790865</v>
      </c>
      <c r="J1577" s="11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98"/>
        <v>0</v>
      </c>
      <c r="P1577" s="13">
        <f t="shared" si="99"/>
        <v>0</v>
      </c>
      <c r="Q1577" s="15" t="s">
        <v>8323</v>
      </c>
      <c r="R1577" t="s">
        <v>8338</v>
      </c>
      <c r="S1577" s="9">
        <f t="shared" si="100"/>
        <v>41125.283159722225</v>
      </c>
      <c r="T1577" s="9">
        <f t="shared" si="101"/>
        <v>41145.283159722225</v>
      </c>
    </row>
    <row r="1578" spans="1:20" ht="60" hidden="1" x14ac:dyDescent="0.25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t="s">
        <v>8219</v>
      </c>
      <c r="G1578" t="s">
        <v>8223</v>
      </c>
      <c r="H1578" t="s">
        <v>8245</v>
      </c>
      <c r="I1578" s="11">
        <v>1449354502</v>
      </c>
      <c r="J1578" s="11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98"/>
        <v>20</v>
      </c>
      <c r="P1578" s="13">
        <f t="shared" si="99"/>
        <v>308.75</v>
      </c>
      <c r="Q1578" s="15" t="s">
        <v>8317</v>
      </c>
      <c r="R1578" t="s">
        <v>8319</v>
      </c>
      <c r="S1578" s="9">
        <f t="shared" si="100"/>
        <v>42313.936365740738</v>
      </c>
      <c r="T1578" s="9">
        <f t="shared" si="101"/>
        <v>42343.936365740738</v>
      </c>
    </row>
    <row r="1579" spans="1:20" ht="60" hidden="1" x14ac:dyDescent="0.25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t="s">
        <v>8219</v>
      </c>
      <c r="G1579" t="s">
        <v>8224</v>
      </c>
      <c r="H1579" t="s">
        <v>8246</v>
      </c>
      <c r="I1579" s="11">
        <v>1475333917</v>
      </c>
      <c r="J1579" s="11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98"/>
        <v>70</v>
      </c>
      <c r="P1579" s="13">
        <f t="shared" si="99"/>
        <v>382.39</v>
      </c>
      <c r="Q1579" s="15" t="s">
        <v>8317</v>
      </c>
      <c r="R1579" t="s">
        <v>8319</v>
      </c>
      <c r="S1579" s="9">
        <f t="shared" si="100"/>
        <v>42612.624039351853</v>
      </c>
      <c r="T1579" s="9">
        <f t="shared" si="101"/>
        <v>42644.624039351853</v>
      </c>
    </row>
    <row r="1580" spans="1:20" ht="60" hidden="1" x14ac:dyDescent="0.25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t="s">
        <v>8219</v>
      </c>
      <c r="G1580" t="s">
        <v>8229</v>
      </c>
      <c r="H1580" t="s">
        <v>8248</v>
      </c>
      <c r="I1580" s="11">
        <v>1492270947</v>
      </c>
      <c r="J1580" s="11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98"/>
        <v>0</v>
      </c>
      <c r="P1580" s="13">
        <f t="shared" si="99"/>
        <v>0</v>
      </c>
      <c r="Q1580" s="15" t="s">
        <v>8320</v>
      </c>
      <c r="R1580" t="s">
        <v>8339</v>
      </c>
      <c r="S1580" s="9">
        <f t="shared" si="100"/>
        <v>42795.696145833332</v>
      </c>
      <c r="T1580" s="9">
        <f t="shared" si="101"/>
        <v>42840.654479166667</v>
      </c>
    </row>
    <row r="1581" spans="1:20" ht="45" hidden="1" x14ac:dyDescent="0.25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t="s">
        <v>8219</v>
      </c>
      <c r="G1581" t="s">
        <v>8223</v>
      </c>
      <c r="H1581" t="s">
        <v>8245</v>
      </c>
      <c r="I1581" s="11">
        <v>1419384585</v>
      </c>
      <c r="J1581" s="1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98"/>
        <v>14</v>
      </c>
      <c r="P1581" s="13">
        <f t="shared" si="99"/>
        <v>155</v>
      </c>
      <c r="Q1581" s="15" t="s">
        <v>8320</v>
      </c>
      <c r="R1581" t="s">
        <v>8342</v>
      </c>
      <c r="S1581" s="9">
        <f t="shared" si="100"/>
        <v>41962.062326388885</v>
      </c>
      <c r="T1581" s="9">
        <f t="shared" si="101"/>
        <v>41997.062326388885</v>
      </c>
    </row>
    <row r="1582" spans="1:20" ht="45" hidden="1" x14ac:dyDescent="0.25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t="s">
        <v>8219</v>
      </c>
      <c r="G1582" t="s">
        <v>8224</v>
      </c>
      <c r="H1582" t="s">
        <v>8246</v>
      </c>
      <c r="I1582" s="11">
        <v>1445431533</v>
      </c>
      <c r="J1582" s="11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98"/>
        <v>11</v>
      </c>
      <c r="P1582" s="13">
        <f t="shared" si="99"/>
        <v>97.41</v>
      </c>
      <c r="Q1582" s="15" t="s">
        <v>8317</v>
      </c>
      <c r="R1582" t="s">
        <v>8318</v>
      </c>
      <c r="S1582" s="9">
        <f t="shared" si="100"/>
        <v>42268.531631944439</v>
      </c>
      <c r="T1582" s="9">
        <f t="shared" si="101"/>
        <v>42298.531631944439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 s="13">
        <f t="shared" si="99"/>
        <v>5</v>
      </c>
      <c r="Q1583" s="15" t="s">
        <v>8336</v>
      </c>
      <c r="R1583" t="s">
        <v>8343</v>
      </c>
      <c r="S1583" s="9">
        <f t="shared" si="100"/>
        <v>42325.448958333334</v>
      </c>
      <c r="T1583" s="9">
        <f t="shared" si="10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 s="13">
        <f t="shared" si="99"/>
        <v>31</v>
      </c>
      <c r="Q1584" s="15" t="s">
        <v>8336</v>
      </c>
      <c r="R1584" t="s">
        <v>8343</v>
      </c>
      <c r="S1584" s="9">
        <f t="shared" si="100"/>
        <v>42246.789965277778</v>
      </c>
      <c r="T1584" s="9">
        <f t="shared" si="10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 s="13">
        <f t="shared" si="99"/>
        <v>15</v>
      </c>
      <c r="Q1585" s="15" t="s">
        <v>8336</v>
      </c>
      <c r="R1585" t="s">
        <v>8343</v>
      </c>
      <c r="S1585" s="9">
        <f t="shared" si="100"/>
        <v>41877.904988425929</v>
      </c>
      <c r="T1585" s="9">
        <f t="shared" si="10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 s="13">
        <f t="shared" si="99"/>
        <v>0</v>
      </c>
      <c r="Q1586" s="15" t="s">
        <v>8336</v>
      </c>
      <c r="R1586" t="s">
        <v>8343</v>
      </c>
      <c r="S1586" s="9">
        <f t="shared" si="100"/>
        <v>41779.649317129632</v>
      </c>
      <c r="T1586" s="9">
        <f t="shared" si="10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 s="13">
        <f t="shared" si="99"/>
        <v>131.66999999999999</v>
      </c>
      <c r="Q1587" s="15" t="s">
        <v>8336</v>
      </c>
      <c r="R1587" t="s">
        <v>8343</v>
      </c>
      <c r="S1587" s="9">
        <f t="shared" si="100"/>
        <v>42707.895462962959</v>
      </c>
      <c r="T1587" s="9">
        <f t="shared" si="10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 s="13">
        <f t="shared" si="99"/>
        <v>0</v>
      </c>
      <c r="Q1588" s="15" t="s">
        <v>8336</v>
      </c>
      <c r="R1588" t="s">
        <v>8343</v>
      </c>
      <c r="S1588" s="9">
        <f t="shared" si="100"/>
        <v>42069.104421296302</v>
      </c>
      <c r="T1588" s="9">
        <f t="shared" si="10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 s="13">
        <f t="shared" si="99"/>
        <v>1</v>
      </c>
      <c r="Q1589" s="15" t="s">
        <v>8336</v>
      </c>
      <c r="R1589" t="s">
        <v>8343</v>
      </c>
      <c r="S1589" s="9">
        <f t="shared" si="100"/>
        <v>41956.950983796298</v>
      </c>
      <c r="T1589" s="9">
        <f t="shared" si="10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 s="13">
        <f t="shared" si="99"/>
        <v>0</v>
      </c>
      <c r="Q1590" s="15" t="s">
        <v>8336</v>
      </c>
      <c r="R1590" t="s">
        <v>8343</v>
      </c>
      <c r="S1590" s="9">
        <f t="shared" si="100"/>
        <v>42005.24998842593</v>
      </c>
      <c r="T1590" s="9">
        <f t="shared" si="10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 s="13">
        <f t="shared" si="99"/>
        <v>0</v>
      </c>
      <c r="Q1591" s="15" t="s">
        <v>8336</v>
      </c>
      <c r="R1591" t="s">
        <v>8343</v>
      </c>
      <c r="S1591" s="9">
        <f t="shared" si="100"/>
        <v>42256.984791666662</v>
      </c>
      <c r="T1591" s="9">
        <f t="shared" si="101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 s="13">
        <f t="shared" si="99"/>
        <v>510</v>
      </c>
      <c r="Q1592" s="15" t="s">
        <v>8336</v>
      </c>
      <c r="R1592" t="s">
        <v>8343</v>
      </c>
      <c r="S1592" s="9">
        <f t="shared" si="100"/>
        <v>42240.857222222221</v>
      </c>
      <c r="T1592" s="9">
        <f t="shared" si="10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 s="13">
        <f t="shared" si="99"/>
        <v>44.48</v>
      </c>
      <c r="Q1593" s="15" t="s">
        <v>8336</v>
      </c>
      <c r="R1593" t="s">
        <v>8343</v>
      </c>
      <c r="S1593" s="9">
        <f t="shared" si="100"/>
        <v>42433.726168981477</v>
      </c>
      <c r="T1593" s="9">
        <f t="shared" si="10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02">ROUND(E1594/D1594*100,0)</f>
        <v>0</v>
      </c>
      <c r="P1594" s="13">
        <f t="shared" ref="P1594:P1657" si="103">IFERROR(ROUND(E1594/L1594,2),0)</f>
        <v>0</v>
      </c>
      <c r="Q1594" s="15" t="s">
        <v>8336</v>
      </c>
      <c r="R1594" t="s">
        <v>8343</v>
      </c>
      <c r="S1594" s="9">
        <f t="shared" ref="S1594:S1657" si="104">(((J1594/60)/60)/24)+DATE(1970,1,1)</f>
        <v>42046.072743055556</v>
      </c>
      <c r="T1594" s="9">
        <f t="shared" ref="T1594:T1657" si="105"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2"/>
        <v>0</v>
      </c>
      <c r="P1595" s="13">
        <f t="shared" si="103"/>
        <v>1</v>
      </c>
      <c r="Q1595" s="15" t="s">
        <v>8336</v>
      </c>
      <c r="R1595" t="s">
        <v>8343</v>
      </c>
      <c r="S1595" s="9">
        <f t="shared" si="104"/>
        <v>42033.845543981486</v>
      </c>
      <c r="T1595" s="9">
        <f t="shared" si="105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2"/>
        <v>21</v>
      </c>
      <c r="P1596" s="13">
        <f t="shared" si="103"/>
        <v>20.5</v>
      </c>
      <c r="Q1596" s="15" t="s">
        <v>8336</v>
      </c>
      <c r="R1596" t="s">
        <v>8343</v>
      </c>
      <c r="S1596" s="9">
        <f t="shared" si="104"/>
        <v>42445.712754629625</v>
      </c>
      <c r="T1596" s="9">
        <f t="shared" si="105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2"/>
        <v>0</v>
      </c>
      <c r="P1597" s="13">
        <f t="shared" si="103"/>
        <v>40</v>
      </c>
      <c r="Q1597" s="15" t="s">
        <v>8336</v>
      </c>
      <c r="R1597" t="s">
        <v>8343</v>
      </c>
      <c r="S1597" s="9">
        <f t="shared" si="104"/>
        <v>41780.050092592595</v>
      </c>
      <c r="T1597" s="9">
        <f t="shared" si="105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2"/>
        <v>2</v>
      </c>
      <c r="P1598" s="13">
        <f t="shared" si="103"/>
        <v>25</v>
      </c>
      <c r="Q1598" s="15" t="s">
        <v>8336</v>
      </c>
      <c r="R1598" t="s">
        <v>8343</v>
      </c>
      <c r="S1598" s="9">
        <f t="shared" si="104"/>
        <v>41941.430196759262</v>
      </c>
      <c r="T1598" s="9">
        <f t="shared" si="105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2"/>
        <v>0</v>
      </c>
      <c r="P1599" s="13">
        <f t="shared" si="103"/>
        <v>0</v>
      </c>
      <c r="Q1599" s="15" t="s">
        <v>8336</v>
      </c>
      <c r="R1599" t="s">
        <v>8343</v>
      </c>
      <c r="S1599" s="9">
        <f t="shared" si="104"/>
        <v>42603.354131944448</v>
      </c>
      <c r="T1599" s="9">
        <f t="shared" si="105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2"/>
        <v>0</v>
      </c>
      <c r="P1600" s="13">
        <f t="shared" si="103"/>
        <v>1</v>
      </c>
      <c r="Q1600" s="15" t="s">
        <v>8336</v>
      </c>
      <c r="R1600" t="s">
        <v>8343</v>
      </c>
      <c r="S1600" s="9">
        <f t="shared" si="104"/>
        <v>42151.667337962965</v>
      </c>
      <c r="T1600" s="9">
        <f t="shared" si="105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2"/>
        <v>0</v>
      </c>
      <c r="P1601" s="13">
        <f t="shared" si="103"/>
        <v>0</v>
      </c>
      <c r="Q1601" s="15" t="s">
        <v>8336</v>
      </c>
      <c r="R1601" t="s">
        <v>8343</v>
      </c>
      <c r="S1601" s="9">
        <f t="shared" si="104"/>
        <v>42438.53907407407</v>
      </c>
      <c r="T1601" s="9">
        <f t="shared" si="105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2"/>
        <v>7</v>
      </c>
      <c r="P1602" s="13">
        <f t="shared" si="103"/>
        <v>40.78</v>
      </c>
      <c r="Q1602" s="15" t="s">
        <v>8336</v>
      </c>
      <c r="R1602" t="s">
        <v>8343</v>
      </c>
      <c r="S1602" s="9">
        <f t="shared" si="104"/>
        <v>41791.057314814818</v>
      </c>
      <c r="T1602" s="9">
        <f t="shared" si="105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 s="13">
        <f t="shared" si="103"/>
        <v>48.33</v>
      </c>
      <c r="Q1603" s="15" t="s">
        <v>8323</v>
      </c>
      <c r="R1603" t="s">
        <v>8324</v>
      </c>
      <c r="S1603" s="9">
        <f t="shared" si="104"/>
        <v>40638.092974537038</v>
      </c>
      <c r="T1603" s="9">
        <f t="shared" si="105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 s="13">
        <f t="shared" si="103"/>
        <v>46.95</v>
      </c>
      <c r="Q1604" s="15" t="s">
        <v>8323</v>
      </c>
      <c r="R1604" t="s">
        <v>8324</v>
      </c>
      <c r="S1604" s="9">
        <f t="shared" si="104"/>
        <v>40788.297650462962</v>
      </c>
      <c r="T1604" s="9">
        <f t="shared" si="10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 s="13">
        <f t="shared" si="103"/>
        <v>66.69</v>
      </c>
      <c r="Q1605" s="15" t="s">
        <v>8323</v>
      </c>
      <c r="R1605" t="s">
        <v>8324</v>
      </c>
      <c r="S1605" s="9">
        <f t="shared" si="104"/>
        <v>40876.169664351852</v>
      </c>
      <c r="T1605" s="9">
        <f t="shared" si="10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 s="13">
        <f t="shared" si="103"/>
        <v>48.84</v>
      </c>
      <c r="Q1606" s="15" t="s">
        <v>8323</v>
      </c>
      <c r="R1606" t="s">
        <v>8324</v>
      </c>
      <c r="S1606" s="9">
        <f t="shared" si="104"/>
        <v>40945.845312500001</v>
      </c>
      <c r="T1606" s="9">
        <f t="shared" si="10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 s="13">
        <f t="shared" si="103"/>
        <v>137.31</v>
      </c>
      <c r="Q1607" s="15" t="s">
        <v>8323</v>
      </c>
      <c r="R1607" t="s">
        <v>8324</v>
      </c>
      <c r="S1607" s="9">
        <f t="shared" si="104"/>
        <v>40747.012881944444</v>
      </c>
      <c r="T1607" s="9">
        <f t="shared" si="10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 s="13">
        <f t="shared" si="103"/>
        <v>87.83</v>
      </c>
      <c r="Q1608" s="15" t="s">
        <v>8323</v>
      </c>
      <c r="R1608" t="s">
        <v>8324</v>
      </c>
      <c r="S1608" s="9">
        <f t="shared" si="104"/>
        <v>40536.111550925925</v>
      </c>
      <c r="T1608" s="9">
        <f t="shared" si="10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 s="13">
        <f t="shared" si="103"/>
        <v>70.790000000000006</v>
      </c>
      <c r="Q1609" s="15" t="s">
        <v>8323</v>
      </c>
      <c r="R1609" t="s">
        <v>8324</v>
      </c>
      <c r="S1609" s="9">
        <f t="shared" si="104"/>
        <v>41053.80846064815</v>
      </c>
      <c r="T1609" s="9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 s="13">
        <f t="shared" si="103"/>
        <v>52.83</v>
      </c>
      <c r="Q1610" s="15" t="s">
        <v>8323</v>
      </c>
      <c r="R1610" t="s">
        <v>8324</v>
      </c>
      <c r="S1610" s="9">
        <f t="shared" si="104"/>
        <v>41607.83085648148</v>
      </c>
      <c r="T1610" s="9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 s="13">
        <f t="shared" si="103"/>
        <v>443.75</v>
      </c>
      <c r="Q1611" s="15" t="s">
        <v>8323</v>
      </c>
      <c r="R1611" t="s">
        <v>8324</v>
      </c>
      <c r="S1611" s="9">
        <f t="shared" si="104"/>
        <v>40796.001261574071</v>
      </c>
      <c r="T1611" s="9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 s="13">
        <f t="shared" si="103"/>
        <v>48.54</v>
      </c>
      <c r="Q1612" s="15" t="s">
        <v>8323</v>
      </c>
      <c r="R1612" t="s">
        <v>8324</v>
      </c>
      <c r="S1612" s="9">
        <f t="shared" si="104"/>
        <v>41228.924884259257</v>
      </c>
      <c r="T1612" s="9">
        <f t="shared" si="105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 s="13">
        <f t="shared" si="103"/>
        <v>37.07</v>
      </c>
      <c r="Q1613" s="15" t="s">
        <v>8323</v>
      </c>
      <c r="R1613" t="s">
        <v>8324</v>
      </c>
      <c r="S1613" s="9">
        <f t="shared" si="104"/>
        <v>41409.00037037037</v>
      </c>
      <c r="T1613" s="9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 s="13">
        <f t="shared" si="103"/>
        <v>50</v>
      </c>
      <c r="Q1614" s="15" t="s">
        <v>8323</v>
      </c>
      <c r="R1614" t="s">
        <v>8324</v>
      </c>
      <c r="S1614" s="9">
        <f t="shared" si="104"/>
        <v>41246.874814814815</v>
      </c>
      <c r="T1614" s="9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 s="13">
        <f t="shared" si="103"/>
        <v>39.04</v>
      </c>
      <c r="Q1615" s="15" t="s">
        <v>8323</v>
      </c>
      <c r="R1615" t="s">
        <v>8324</v>
      </c>
      <c r="S1615" s="9">
        <f t="shared" si="104"/>
        <v>41082.069467592592</v>
      </c>
      <c r="T1615" s="9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 s="13">
        <f t="shared" si="103"/>
        <v>66.69</v>
      </c>
      <c r="Q1616" s="15" t="s">
        <v>8323</v>
      </c>
      <c r="R1616" t="s">
        <v>8324</v>
      </c>
      <c r="S1616" s="9">
        <f t="shared" si="104"/>
        <v>41794.981122685182</v>
      </c>
      <c r="T1616" s="9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 s="13">
        <f t="shared" si="103"/>
        <v>67.13</v>
      </c>
      <c r="Q1617" s="15" t="s">
        <v>8323</v>
      </c>
      <c r="R1617" t="s">
        <v>8324</v>
      </c>
      <c r="S1617" s="9">
        <f t="shared" si="104"/>
        <v>40845.050879629627</v>
      </c>
      <c r="T1617" s="9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 s="13">
        <f t="shared" si="103"/>
        <v>66.37</v>
      </c>
      <c r="Q1618" s="15" t="s">
        <v>8323</v>
      </c>
      <c r="R1618" t="s">
        <v>8324</v>
      </c>
      <c r="S1618" s="9">
        <f t="shared" si="104"/>
        <v>41194.715520833335</v>
      </c>
      <c r="T1618" s="9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 s="13">
        <f t="shared" si="103"/>
        <v>64.62</v>
      </c>
      <c r="Q1619" s="15" t="s">
        <v>8323</v>
      </c>
      <c r="R1619" t="s">
        <v>8324</v>
      </c>
      <c r="S1619" s="9">
        <f t="shared" si="104"/>
        <v>41546.664212962962</v>
      </c>
      <c r="T1619" s="9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 s="13">
        <f t="shared" si="103"/>
        <v>58.37</v>
      </c>
      <c r="Q1620" s="15" t="s">
        <v>8323</v>
      </c>
      <c r="R1620" t="s">
        <v>8324</v>
      </c>
      <c r="S1620" s="9">
        <f t="shared" si="104"/>
        <v>41301.654340277775</v>
      </c>
      <c r="T1620" s="9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 s="13">
        <f t="shared" si="103"/>
        <v>86.96</v>
      </c>
      <c r="Q1621" s="15" t="s">
        <v>8323</v>
      </c>
      <c r="R1621" t="s">
        <v>8324</v>
      </c>
      <c r="S1621" s="9">
        <f t="shared" si="104"/>
        <v>41876.18618055556</v>
      </c>
      <c r="T1621" s="9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 s="13">
        <f t="shared" si="103"/>
        <v>66.47</v>
      </c>
      <c r="Q1622" s="15" t="s">
        <v>8323</v>
      </c>
      <c r="R1622" t="s">
        <v>8324</v>
      </c>
      <c r="S1622" s="9">
        <f t="shared" si="104"/>
        <v>41321.339583333334</v>
      </c>
      <c r="T1622" s="9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 s="13">
        <f t="shared" si="103"/>
        <v>163.78</v>
      </c>
      <c r="Q1623" s="15" t="s">
        <v>8323</v>
      </c>
      <c r="R1623" t="s">
        <v>8324</v>
      </c>
      <c r="S1623" s="9">
        <f t="shared" si="104"/>
        <v>41003.60665509259</v>
      </c>
      <c r="T1623" s="9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 s="13">
        <f t="shared" si="103"/>
        <v>107.98</v>
      </c>
      <c r="Q1624" s="15" t="s">
        <v>8323</v>
      </c>
      <c r="R1624" t="s">
        <v>8324</v>
      </c>
      <c r="S1624" s="9">
        <f t="shared" si="104"/>
        <v>41950.29483796296</v>
      </c>
      <c r="T1624" s="9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 s="13">
        <f t="shared" si="103"/>
        <v>42.11</v>
      </c>
      <c r="Q1625" s="15" t="s">
        <v>8323</v>
      </c>
      <c r="R1625" t="s">
        <v>8324</v>
      </c>
      <c r="S1625" s="9">
        <f t="shared" si="104"/>
        <v>41453.688530092593</v>
      </c>
      <c r="T1625" s="9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 s="13">
        <f t="shared" si="103"/>
        <v>47.2</v>
      </c>
      <c r="Q1626" s="15" t="s">
        <v>8323</v>
      </c>
      <c r="R1626" t="s">
        <v>8324</v>
      </c>
      <c r="S1626" s="9">
        <f t="shared" si="104"/>
        <v>41243.367303240739</v>
      </c>
      <c r="T1626" s="9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 s="13">
        <f t="shared" si="103"/>
        <v>112.02</v>
      </c>
      <c r="Q1627" s="15" t="s">
        <v>8323</v>
      </c>
      <c r="R1627" t="s">
        <v>8324</v>
      </c>
      <c r="S1627" s="9">
        <f t="shared" si="104"/>
        <v>41135.699687500004</v>
      </c>
      <c r="T1627" s="9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 s="13">
        <f t="shared" si="103"/>
        <v>74.95</v>
      </c>
      <c r="Q1628" s="15" t="s">
        <v>8323</v>
      </c>
      <c r="R1628" t="s">
        <v>8324</v>
      </c>
      <c r="S1628" s="9">
        <f t="shared" si="104"/>
        <v>41579.847997685189</v>
      </c>
      <c r="T1628" s="9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 s="13">
        <f t="shared" si="103"/>
        <v>61.58</v>
      </c>
      <c r="Q1629" s="15" t="s">
        <v>8323</v>
      </c>
      <c r="R1629" t="s">
        <v>8324</v>
      </c>
      <c r="S1629" s="9">
        <f t="shared" si="104"/>
        <v>41205.707048611112</v>
      </c>
      <c r="T1629" s="9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 s="13">
        <f t="shared" si="103"/>
        <v>45.88</v>
      </c>
      <c r="Q1630" s="15" t="s">
        <v>8323</v>
      </c>
      <c r="R1630" t="s">
        <v>8324</v>
      </c>
      <c r="S1630" s="9">
        <f t="shared" si="104"/>
        <v>41774.737060185187</v>
      </c>
      <c r="T1630" s="9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 s="13">
        <f t="shared" si="103"/>
        <v>75.849999999999994</v>
      </c>
      <c r="Q1631" s="15" t="s">
        <v>8323</v>
      </c>
      <c r="R1631" t="s">
        <v>8324</v>
      </c>
      <c r="S1631" s="9">
        <f t="shared" si="104"/>
        <v>41645.867280092592</v>
      </c>
      <c r="T1631" s="9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 s="13">
        <f t="shared" si="103"/>
        <v>84.21</v>
      </c>
      <c r="Q1632" s="15" t="s">
        <v>8323</v>
      </c>
      <c r="R1632" t="s">
        <v>8324</v>
      </c>
      <c r="S1632" s="9">
        <f t="shared" si="104"/>
        <v>40939.837673611109</v>
      </c>
      <c r="T1632" s="9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 s="13">
        <f t="shared" si="103"/>
        <v>117.23</v>
      </c>
      <c r="Q1633" s="15" t="s">
        <v>8323</v>
      </c>
      <c r="R1633" t="s">
        <v>8324</v>
      </c>
      <c r="S1633" s="9">
        <f t="shared" si="104"/>
        <v>41164.859502314815</v>
      </c>
      <c r="T1633" s="9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 s="13">
        <f t="shared" si="103"/>
        <v>86.49</v>
      </c>
      <c r="Q1634" s="15" t="s">
        <v>8323</v>
      </c>
      <c r="R1634" t="s">
        <v>8324</v>
      </c>
      <c r="S1634" s="9">
        <f t="shared" si="104"/>
        <v>40750.340902777774</v>
      </c>
      <c r="T1634" s="9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 s="13">
        <f t="shared" si="103"/>
        <v>172.41</v>
      </c>
      <c r="Q1635" s="15" t="s">
        <v>8323</v>
      </c>
      <c r="R1635" t="s">
        <v>8324</v>
      </c>
      <c r="S1635" s="9">
        <f t="shared" si="104"/>
        <v>40896.883750000001</v>
      </c>
      <c r="T1635" s="9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 s="13">
        <f t="shared" si="103"/>
        <v>62.81</v>
      </c>
      <c r="Q1636" s="15" t="s">
        <v>8323</v>
      </c>
      <c r="R1636" t="s">
        <v>8324</v>
      </c>
      <c r="S1636" s="9">
        <f t="shared" si="104"/>
        <v>40658.189826388887</v>
      </c>
      <c r="T1636" s="9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 s="13">
        <f t="shared" si="103"/>
        <v>67.73</v>
      </c>
      <c r="Q1637" s="15" t="s">
        <v>8323</v>
      </c>
      <c r="R1637" t="s">
        <v>8324</v>
      </c>
      <c r="S1637" s="9">
        <f t="shared" si="104"/>
        <v>42502.868761574078</v>
      </c>
      <c r="T1637" s="9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 s="13">
        <f t="shared" si="103"/>
        <v>53.56</v>
      </c>
      <c r="Q1638" s="15" t="s">
        <v>8323</v>
      </c>
      <c r="R1638" t="s">
        <v>8324</v>
      </c>
      <c r="S1638" s="9">
        <f t="shared" si="104"/>
        <v>40663.08666666667</v>
      </c>
      <c r="T1638" s="9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 s="13">
        <f t="shared" si="103"/>
        <v>34.6</v>
      </c>
      <c r="Q1639" s="15" t="s">
        <v>8323</v>
      </c>
      <c r="R1639" t="s">
        <v>8324</v>
      </c>
      <c r="S1639" s="9">
        <f t="shared" si="104"/>
        <v>40122.751620370371</v>
      </c>
      <c r="T1639" s="9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 s="13">
        <f t="shared" si="103"/>
        <v>38.89</v>
      </c>
      <c r="Q1640" s="15" t="s">
        <v>8323</v>
      </c>
      <c r="R1640" t="s">
        <v>8324</v>
      </c>
      <c r="S1640" s="9">
        <f t="shared" si="104"/>
        <v>41288.68712962963</v>
      </c>
      <c r="T1640" s="9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 s="13">
        <f t="shared" si="103"/>
        <v>94.74</v>
      </c>
      <c r="Q1641" s="15" t="s">
        <v>8323</v>
      </c>
      <c r="R1641" t="s">
        <v>8324</v>
      </c>
      <c r="S1641" s="9">
        <f t="shared" si="104"/>
        <v>40941.652372685188</v>
      </c>
      <c r="T1641" s="9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 s="13">
        <f t="shared" si="103"/>
        <v>39.97</v>
      </c>
      <c r="Q1642" s="15" t="s">
        <v>8323</v>
      </c>
      <c r="R1642" t="s">
        <v>8324</v>
      </c>
      <c r="S1642" s="9">
        <f t="shared" si="104"/>
        <v>40379.23096064815</v>
      </c>
      <c r="T1642" s="9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 s="13">
        <f t="shared" si="103"/>
        <v>97.5</v>
      </c>
      <c r="Q1643" s="15" t="s">
        <v>8323</v>
      </c>
      <c r="R1643" t="s">
        <v>8344</v>
      </c>
      <c r="S1643" s="9">
        <f t="shared" si="104"/>
        <v>41962.596574074079</v>
      </c>
      <c r="T1643" s="9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 s="13">
        <f t="shared" si="103"/>
        <v>42.86</v>
      </c>
      <c r="Q1644" s="15" t="s">
        <v>8323</v>
      </c>
      <c r="R1644" t="s">
        <v>8344</v>
      </c>
      <c r="S1644" s="9">
        <f t="shared" si="104"/>
        <v>40688.024618055555</v>
      </c>
      <c r="T1644" s="9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 s="13">
        <f t="shared" si="103"/>
        <v>168.51</v>
      </c>
      <c r="Q1645" s="15" t="s">
        <v>8323</v>
      </c>
      <c r="R1645" t="s">
        <v>8344</v>
      </c>
      <c r="S1645" s="9">
        <f t="shared" si="104"/>
        <v>41146.824212962965</v>
      </c>
      <c r="T1645" s="9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 s="13">
        <f t="shared" si="103"/>
        <v>85.55</v>
      </c>
      <c r="Q1646" s="15" t="s">
        <v>8323</v>
      </c>
      <c r="R1646" t="s">
        <v>8344</v>
      </c>
      <c r="S1646" s="9">
        <f t="shared" si="104"/>
        <v>41175.05972222222</v>
      </c>
      <c r="T1646" s="9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 s="13">
        <f t="shared" si="103"/>
        <v>554</v>
      </c>
      <c r="Q1647" s="15" t="s">
        <v>8323</v>
      </c>
      <c r="R1647" t="s">
        <v>8344</v>
      </c>
      <c r="S1647" s="9">
        <f t="shared" si="104"/>
        <v>41521.617361111108</v>
      </c>
      <c r="T1647" s="9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 s="13">
        <f t="shared" si="103"/>
        <v>26.55</v>
      </c>
      <c r="Q1648" s="15" t="s">
        <v>8323</v>
      </c>
      <c r="R1648" t="s">
        <v>8344</v>
      </c>
      <c r="S1648" s="9">
        <f t="shared" si="104"/>
        <v>41833.450266203705</v>
      </c>
      <c r="T1648" s="9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 s="13">
        <f t="shared" si="103"/>
        <v>113.83</v>
      </c>
      <c r="Q1649" s="15" t="s">
        <v>8323</v>
      </c>
      <c r="R1649" t="s">
        <v>8344</v>
      </c>
      <c r="S1649" s="9">
        <f t="shared" si="104"/>
        <v>41039.409456018519</v>
      </c>
      <c r="T1649" s="9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 s="13">
        <f t="shared" si="103"/>
        <v>32.01</v>
      </c>
      <c r="Q1650" s="15" t="s">
        <v>8323</v>
      </c>
      <c r="R1650" t="s">
        <v>8344</v>
      </c>
      <c r="S1650" s="9">
        <f t="shared" si="104"/>
        <v>40592.704652777778</v>
      </c>
      <c r="T1650" s="9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 s="13">
        <f t="shared" si="103"/>
        <v>47.19</v>
      </c>
      <c r="Q1651" s="15" t="s">
        <v>8323</v>
      </c>
      <c r="R1651" t="s">
        <v>8344</v>
      </c>
      <c r="S1651" s="9">
        <f t="shared" si="104"/>
        <v>41737.684664351851</v>
      </c>
      <c r="T1651" s="9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 s="13">
        <f t="shared" si="103"/>
        <v>88.47</v>
      </c>
      <c r="Q1652" s="15" t="s">
        <v>8323</v>
      </c>
      <c r="R1652" t="s">
        <v>8344</v>
      </c>
      <c r="S1652" s="9">
        <f t="shared" si="104"/>
        <v>41526.435613425929</v>
      </c>
      <c r="T1652" s="9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 s="13">
        <f t="shared" si="103"/>
        <v>100.75</v>
      </c>
      <c r="Q1653" s="15" t="s">
        <v>8323</v>
      </c>
      <c r="R1653" t="s">
        <v>8344</v>
      </c>
      <c r="S1653" s="9">
        <f t="shared" si="104"/>
        <v>40625.900694444441</v>
      </c>
      <c r="T1653" s="9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 s="13">
        <f t="shared" si="103"/>
        <v>64.709999999999994</v>
      </c>
      <c r="Q1654" s="15" t="s">
        <v>8323</v>
      </c>
      <c r="R1654" t="s">
        <v>8344</v>
      </c>
      <c r="S1654" s="9">
        <f t="shared" si="104"/>
        <v>41572.492974537039</v>
      </c>
      <c r="T1654" s="9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 s="13">
        <f t="shared" si="103"/>
        <v>51.85</v>
      </c>
      <c r="Q1655" s="15" t="s">
        <v>8323</v>
      </c>
      <c r="R1655" t="s">
        <v>8344</v>
      </c>
      <c r="S1655" s="9">
        <f t="shared" si="104"/>
        <v>40626.834444444445</v>
      </c>
      <c r="T1655" s="9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 s="13">
        <f t="shared" si="103"/>
        <v>38.79</v>
      </c>
      <c r="Q1656" s="15" t="s">
        <v>8323</v>
      </c>
      <c r="R1656" t="s">
        <v>8344</v>
      </c>
      <c r="S1656" s="9">
        <f t="shared" si="104"/>
        <v>40987.890740740739</v>
      </c>
      <c r="T1656" s="9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 s="13">
        <f t="shared" si="103"/>
        <v>44.65</v>
      </c>
      <c r="Q1657" s="15" t="s">
        <v>8323</v>
      </c>
      <c r="R1657" t="s">
        <v>8344</v>
      </c>
      <c r="S1657" s="9">
        <f t="shared" si="104"/>
        <v>40974.791898148149</v>
      </c>
      <c r="T1657" s="9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06">ROUND(E1658/D1658*100,0)</f>
        <v>100</v>
      </c>
      <c r="P1658" s="13">
        <f t="shared" ref="P1658:P1721" si="107">IFERROR(ROUND(E1658/L1658,2),0)</f>
        <v>156.77000000000001</v>
      </c>
      <c r="Q1658" s="15" t="s">
        <v>8323</v>
      </c>
      <c r="R1658" t="s">
        <v>8344</v>
      </c>
      <c r="S1658" s="9">
        <f t="shared" ref="S1658:S1721" si="108">(((J1658/60)/60)/24)+DATE(1970,1,1)</f>
        <v>41226.928842592592</v>
      </c>
      <c r="T1658" s="9">
        <f t="shared" ref="T1658:T1721" si="109"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6"/>
        <v>105</v>
      </c>
      <c r="P1659" s="13">
        <f t="shared" si="107"/>
        <v>118.7</v>
      </c>
      <c r="Q1659" s="15" t="s">
        <v>8323</v>
      </c>
      <c r="R1659" t="s">
        <v>8344</v>
      </c>
      <c r="S1659" s="9">
        <f t="shared" si="108"/>
        <v>41023.782037037039</v>
      </c>
      <c r="T1659" s="9">
        <f t="shared" si="109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6"/>
        <v>132</v>
      </c>
      <c r="P1660" s="13">
        <f t="shared" si="107"/>
        <v>74.150000000000006</v>
      </c>
      <c r="Q1660" s="15" t="s">
        <v>8323</v>
      </c>
      <c r="R1660" t="s">
        <v>8344</v>
      </c>
      <c r="S1660" s="9">
        <f t="shared" si="108"/>
        <v>41223.22184027778</v>
      </c>
      <c r="T1660" s="9">
        <f t="shared" si="109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6"/>
        <v>113</v>
      </c>
      <c r="P1661" s="13">
        <f t="shared" si="107"/>
        <v>12.53</v>
      </c>
      <c r="Q1661" s="15" t="s">
        <v>8323</v>
      </c>
      <c r="R1661" t="s">
        <v>8344</v>
      </c>
      <c r="S1661" s="9">
        <f t="shared" si="108"/>
        <v>41596.913437499999</v>
      </c>
      <c r="T1661" s="9">
        <f t="shared" si="109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6"/>
        <v>1254</v>
      </c>
      <c r="P1662" s="13">
        <f t="shared" si="107"/>
        <v>27.86</v>
      </c>
      <c r="Q1662" s="15" t="s">
        <v>8323</v>
      </c>
      <c r="R1662" t="s">
        <v>8344</v>
      </c>
      <c r="S1662" s="9">
        <f t="shared" si="108"/>
        <v>42459.693865740745</v>
      </c>
      <c r="T1662" s="9">
        <f t="shared" si="109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6"/>
        <v>103</v>
      </c>
      <c r="P1663" s="13">
        <f t="shared" si="107"/>
        <v>80.180000000000007</v>
      </c>
      <c r="Q1663" s="15" t="s">
        <v>8323</v>
      </c>
      <c r="R1663" t="s">
        <v>8344</v>
      </c>
      <c r="S1663" s="9">
        <f t="shared" si="108"/>
        <v>42343.998043981483</v>
      </c>
      <c r="T1663" s="9">
        <f t="shared" si="109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6"/>
        <v>103</v>
      </c>
      <c r="P1664" s="13">
        <f t="shared" si="107"/>
        <v>132.44</v>
      </c>
      <c r="Q1664" s="15" t="s">
        <v>8323</v>
      </c>
      <c r="R1664" t="s">
        <v>8344</v>
      </c>
      <c r="S1664" s="9">
        <f t="shared" si="108"/>
        <v>40848.198333333334</v>
      </c>
      <c r="T1664" s="9">
        <f t="shared" si="109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6"/>
        <v>108</v>
      </c>
      <c r="P1665" s="13">
        <f t="shared" si="107"/>
        <v>33.75</v>
      </c>
      <c r="Q1665" s="15" t="s">
        <v>8323</v>
      </c>
      <c r="R1665" t="s">
        <v>8344</v>
      </c>
      <c r="S1665" s="9">
        <f t="shared" si="108"/>
        <v>42006.02207175926</v>
      </c>
      <c r="T1665" s="9">
        <f t="shared" si="109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6"/>
        <v>122</v>
      </c>
      <c r="P1666" s="13">
        <f t="shared" si="107"/>
        <v>34.380000000000003</v>
      </c>
      <c r="Q1666" s="15" t="s">
        <v>8323</v>
      </c>
      <c r="R1666" t="s">
        <v>8344</v>
      </c>
      <c r="S1666" s="9">
        <f t="shared" si="108"/>
        <v>40939.761782407404</v>
      </c>
      <c r="T1666" s="9">
        <f t="shared" si="109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 s="13">
        <f t="shared" si="107"/>
        <v>44.96</v>
      </c>
      <c r="Q1667" s="15" t="s">
        <v>8323</v>
      </c>
      <c r="R1667" t="s">
        <v>8344</v>
      </c>
      <c r="S1667" s="9">
        <f t="shared" si="108"/>
        <v>40564.649456018517</v>
      </c>
      <c r="T1667" s="9">
        <f t="shared" si="109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 s="13">
        <f t="shared" si="107"/>
        <v>41.04</v>
      </c>
      <c r="Q1668" s="15" t="s">
        <v>8323</v>
      </c>
      <c r="R1668" t="s">
        <v>8344</v>
      </c>
      <c r="S1668" s="9">
        <f t="shared" si="108"/>
        <v>41331.253159722226</v>
      </c>
      <c r="T1668" s="9">
        <f t="shared" si="10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 s="13">
        <f t="shared" si="107"/>
        <v>52.6</v>
      </c>
      <c r="Q1669" s="15" t="s">
        <v>8323</v>
      </c>
      <c r="R1669" t="s">
        <v>8344</v>
      </c>
      <c r="S1669" s="9">
        <f t="shared" si="108"/>
        <v>41682.0705787037</v>
      </c>
      <c r="T1669" s="9">
        <f t="shared" si="10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 s="13">
        <f t="shared" si="107"/>
        <v>70.78</v>
      </c>
      <c r="Q1670" s="15" t="s">
        <v>8323</v>
      </c>
      <c r="R1670" t="s">
        <v>8344</v>
      </c>
      <c r="S1670" s="9">
        <f t="shared" si="108"/>
        <v>40845.14975694444</v>
      </c>
      <c r="T1670" s="9">
        <f t="shared" si="10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 s="13">
        <f t="shared" si="107"/>
        <v>53.75</v>
      </c>
      <c r="Q1671" s="15" t="s">
        <v>8323</v>
      </c>
      <c r="R1671" t="s">
        <v>8344</v>
      </c>
      <c r="S1671" s="9">
        <f t="shared" si="108"/>
        <v>42461.885138888887</v>
      </c>
      <c r="T1671" s="9">
        <f t="shared" si="10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 s="13">
        <f t="shared" si="107"/>
        <v>44.61</v>
      </c>
      <c r="Q1672" s="15" t="s">
        <v>8323</v>
      </c>
      <c r="R1672" t="s">
        <v>8344</v>
      </c>
      <c r="S1672" s="9">
        <f t="shared" si="108"/>
        <v>40313.930543981485</v>
      </c>
      <c r="T1672" s="9">
        <f t="shared" si="10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 s="13">
        <f t="shared" si="107"/>
        <v>26.15</v>
      </c>
      <c r="Q1673" s="15" t="s">
        <v>8323</v>
      </c>
      <c r="R1673" t="s">
        <v>8344</v>
      </c>
      <c r="S1673" s="9">
        <f t="shared" si="108"/>
        <v>42553.54414351852</v>
      </c>
      <c r="T1673" s="9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 s="13">
        <f t="shared" si="107"/>
        <v>39.18</v>
      </c>
      <c r="Q1674" s="15" t="s">
        <v>8323</v>
      </c>
      <c r="R1674" t="s">
        <v>8344</v>
      </c>
      <c r="S1674" s="9">
        <f t="shared" si="108"/>
        <v>41034.656597222223</v>
      </c>
      <c r="T1674" s="9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 s="13">
        <f t="shared" si="107"/>
        <v>45.59</v>
      </c>
      <c r="Q1675" s="15" t="s">
        <v>8323</v>
      </c>
      <c r="R1675" t="s">
        <v>8344</v>
      </c>
      <c r="S1675" s="9">
        <f t="shared" si="108"/>
        <v>42039.878379629634</v>
      </c>
      <c r="T1675" s="9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 s="13">
        <f t="shared" si="107"/>
        <v>89.25</v>
      </c>
      <c r="Q1676" s="15" t="s">
        <v>8323</v>
      </c>
      <c r="R1676" t="s">
        <v>8344</v>
      </c>
      <c r="S1676" s="9">
        <f t="shared" si="108"/>
        <v>42569.605393518519</v>
      </c>
      <c r="T1676" s="9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 s="13">
        <f t="shared" si="107"/>
        <v>40.42</v>
      </c>
      <c r="Q1677" s="15" t="s">
        <v>8323</v>
      </c>
      <c r="R1677" t="s">
        <v>8344</v>
      </c>
      <c r="S1677" s="9">
        <f t="shared" si="108"/>
        <v>40802.733101851853</v>
      </c>
      <c r="T1677" s="9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 s="13">
        <f t="shared" si="107"/>
        <v>82.38</v>
      </c>
      <c r="Q1678" s="15" t="s">
        <v>8323</v>
      </c>
      <c r="R1678" t="s">
        <v>8344</v>
      </c>
      <c r="S1678" s="9">
        <f t="shared" si="108"/>
        <v>40973.72623842593</v>
      </c>
      <c r="T1678" s="9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 s="13">
        <f t="shared" si="107"/>
        <v>159.52000000000001</v>
      </c>
      <c r="Q1679" s="15" t="s">
        <v>8323</v>
      </c>
      <c r="R1679" t="s">
        <v>8344</v>
      </c>
      <c r="S1679" s="9">
        <f t="shared" si="108"/>
        <v>42416.407129629632</v>
      </c>
      <c r="T1679" s="9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 s="13">
        <f t="shared" si="107"/>
        <v>36.24</v>
      </c>
      <c r="Q1680" s="15" t="s">
        <v>8323</v>
      </c>
      <c r="R1680" t="s">
        <v>8344</v>
      </c>
      <c r="S1680" s="9">
        <f t="shared" si="108"/>
        <v>41662.854988425926</v>
      </c>
      <c r="T1680" s="9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 s="13">
        <f t="shared" si="107"/>
        <v>62.5</v>
      </c>
      <c r="Q1681" s="15" t="s">
        <v>8323</v>
      </c>
      <c r="R1681" t="s">
        <v>8344</v>
      </c>
      <c r="S1681" s="9">
        <f t="shared" si="108"/>
        <v>40723.068807870368</v>
      </c>
      <c r="T1681" s="9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 s="13">
        <f t="shared" si="107"/>
        <v>47</v>
      </c>
      <c r="Q1682" s="15" t="s">
        <v>8323</v>
      </c>
      <c r="R1682" t="s">
        <v>8344</v>
      </c>
      <c r="S1682" s="9">
        <f t="shared" si="108"/>
        <v>41802.757719907408</v>
      </c>
      <c r="T1682" s="9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 s="13">
        <f t="shared" si="107"/>
        <v>74.58</v>
      </c>
      <c r="Q1683" s="15" t="s">
        <v>8323</v>
      </c>
      <c r="R1683" t="s">
        <v>8345</v>
      </c>
      <c r="S1683" s="9">
        <f t="shared" si="108"/>
        <v>42774.121342592596</v>
      </c>
      <c r="T1683" s="9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 s="13">
        <f t="shared" si="107"/>
        <v>0</v>
      </c>
      <c r="Q1684" s="15" t="s">
        <v>8323</v>
      </c>
      <c r="R1684" t="s">
        <v>8345</v>
      </c>
      <c r="S1684" s="9">
        <f t="shared" si="108"/>
        <v>42779.21365740741</v>
      </c>
      <c r="T1684" s="9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 s="13">
        <f t="shared" si="107"/>
        <v>76</v>
      </c>
      <c r="Q1685" s="15" t="s">
        <v>8323</v>
      </c>
      <c r="R1685" t="s">
        <v>8345</v>
      </c>
      <c r="S1685" s="9">
        <f t="shared" si="108"/>
        <v>42808.781689814816</v>
      </c>
      <c r="T1685" s="9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 s="13">
        <f t="shared" si="107"/>
        <v>86.44</v>
      </c>
      <c r="Q1686" s="15" t="s">
        <v>8323</v>
      </c>
      <c r="R1686" t="s">
        <v>8345</v>
      </c>
      <c r="S1686" s="9">
        <f t="shared" si="108"/>
        <v>42783.815289351856</v>
      </c>
      <c r="T1686" s="9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 s="13">
        <f t="shared" si="107"/>
        <v>24</v>
      </c>
      <c r="Q1687" s="15" t="s">
        <v>8323</v>
      </c>
      <c r="R1687" t="s">
        <v>8345</v>
      </c>
      <c r="S1687" s="9">
        <f t="shared" si="108"/>
        <v>42788.2502662037</v>
      </c>
      <c r="T1687" s="9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 s="13">
        <f t="shared" si="107"/>
        <v>18</v>
      </c>
      <c r="Q1688" s="15" t="s">
        <v>8323</v>
      </c>
      <c r="R1688" t="s">
        <v>8345</v>
      </c>
      <c r="S1688" s="9">
        <f t="shared" si="108"/>
        <v>42792.843969907408</v>
      </c>
      <c r="T1688" s="9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 s="13">
        <f t="shared" si="107"/>
        <v>80.13</v>
      </c>
      <c r="Q1689" s="15" t="s">
        <v>8323</v>
      </c>
      <c r="R1689" t="s">
        <v>8345</v>
      </c>
      <c r="S1689" s="9">
        <f t="shared" si="108"/>
        <v>42802.046817129631</v>
      </c>
      <c r="T1689" s="9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 s="13">
        <f t="shared" si="107"/>
        <v>253.14</v>
      </c>
      <c r="Q1690" s="15" t="s">
        <v>8323</v>
      </c>
      <c r="R1690" t="s">
        <v>8345</v>
      </c>
      <c r="S1690" s="9">
        <f t="shared" si="108"/>
        <v>42804.534652777773</v>
      </c>
      <c r="T1690" s="9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 s="13">
        <f t="shared" si="107"/>
        <v>171.43</v>
      </c>
      <c r="Q1691" s="15" t="s">
        <v>8323</v>
      </c>
      <c r="R1691" t="s">
        <v>8345</v>
      </c>
      <c r="S1691" s="9">
        <f t="shared" si="108"/>
        <v>42780.942476851851</v>
      </c>
      <c r="T1691" s="9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 s="13">
        <f t="shared" si="107"/>
        <v>57.73</v>
      </c>
      <c r="Q1692" s="15" t="s">
        <v>8323</v>
      </c>
      <c r="R1692" t="s">
        <v>8345</v>
      </c>
      <c r="S1692" s="9">
        <f t="shared" si="108"/>
        <v>42801.43104166667</v>
      </c>
      <c r="T1692" s="9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 s="13">
        <f t="shared" si="107"/>
        <v>264.26</v>
      </c>
      <c r="Q1693" s="15" t="s">
        <v>8323</v>
      </c>
      <c r="R1693" t="s">
        <v>8345</v>
      </c>
      <c r="S1693" s="9">
        <f t="shared" si="108"/>
        <v>42795.701481481476</v>
      </c>
      <c r="T1693" s="9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 s="13">
        <f t="shared" si="107"/>
        <v>159.33000000000001</v>
      </c>
      <c r="Q1694" s="15" t="s">
        <v>8323</v>
      </c>
      <c r="R1694" t="s">
        <v>8345</v>
      </c>
      <c r="S1694" s="9">
        <f t="shared" si="108"/>
        <v>42788.151238425926</v>
      </c>
      <c r="T1694" s="9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 s="13">
        <f t="shared" si="107"/>
        <v>35</v>
      </c>
      <c r="Q1695" s="15" t="s">
        <v>8323</v>
      </c>
      <c r="R1695" t="s">
        <v>8345</v>
      </c>
      <c r="S1695" s="9">
        <f t="shared" si="108"/>
        <v>42803.920277777783</v>
      </c>
      <c r="T1695" s="9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 s="13">
        <f t="shared" si="107"/>
        <v>5</v>
      </c>
      <c r="Q1696" s="15" t="s">
        <v>8323</v>
      </c>
      <c r="R1696" t="s">
        <v>8345</v>
      </c>
      <c r="S1696" s="9">
        <f t="shared" si="108"/>
        <v>42791.669837962967</v>
      </c>
      <c r="T1696" s="9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 s="13">
        <f t="shared" si="107"/>
        <v>61.09</v>
      </c>
      <c r="Q1697" s="15" t="s">
        <v>8323</v>
      </c>
      <c r="R1697" t="s">
        <v>8345</v>
      </c>
      <c r="S1697" s="9">
        <f t="shared" si="108"/>
        <v>42801.031412037039</v>
      </c>
      <c r="T1697" s="9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 s="13">
        <f t="shared" si="107"/>
        <v>0</v>
      </c>
      <c r="Q1698" s="15" t="s">
        <v>8323</v>
      </c>
      <c r="R1698" t="s">
        <v>8345</v>
      </c>
      <c r="S1698" s="9">
        <f t="shared" si="108"/>
        <v>42796.069571759261</v>
      </c>
      <c r="T1698" s="9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 s="13">
        <f t="shared" si="107"/>
        <v>114.82</v>
      </c>
      <c r="Q1699" s="15" t="s">
        <v>8323</v>
      </c>
      <c r="R1699" t="s">
        <v>8345</v>
      </c>
      <c r="S1699" s="9">
        <f t="shared" si="108"/>
        <v>42805.032962962956</v>
      </c>
      <c r="T1699" s="9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 s="13">
        <f t="shared" si="107"/>
        <v>0</v>
      </c>
      <c r="Q1700" s="15" t="s">
        <v>8323</v>
      </c>
      <c r="R1700" t="s">
        <v>8345</v>
      </c>
      <c r="S1700" s="9">
        <f t="shared" si="108"/>
        <v>42796.207870370374</v>
      </c>
      <c r="T1700" s="9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 s="13">
        <f t="shared" si="107"/>
        <v>54</v>
      </c>
      <c r="Q1701" s="15" t="s">
        <v>8323</v>
      </c>
      <c r="R1701" t="s">
        <v>8345</v>
      </c>
      <c r="S1701" s="9">
        <f t="shared" si="108"/>
        <v>42806.863946759258</v>
      </c>
      <c r="T1701" s="9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 s="13">
        <f t="shared" si="107"/>
        <v>65.97</v>
      </c>
      <c r="Q1702" s="15" t="s">
        <v>8323</v>
      </c>
      <c r="R1702" t="s">
        <v>8345</v>
      </c>
      <c r="S1702" s="9">
        <f t="shared" si="108"/>
        <v>42796.071643518517</v>
      </c>
      <c r="T1702" s="9">
        <f t="shared" si="10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 s="13">
        <f t="shared" si="107"/>
        <v>5</v>
      </c>
      <c r="Q1703" s="15" t="s">
        <v>8323</v>
      </c>
      <c r="R1703" t="s">
        <v>8345</v>
      </c>
      <c r="S1703" s="9">
        <f t="shared" si="108"/>
        <v>41989.664409722223</v>
      </c>
      <c r="T1703" s="9">
        <f t="shared" si="10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 s="13">
        <f t="shared" si="107"/>
        <v>1</v>
      </c>
      <c r="Q1704" s="15" t="s">
        <v>8323</v>
      </c>
      <c r="R1704" t="s">
        <v>8345</v>
      </c>
      <c r="S1704" s="9">
        <f t="shared" si="108"/>
        <v>42063.869791666672</v>
      </c>
      <c r="T1704" s="9">
        <f t="shared" si="10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 s="13">
        <f t="shared" si="107"/>
        <v>25.5</v>
      </c>
      <c r="Q1705" s="15" t="s">
        <v>8323</v>
      </c>
      <c r="R1705" t="s">
        <v>8345</v>
      </c>
      <c r="S1705" s="9">
        <f t="shared" si="108"/>
        <v>42187.281678240746</v>
      </c>
      <c r="T1705" s="9">
        <f t="shared" si="10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 s="13">
        <f t="shared" si="107"/>
        <v>118.36</v>
      </c>
      <c r="Q1706" s="15" t="s">
        <v>8323</v>
      </c>
      <c r="R1706" t="s">
        <v>8345</v>
      </c>
      <c r="S1706" s="9">
        <f t="shared" si="108"/>
        <v>42021.139733796299</v>
      </c>
      <c r="T1706" s="9">
        <f t="shared" si="10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 s="13">
        <f t="shared" si="107"/>
        <v>0</v>
      </c>
      <c r="Q1707" s="15" t="s">
        <v>8323</v>
      </c>
      <c r="R1707" t="s">
        <v>8345</v>
      </c>
      <c r="S1707" s="9">
        <f t="shared" si="108"/>
        <v>42245.016736111109</v>
      </c>
      <c r="T1707" s="9">
        <f t="shared" si="10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 s="13">
        <f t="shared" si="107"/>
        <v>0</v>
      </c>
      <c r="Q1708" s="15" t="s">
        <v>8323</v>
      </c>
      <c r="R1708" t="s">
        <v>8345</v>
      </c>
      <c r="S1708" s="9">
        <f t="shared" si="108"/>
        <v>42179.306388888886</v>
      </c>
      <c r="T1708" s="9">
        <f t="shared" si="10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 s="13">
        <f t="shared" si="107"/>
        <v>54.11</v>
      </c>
      <c r="Q1709" s="15" t="s">
        <v>8323</v>
      </c>
      <c r="R1709" t="s">
        <v>8345</v>
      </c>
      <c r="S1709" s="9">
        <f t="shared" si="108"/>
        <v>42427.721006944441</v>
      </c>
      <c r="T1709" s="9">
        <f t="shared" si="10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 s="13">
        <f t="shared" si="107"/>
        <v>0</v>
      </c>
      <c r="Q1710" s="15" t="s">
        <v>8323</v>
      </c>
      <c r="R1710" t="s">
        <v>8345</v>
      </c>
      <c r="S1710" s="9">
        <f t="shared" si="108"/>
        <v>42451.866967592592</v>
      </c>
      <c r="T1710" s="9">
        <f t="shared" si="10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 s="13">
        <f t="shared" si="107"/>
        <v>21.25</v>
      </c>
      <c r="Q1711" s="15" t="s">
        <v>8323</v>
      </c>
      <c r="R1711" t="s">
        <v>8345</v>
      </c>
      <c r="S1711" s="9">
        <f t="shared" si="108"/>
        <v>41841.56381944444</v>
      </c>
      <c r="T1711" s="9">
        <f t="shared" si="10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 s="13">
        <f t="shared" si="107"/>
        <v>34</v>
      </c>
      <c r="Q1712" s="15" t="s">
        <v>8323</v>
      </c>
      <c r="R1712" t="s">
        <v>8345</v>
      </c>
      <c r="S1712" s="9">
        <f t="shared" si="108"/>
        <v>42341.59129629629</v>
      </c>
      <c r="T1712" s="9">
        <f t="shared" si="10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 s="13">
        <f t="shared" si="107"/>
        <v>525</v>
      </c>
      <c r="Q1713" s="15" t="s">
        <v>8323</v>
      </c>
      <c r="R1713" t="s">
        <v>8345</v>
      </c>
      <c r="S1713" s="9">
        <f t="shared" si="108"/>
        <v>41852.646226851852</v>
      </c>
      <c r="T1713" s="9">
        <f t="shared" si="10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 s="13">
        <f t="shared" si="107"/>
        <v>0</v>
      </c>
      <c r="Q1714" s="15" t="s">
        <v>8323</v>
      </c>
      <c r="R1714" t="s">
        <v>8345</v>
      </c>
      <c r="S1714" s="9">
        <f t="shared" si="108"/>
        <v>42125.913807870369</v>
      </c>
      <c r="T1714" s="9">
        <f t="shared" si="10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 s="13">
        <f t="shared" si="107"/>
        <v>50</v>
      </c>
      <c r="Q1715" s="15" t="s">
        <v>8323</v>
      </c>
      <c r="R1715" t="s">
        <v>8345</v>
      </c>
      <c r="S1715" s="9">
        <f t="shared" si="108"/>
        <v>41887.801064814819</v>
      </c>
      <c r="T1715" s="9">
        <f t="shared" si="10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 s="13">
        <f t="shared" si="107"/>
        <v>115.71</v>
      </c>
      <c r="Q1716" s="15" t="s">
        <v>8323</v>
      </c>
      <c r="R1716" t="s">
        <v>8345</v>
      </c>
      <c r="S1716" s="9">
        <f t="shared" si="108"/>
        <v>42095.918530092589</v>
      </c>
      <c r="T1716" s="9">
        <f t="shared" si="10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 s="13">
        <f t="shared" si="107"/>
        <v>5.5</v>
      </c>
      <c r="Q1717" s="15" t="s">
        <v>8323</v>
      </c>
      <c r="R1717" t="s">
        <v>8345</v>
      </c>
      <c r="S1717" s="9">
        <f t="shared" si="108"/>
        <v>42064.217418981483</v>
      </c>
      <c r="T1717" s="9">
        <f t="shared" si="10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 s="13">
        <f t="shared" si="107"/>
        <v>50</v>
      </c>
      <c r="Q1718" s="15" t="s">
        <v>8323</v>
      </c>
      <c r="R1718" t="s">
        <v>8345</v>
      </c>
      <c r="S1718" s="9">
        <f t="shared" si="108"/>
        <v>42673.577534722222</v>
      </c>
      <c r="T1718" s="9">
        <f t="shared" si="10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 s="13">
        <f t="shared" si="107"/>
        <v>34.020000000000003</v>
      </c>
      <c r="Q1719" s="15" t="s">
        <v>8323</v>
      </c>
      <c r="R1719" t="s">
        <v>8345</v>
      </c>
      <c r="S1719" s="9">
        <f t="shared" si="108"/>
        <v>42460.98192129629</v>
      </c>
      <c r="T1719" s="9">
        <f t="shared" si="109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 s="13">
        <f t="shared" si="107"/>
        <v>37.5</v>
      </c>
      <c r="Q1720" s="15" t="s">
        <v>8323</v>
      </c>
      <c r="R1720" t="s">
        <v>8345</v>
      </c>
      <c r="S1720" s="9">
        <f t="shared" si="108"/>
        <v>42460.610520833332</v>
      </c>
      <c r="T1720" s="9">
        <f t="shared" si="10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 s="13">
        <f t="shared" si="107"/>
        <v>11.67</v>
      </c>
      <c r="Q1721" s="15" t="s">
        <v>8323</v>
      </c>
      <c r="R1721" t="s">
        <v>8345</v>
      </c>
      <c r="S1721" s="9">
        <f t="shared" si="108"/>
        <v>41869.534618055557</v>
      </c>
      <c r="T1721" s="9">
        <f t="shared" si="10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10">ROUND(E1722/D1722*100,0)</f>
        <v>6</v>
      </c>
      <c r="P1722" s="13">
        <f t="shared" ref="P1722:P1785" si="111">IFERROR(ROUND(E1722/L1722,2),0)</f>
        <v>28.13</v>
      </c>
      <c r="Q1722" s="15" t="s">
        <v>8323</v>
      </c>
      <c r="R1722" t="s">
        <v>8345</v>
      </c>
      <c r="S1722" s="9">
        <f t="shared" ref="S1722:S1785" si="112">(((J1722/60)/60)/24)+DATE(1970,1,1)</f>
        <v>41922.783229166671</v>
      </c>
      <c r="T1722" s="9">
        <f t="shared" ref="T1722:T1785" si="113"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0"/>
        <v>0</v>
      </c>
      <c r="P1723" s="13">
        <f t="shared" si="111"/>
        <v>0</v>
      </c>
      <c r="Q1723" s="15" t="s">
        <v>8323</v>
      </c>
      <c r="R1723" t="s">
        <v>8345</v>
      </c>
      <c r="S1723" s="9">
        <f t="shared" si="112"/>
        <v>42319.461377314816</v>
      </c>
      <c r="T1723" s="9">
        <f t="shared" si="113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0"/>
        <v>0</v>
      </c>
      <c r="P1724" s="13">
        <f t="shared" si="111"/>
        <v>1</v>
      </c>
      <c r="Q1724" s="15" t="s">
        <v>8323</v>
      </c>
      <c r="R1724" t="s">
        <v>8345</v>
      </c>
      <c r="S1724" s="9">
        <f t="shared" si="112"/>
        <v>42425.960983796293</v>
      </c>
      <c r="T1724" s="9">
        <f t="shared" si="113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0"/>
        <v>7</v>
      </c>
      <c r="P1725" s="13">
        <f t="shared" si="111"/>
        <v>216.67</v>
      </c>
      <c r="Q1725" s="15" t="s">
        <v>8323</v>
      </c>
      <c r="R1725" t="s">
        <v>8345</v>
      </c>
      <c r="S1725" s="9">
        <f t="shared" si="112"/>
        <v>42129.82540509259</v>
      </c>
      <c r="T1725" s="9">
        <f t="shared" si="113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0"/>
        <v>1</v>
      </c>
      <c r="P1726" s="13">
        <f t="shared" si="111"/>
        <v>8.75</v>
      </c>
      <c r="Q1726" s="15" t="s">
        <v>8323</v>
      </c>
      <c r="R1726" t="s">
        <v>8345</v>
      </c>
      <c r="S1726" s="9">
        <f t="shared" si="112"/>
        <v>41912.932430555556</v>
      </c>
      <c r="T1726" s="9">
        <f t="shared" si="113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0"/>
        <v>10</v>
      </c>
      <c r="P1727" s="13">
        <f t="shared" si="111"/>
        <v>62.22</v>
      </c>
      <c r="Q1727" s="15" t="s">
        <v>8323</v>
      </c>
      <c r="R1727" t="s">
        <v>8345</v>
      </c>
      <c r="S1727" s="9">
        <f t="shared" si="112"/>
        <v>41845.968159722222</v>
      </c>
      <c r="T1727" s="9">
        <f t="shared" si="113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0"/>
        <v>34</v>
      </c>
      <c r="P1728" s="13">
        <f t="shared" si="111"/>
        <v>137.25</v>
      </c>
      <c r="Q1728" s="15" t="s">
        <v>8323</v>
      </c>
      <c r="R1728" t="s">
        <v>8345</v>
      </c>
      <c r="S1728" s="9">
        <f t="shared" si="112"/>
        <v>41788.919722222221</v>
      </c>
      <c r="T1728" s="9">
        <f t="shared" si="113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0"/>
        <v>0</v>
      </c>
      <c r="P1729" s="13">
        <f t="shared" si="111"/>
        <v>1</v>
      </c>
      <c r="Q1729" s="15" t="s">
        <v>8323</v>
      </c>
      <c r="R1729" t="s">
        <v>8345</v>
      </c>
      <c r="S1729" s="9">
        <f t="shared" si="112"/>
        <v>42044.927974537044</v>
      </c>
      <c r="T1729" s="9">
        <f t="shared" si="113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0"/>
        <v>68</v>
      </c>
      <c r="P1730" s="13">
        <f t="shared" si="111"/>
        <v>122.14</v>
      </c>
      <c r="Q1730" s="15" t="s">
        <v>8323</v>
      </c>
      <c r="R1730" t="s">
        <v>8345</v>
      </c>
      <c r="S1730" s="9">
        <f t="shared" si="112"/>
        <v>42268.625856481478</v>
      </c>
      <c r="T1730" s="9">
        <f t="shared" si="113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 s="13">
        <f t="shared" si="111"/>
        <v>0</v>
      </c>
      <c r="Q1731" s="15" t="s">
        <v>8323</v>
      </c>
      <c r="R1731" t="s">
        <v>8345</v>
      </c>
      <c r="S1731" s="9">
        <f t="shared" si="112"/>
        <v>42471.052152777775</v>
      </c>
      <c r="T1731" s="9">
        <f t="shared" si="113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 s="13">
        <f t="shared" si="111"/>
        <v>0</v>
      </c>
      <c r="Q1732" s="15" t="s">
        <v>8323</v>
      </c>
      <c r="R1732" t="s">
        <v>8345</v>
      </c>
      <c r="S1732" s="9">
        <f t="shared" si="112"/>
        <v>42272.087766203709</v>
      </c>
      <c r="T1732" s="9">
        <f t="shared" si="11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 s="13">
        <f t="shared" si="111"/>
        <v>0</v>
      </c>
      <c r="Q1733" s="15" t="s">
        <v>8323</v>
      </c>
      <c r="R1733" t="s">
        <v>8345</v>
      </c>
      <c r="S1733" s="9">
        <f t="shared" si="112"/>
        <v>42152.906851851847</v>
      </c>
      <c r="T1733" s="9">
        <f t="shared" si="11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 s="13">
        <f t="shared" si="111"/>
        <v>0</v>
      </c>
      <c r="Q1734" s="15" t="s">
        <v>8323</v>
      </c>
      <c r="R1734" t="s">
        <v>8345</v>
      </c>
      <c r="S1734" s="9">
        <f t="shared" si="112"/>
        <v>42325.683807870373</v>
      </c>
      <c r="T1734" s="9">
        <f t="shared" si="11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 s="13">
        <f t="shared" si="111"/>
        <v>0</v>
      </c>
      <c r="Q1735" s="15" t="s">
        <v>8323</v>
      </c>
      <c r="R1735" t="s">
        <v>8345</v>
      </c>
      <c r="S1735" s="9">
        <f t="shared" si="112"/>
        <v>42614.675625000003</v>
      </c>
      <c r="T1735" s="9">
        <f t="shared" si="11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 s="13">
        <f t="shared" si="111"/>
        <v>1</v>
      </c>
      <c r="Q1736" s="15" t="s">
        <v>8323</v>
      </c>
      <c r="R1736" t="s">
        <v>8345</v>
      </c>
      <c r="S1736" s="9">
        <f t="shared" si="112"/>
        <v>42102.036527777775</v>
      </c>
      <c r="T1736" s="9">
        <f t="shared" si="11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 s="13">
        <f t="shared" si="111"/>
        <v>55</v>
      </c>
      <c r="Q1737" s="15" t="s">
        <v>8323</v>
      </c>
      <c r="R1737" t="s">
        <v>8345</v>
      </c>
      <c r="S1737" s="9">
        <f t="shared" si="112"/>
        <v>42559.814178240747</v>
      </c>
      <c r="T1737" s="9">
        <f t="shared" si="11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 s="13">
        <f t="shared" si="111"/>
        <v>22</v>
      </c>
      <c r="Q1738" s="15" t="s">
        <v>8323</v>
      </c>
      <c r="R1738" t="s">
        <v>8345</v>
      </c>
      <c r="S1738" s="9">
        <f t="shared" si="112"/>
        <v>42286.861493055556</v>
      </c>
      <c r="T1738" s="9">
        <f t="shared" si="11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 s="13">
        <f t="shared" si="111"/>
        <v>56.67</v>
      </c>
      <c r="Q1739" s="15" t="s">
        <v>8323</v>
      </c>
      <c r="R1739" t="s">
        <v>8345</v>
      </c>
      <c r="S1739" s="9">
        <f t="shared" si="112"/>
        <v>42175.948981481488</v>
      </c>
      <c r="T1739" s="9">
        <f t="shared" si="11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 s="13">
        <f t="shared" si="111"/>
        <v>20</v>
      </c>
      <c r="Q1740" s="15" t="s">
        <v>8323</v>
      </c>
      <c r="R1740" t="s">
        <v>8345</v>
      </c>
      <c r="S1740" s="9">
        <f t="shared" si="112"/>
        <v>41884.874328703707</v>
      </c>
      <c r="T1740" s="9">
        <f t="shared" si="11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 s="13">
        <f t="shared" si="111"/>
        <v>1</v>
      </c>
      <c r="Q1741" s="15" t="s">
        <v>8323</v>
      </c>
      <c r="R1741" t="s">
        <v>8345</v>
      </c>
      <c r="S1741" s="9">
        <f t="shared" si="112"/>
        <v>42435.874212962968</v>
      </c>
      <c r="T1741" s="9">
        <f t="shared" si="11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 s="13">
        <f t="shared" si="111"/>
        <v>0</v>
      </c>
      <c r="Q1742" s="15" t="s">
        <v>8323</v>
      </c>
      <c r="R1742" t="s">
        <v>8345</v>
      </c>
      <c r="S1742" s="9">
        <f t="shared" si="112"/>
        <v>42171.817384259266</v>
      </c>
      <c r="T1742" s="9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 s="13">
        <f t="shared" si="111"/>
        <v>25.58</v>
      </c>
      <c r="Q1743" s="15" t="s">
        <v>8336</v>
      </c>
      <c r="R1743" t="s">
        <v>8337</v>
      </c>
      <c r="S1743" s="9">
        <f t="shared" si="112"/>
        <v>42120.628136574072</v>
      </c>
      <c r="T1743" s="9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 s="13">
        <f t="shared" si="111"/>
        <v>63.97</v>
      </c>
      <c r="Q1744" s="15" t="s">
        <v>8336</v>
      </c>
      <c r="R1744" t="s">
        <v>8337</v>
      </c>
      <c r="S1744" s="9">
        <f t="shared" si="112"/>
        <v>42710.876967592587</v>
      </c>
      <c r="T1744" s="9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 s="13">
        <f t="shared" si="111"/>
        <v>89.93</v>
      </c>
      <c r="Q1745" s="15" t="s">
        <v>8336</v>
      </c>
      <c r="R1745" t="s">
        <v>8337</v>
      </c>
      <c r="S1745" s="9">
        <f t="shared" si="112"/>
        <v>42586.925636574073</v>
      </c>
      <c r="T1745" s="9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 s="13">
        <f t="shared" si="111"/>
        <v>93.07</v>
      </c>
      <c r="Q1746" s="15" t="s">
        <v>8336</v>
      </c>
      <c r="R1746" t="s">
        <v>8337</v>
      </c>
      <c r="S1746" s="9">
        <f t="shared" si="112"/>
        <v>42026.605057870373</v>
      </c>
      <c r="T1746" s="9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 s="13">
        <f t="shared" si="111"/>
        <v>89.67</v>
      </c>
      <c r="Q1747" s="15" t="s">
        <v>8336</v>
      </c>
      <c r="R1747" t="s">
        <v>8337</v>
      </c>
      <c r="S1747" s="9">
        <f t="shared" si="112"/>
        <v>42690.259699074071</v>
      </c>
      <c r="T1747" s="9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 s="13">
        <f t="shared" si="111"/>
        <v>207.62</v>
      </c>
      <c r="Q1748" s="15" t="s">
        <v>8336</v>
      </c>
      <c r="R1748" t="s">
        <v>8337</v>
      </c>
      <c r="S1748" s="9">
        <f t="shared" si="112"/>
        <v>42668.176701388889</v>
      </c>
      <c r="T1748" s="9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 s="13">
        <f t="shared" si="111"/>
        <v>59.41</v>
      </c>
      <c r="Q1749" s="15" t="s">
        <v>8336</v>
      </c>
      <c r="R1749" t="s">
        <v>8337</v>
      </c>
      <c r="S1749" s="9">
        <f t="shared" si="112"/>
        <v>42292.435532407413</v>
      </c>
      <c r="T1749" s="9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 s="13">
        <f t="shared" si="111"/>
        <v>358.97</v>
      </c>
      <c r="Q1750" s="15" t="s">
        <v>8336</v>
      </c>
      <c r="R1750" t="s">
        <v>8337</v>
      </c>
      <c r="S1750" s="9">
        <f t="shared" si="112"/>
        <v>42219.950729166667</v>
      </c>
      <c r="T1750" s="9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 s="13">
        <f t="shared" si="111"/>
        <v>94.74</v>
      </c>
      <c r="Q1751" s="15" t="s">
        <v>8336</v>
      </c>
      <c r="R1751" t="s">
        <v>8337</v>
      </c>
      <c r="S1751" s="9">
        <f t="shared" si="112"/>
        <v>42758.975937499999</v>
      </c>
      <c r="T1751" s="9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 s="13">
        <f t="shared" si="111"/>
        <v>80.650000000000006</v>
      </c>
      <c r="Q1752" s="15" t="s">
        <v>8336</v>
      </c>
      <c r="R1752" t="s">
        <v>8337</v>
      </c>
      <c r="S1752" s="9">
        <f t="shared" si="112"/>
        <v>42454.836851851855</v>
      </c>
      <c r="T1752" s="9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 s="13">
        <f t="shared" si="111"/>
        <v>168.69</v>
      </c>
      <c r="Q1753" s="15" t="s">
        <v>8336</v>
      </c>
      <c r="R1753" t="s">
        <v>8337</v>
      </c>
      <c r="S1753" s="9">
        <f t="shared" si="112"/>
        <v>42052.7815162037</v>
      </c>
      <c r="T1753" s="9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 s="13">
        <f t="shared" si="111"/>
        <v>34.69</v>
      </c>
      <c r="Q1754" s="15" t="s">
        <v>8336</v>
      </c>
      <c r="R1754" t="s">
        <v>8337</v>
      </c>
      <c r="S1754" s="9">
        <f t="shared" si="112"/>
        <v>42627.253263888888</v>
      </c>
      <c r="T1754" s="9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 s="13">
        <f t="shared" si="111"/>
        <v>462.86</v>
      </c>
      <c r="Q1755" s="15" t="s">
        <v>8336</v>
      </c>
      <c r="R1755" t="s">
        <v>8337</v>
      </c>
      <c r="S1755" s="9">
        <f t="shared" si="112"/>
        <v>42420.74962962963</v>
      </c>
      <c r="T1755" s="9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 s="13">
        <f t="shared" si="111"/>
        <v>104.39</v>
      </c>
      <c r="Q1756" s="15" t="s">
        <v>8336</v>
      </c>
      <c r="R1756" t="s">
        <v>8337</v>
      </c>
      <c r="S1756" s="9">
        <f t="shared" si="112"/>
        <v>42067.876770833333</v>
      </c>
      <c r="T1756" s="9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 s="13">
        <f t="shared" si="111"/>
        <v>7.5</v>
      </c>
      <c r="Q1757" s="15" t="s">
        <v>8336</v>
      </c>
      <c r="R1757" t="s">
        <v>8337</v>
      </c>
      <c r="S1757" s="9">
        <f t="shared" si="112"/>
        <v>42252.788900462961</v>
      </c>
      <c r="T1757" s="9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 s="13">
        <f t="shared" si="111"/>
        <v>47.13</v>
      </c>
      <c r="Q1758" s="15" t="s">
        <v>8336</v>
      </c>
      <c r="R1758" t="s">
        <v>8337</v>
      </c>
      <c r="S1758" s="9">
        <f t="shared" si="112"/>
        <v>42571.167465277773</v>
      </c>
      <c r="T1758" s="9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 s="13">
        <f t="shared" si="111"/>
        <v>414.29</v>
      </c>
      <c r="Q1759" s="15" t="s">
        <v>8336</v>
      </c>
      <c r="R1759" t="s">
        <v>8337</v>
      </c>
      <c r="S1759" s="9">
        <f t="shared" si="112"/>
        <v>42733.827349537038</v>
      </c>
      <c r="T1759" s="9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 s="13">
        <f t="shared" si="111"/>
        <v>42.48</v>
      </c>
      <c r="Q1760" s="15" t="s">
        <v>8336</v>
      </c>
      <c r="R1760" t="s">
        <v>8337</v>
      </c>
      <c r="S1760" s="9">
        <f t="shared" si="112"/>
        <v>42505.955925925926</v>
      </c>
      <c r="T1760" s="9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 s="13">
        <f t="shared" si="111"/>
        <v>108.78</v>
      </c>
      <c r="Q1761" s="15" t="s">
        <v>8336</v>
      </c>
      <c r="R1761" t="s">
        <v>8337</v>
      </c>
      <c r="S1761" s="9">
        <f t="shared" si="112"/>
        <v>42068.829039351855</v>
      </c>
      <c r="T1761" s="9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 s="13">
        <f t="shared" si="111"/>
        <v>81.099999999999994</v>
      </c>
      <c r="Q1762" s="15" t="s">
        <v>8336</v>
      </c>
      <c r="R1762" t="s">
        <v>8337</v>
      </c>
      <c r="S1762" s="9">
        <f t="shared" si="112"/>
        <v>42405.67260416667</v>
      </c>
      <c r="T1762" s="9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 s="13">
        <f t="shared" si="111"/>
        <v>51.67</v>
      </c>
      <c r="Q1763" s="15" t="s">
        <v>8336</v>
      </c>
      <c r="R1763" t="s">
        <v>8337</v>
      </c>
      <c r="S1763" s="9">
        <f t="shared" si="112"/>
        <v>42209.567824074074</v>
      </c>
      <c r="T1763" s="9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 s="13">
        <f t="shared" si="111"/>
        <v>35.4</v>
      </c>
      <c r="Q1764" s="15" t="s">
        <v>8336</v>
      </c>
      <c r="R1764" t="s">
        <v>8337</v>
      </c>
      <c r="S1764" s="9">
        <f t="shared" si="112"/>
        <v>42410.982002314813</v>
      </c>
      <c r="T1764" s="9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 s="13">
        <f t="shared" si="111"/>
        <v>103.64</v>
      </c>
      <c r="Q1765" s="15" t="s">
        <v>8336</v>
      </c>
      <c r="R1765" t="s">
        <v>8337</v>
      </c>
      <c r="S1765" s="9">
        <f t="shared" si="112"/>
        <v>42636.868518518517</v>
      </c>
      <c r="T1765" s="9">
        <f t="shared" si="11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 s="13">
        <f t="shared" si="111"/>
        <v>55.28</v>
      </c>
      <c r="Q1766" s="15" t="s">
        <v>8336</v>
      </c>
      <c r="R1766" t="s">
        <v>8337</v>
      </c>
      <c r="S1766" s="9">
        <f t="shared" si="112"/>
        <v>41825.485868055555</v>
      </c>
      <c r="T1766" s="9">
        <f t="shared" si="11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 s="13">
        <f t="shared" si="111"/>
        <v>72.17</v>
      </c>
      <c r="Q1767" s="15" t="s">
        <v>8336</v>
      </c>
      <c r="R1767" t="s">
        <v>8337</v>
      </c>
      <c r="S1767" s="9">
        <f t="shared" si="112"/>
        <v>41834.980462962965</v>
      </c>
      <c r="T1767" s="9">
        <f t="shared" si="11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 s="13">
        <f t="shared" si="111"/>
        <v>0</v>
      </c>
      <c r="Q1768" s="15" t="s">
        <v>8336</v>
      </c>
      <c r="R1768" t="s">
        <v>8337</v>
      </c>
      <c r="S1768" s="9">
        <f t="shared" si="112"/>
        <v>41855.859814814816</v>
      </c>
      <c r="T1768" s="9">
        <f t="shared" si="11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 s="13">
        <f t="shared" si="111"/>
        <v>58.62</v>
      </c>
      <c r="Q1769" s="15" t="s">
        <v>8336</v>
      </c>
      <c r="R1769" t="s">
        <v>8337</v>
      </c>
      <c r="S1769" s="9">
        <f t="shared" si="112"/>
        <v>41824.658379629633</v>
      </c>
      <c r="T1769" s="9">
        <f t="shared" si="11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 s="13">
        <f t="shared" si="111"/>
        <v>12.47</v>
      </c>
      <c r="Q1770" s="15" t="s">
        <v>8336</v>
      </c>
      <c r="R1770" t="s">
        <v>8337</v>
      </c>
      <c r="S1770" s="9">
        <f t="shared" si="112"/>
        <v>41849.560694444444</v>
      </c>
      <c r="T1770" s="9">
        <f t="shared" si="11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 s="13">
        <f t="shared" si="111"/>
        <v>49.14</v>
      </c>
      <c r="Q1771" s="15" t="s">
        <v>8336</v>
      </c>
      <c r="R1771" t="s">
        <v>8337</v>
      </c>
      <c r="S1771" s="9">
        <f t="shared" si="112"/>
        <v>41987.818969907406</v>
      </c>
      <c r="T1771" s="9">
        <f t="shared" si="11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 s="13">
        <f t="shared" si="111"/>
        <v>150.5</v>
      </c>
      <c r="Q1772" s="15" t="s">
        <v>8336</v>
      </c>
      <c r="R1772" t="s">
        <v>8337</v>
      </c>
      <c r="S1772" s="9">
        <f t="shared" si="112"/>
        <v>41891.780023148152</v>
      </c>
      <c r="T1772" s="9">
        <f t="shared" si="11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 s="13">
        <f t="shared" si="111"/>
        <v>35.799999999999997</v>
      </c>
      <c r="Q1773" s="15" t="s">
        <v>8336</v>
      </c>
      <c r="R1773" t="s">
        <v>8337</v>
      </c>
      <c r="S1773" s="9">
        <f t="shared" si="112"/>
        <v>41905.979629629634</v>
      </c>
      <c r="T1773" s="9">
        <f t="shared" si="11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 s="13">
        <f t="shared" si="111"/>
        <v>45.16</v>
      </c>
      <c r="Q1774" s="15" t="s">
        <v>8336</v>
      </c>
      <c r="R1774" t="s">
        <v>8337</v>
      </c>
      <c r="S1774" s="9">
        <f t="shared" si="112"/>
        <v>41766.718009259261</v>
      </c>
      <c r="T1774" s="9">
        <f t="shared" si="11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 s="13">
        <f t="shared" si="111"/>
        <v>98.79</v>
      </c>
      <c r="Q1775" s="15" t="s">
        <v>8336</v>
      </c>
      <c r="R1775" t="s">
        <v>8337</v>
      </c>
      <c r="S1775" s="9">
        <f t="shared" si="112"/>
        <v>41978.760393518518</v>
      </c>
      <c r="T1775" s="9">
        <f t="shared" si="11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 s="13">
        <f t="shared" si="111"/>
        <v>88.31</v>
      </c>
      <c r="Q1776" s="15" t="s">
        <v>8336</v>
      </c>
      <c r="R1776" t="s">
        <v>8337</v>
      </c>
      <c r="S1776" s="9">
        <f t="shared" si="112"/>
        <v>41930.218657407408</v>
      </c>
      <c r="T1776" s="9">
        <f t="shared" si="11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 s="13">
        <f t="shared" si="111"/>
        <v>170.63</v>
      </c>
      <c r="Q1777" s="15" t="s">
        <v>8336</v>
      </c>
      <c r="R1777" t="s">
        <v>8337</v>
      </c>
      <c r="S1777" s="9">
        <f t="shared" si="112"/>
        <v>41891.976388888892</v>
      </c>
      <c r="T1777" s="9">
        <f t="shared" si="11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 s="13">
        <f t="shared" si="111"/>
        <v>83.75</v>
      </c>
      <c r="Q1778" s="15" t="s">
        <v>8336</v>
      </c>
      <c r="R1778" t="s">
        <v>8337</v>
      </c>
      <c r="S1778" s="9">
        <f t="shared" si="112"/>
        <v>41905.95684027778</v>
      </c>
      <c r="T1778" s="9">
        <f t="shared" si="11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 s="13">
        <f t="shared" si="111"/>
        <v>65.099999999999994</v>
      </c>
      <c r="Q1779" s="15" t="s">
        <v>8336</v>
      </c>
      <c r="R1779" t="s">
        <v>8337</v>
      </c>
      <c r="S1779" s="9">
        <f t="shared" si="112"/>
        <v>42025.357094907406</v>
      </c>
      <c r="T1779" s="9">
        <f t="shared" si="11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 s="13">
        <f t="shared" si="111"/>
        <v>66.33</v>
      </c>
      <c r="Q1780" s="15" t="s">
        <v>8336</v>
      </c>
      <c r="R1780" t="s">
        <v>8337</v>
      </c>
      <c r="S1780" s="9">
        <f t="shared" si="112"/>
        <v>42045.86336805555</v>
      </c>
      <c r="T1780" s="9">
        <f t="shared" si="11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 s="13">
        <f t="shared" si="111"/>
        <v>104.89</v>
      </c>
      <c r="Q1781" s="15" t="s">
        <v>8336</v>
      </c>
      <c r="R1781" t="s">
        <v>8337</v>
      </c>
      <c r="S1781" s="9">
        <f t="shared" si="112"/>
        <v>42585.691898148143</v>
      </c>
      <c r="T1781" s="9">
        <f t="shared" si="11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 s="13">
        <f t="shared" si="111"/>
        <v>78.44</v>
      </c>
      <c r="Q1782" s="15" t="s">
        <v>8336</v>
      </c>
      <c r="R1782" t="s">
        <v>8337</v>
      </c>
      <c r="S1782" s="9">
        <f t="shared" si="112"/>
        <v>42493.600810185191</v>
      </c>
      <c r="T1782" s="9">
        <f t="shared" si="11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 s="13">
        <f t="shared" si="111"/>
        <v>59.04</v>
      </c>
      <c r="Q1783" s="15" t="s">
        <v>8336</v>
      </c>
      <c r="R1783" t="s">
        <v>8337</v>
      </c>
      <c r="S1783" s="9">
        <f t="shared" si="112"/>
        <v>42597.617418981477</v>
      </c>
      <c r="T1783" s="9">
        <f t="shared" si="11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 s="13">
        <f t="shared" si="111"/>
        <v>71.34</v>
      </c>
      <c r="Q1784" s="15" t="s">
        <v>8336</v>
      </c>
      <c r="R1784" t="s">
        <v>8337</v>
      </c>
      <c r="S1784" s="9">
        <f t="shared" si="112"/>
        <v>42388.575104166666</v>
      </c>
      <c r="T1784" s="9">
        <f t="shared" si="11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 s="13">
        <f t="shared" si="111"/>
        <v>51.23</v>
      </c>
      <c r="Q1785" s="15" t="s">
        <v>8336</v>
      </c>
      <c r="R1785" t="s">
        <v>8337</v>
      </c>
      <c r="S1785" s="9">
        <f t="shared" si="112"/>
        <v>42115.949976851851</v>
      </c>
      <c r="T1785" s="9">
        <f t="shared" si="11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14">ROUND(E1786/D1786*100,0)</f>
        <v>40</v>
      </c>
      <c r="P1786" s="13">
        <f t="shared" ref="P1786:P1849" si="115">IFERROR(ROUND(E1786/L1786,2),0)</f>
        <v>60.24</v>
      </c>
      <c r="Q1786" s="15" t="s">
        <v>8336</v>
      </c>
      <c r="R1786" t="s">
        <v>8337</v>
      </c>
      <c r="S1786" s="9">
        <f t="shared" ref="S1786:S1849" si="116">(((J1786/60)/60)/24)+DATE(1970,1,1)</f>
        <v>42003.655555555553</v>
      </c>
      <c r="T1786" s="9">
        <f t="shared" ref="T1786:T1849" si="117"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4"/>
        <v>20</v>
      </c>
      <c r="P1787" s="13">
        <f t="shared" si="115"/>
        <v>44.94</v>
      </c>
      <c r="Q1787" s="15" t="s">
        <v>8336</v>
      </c>
      <c r="R1787" t="s">
        <v>8337</v>
      </c>
      <c r="S1787" s="9">
        <f t="shared" si="116"/>
        <v>41897.134895833333</v>
      </c>
      <c r="T1787" s="9">
        <f t="shared" si="11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4"/>
        <v>48</v>
      </c>
      <c r="P1788" s="13">
        <f t="shared" si="115"/>
        <v>31.21</v>
      </c>
      <c r="Q1788" s="15" t="s">
        <v>8336</v>
      </c>
      <c r="R1788" t="s">
        <v>8337</v>
      </c>
      <c r="S1788" s="9">
        <f t="shared" si="116"/>
        <v>41958.550659722227</v>
      </c>
      <c r="T1788" s="9">
        <f t="shared" si="11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4"/>
        <v>15</v>
      </c>
      <c r="P1789" s="13">
        <f t="shared" si="115"/>
        <v>63.88</v>
      </c>
      <c r="Q1789" s="15" t="s">
        <v>8336</v>
      </c>
      <c r="R1789" t="s">
        <v>8337</v>
      </c>
      <c r="S1789" s="9">
        <f t="shared" si="116"/>
        <v>42068.65552083333</v>
      </c>
      <c r="T1789" s="9">
        <f t="shared" si="11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4"/>
        <v>1</v>
      </c>
      <c r="P1790" s="13">
        <f t="shared" si="115"/>
        <v>19</v>
      </c>
      <c r="Q1790" s="15" t="s">
        <v>8336</v>
      </c>
      <c r="R1790" t="s">
        <v>8337</v>
      </c>
      <c r="S1790" s="9">
        <f t="shared" si="116"/>
        <v>41913.94840277778</v>
      </c>
      <c r="T1790" s="9">
        <f t="shared" si="11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4"/>
        <v>1</v>
      </c>
      <c r="P1791" s="13">
        <f t="shared" si="115"/>
        <v>10</v>
      </c>
      <c r="Q1791" s="15" t="s">
        <v>8336</v>
      </c>
      <c r="R1791" t="s">
        <v>8337</v>
      </c>
      <c r="S1791" s="9">
        <f t="shared" si="116"/>
        <v>41956.250034722223</v>
      </c>
      <c r="T1791" s="9">
        <f t="shared" si="11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4"/>
        <v>5</v>
      </c>
      <c r="P1792" s="13">
        <f t="shared" si="115"/>
        <v>109.07</v>
      </c>
      <c r="Q1792" s="15" t="s">
        <v>8336</v>
      </c>
      <c r="R1792" t="s">
        <v>8337</v>
      </c>
      <c r="S1792" s="9">
        <f t="shared" si="116"/>
        <v>42010.674513888895</v>
      </c>
      <c r="T1792" s="9">
        <f t="shared" si="11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4"/>
        <v>4</v>
      </c>
      <c r="P1793" s="13">
        <f t="shared" si="115"/>
        <v>26.75</v>
      </c>
      <c r="Q1793" s="15" t="s">
        <v>8336</v>
      </c>
      <c r="R1793" t="s">
        <v>8337</v>
      </c>
      <c r="S1793" s="9">
        <f t="shared" si="116"/>
        <v>41973.740335648152</v>
      </c>
      <c r="T1793" s="9">
        <f t="shared" si="11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4"/>
        <v>61</v>
      </c>
      <c r="P1794" s="13">
        <f t="shared" si="115"/>
        <v>109.94</v>
      </c>
      <c r="Q1794" s="15" t="s">
        <v>8336</v>
      </c>
      <c r="R1794" t="s">
        <v>8337</v>
      </c>
      <c r="S1794" s="9">
        <f t="shared" si="116"/>
        <v>42189.031041666662</v>
      </c>
      <c r="T1794" s="9">
        <f t="shared" si="11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 s="13">
        <f t="shared" si="115"/>
        <v>20</v>
      </c>
      <c r="Q1795" s="15" t="s">
        <v>8336</v>
      </c>
      <c r="R1795" t="s">
        <v>8337</v>
      </c>
      <c r="S1795" s="9">
        <f t="shared" si="116"/>
        <v>41940.89166666667</v>
      </c>
      <c r="T1795" s="9">
        <f t="shared" si="117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 s="13">
        <f t="shared" si="115"/>
        <v>55.39</v>
      </c>
      <c r="Q1796" s="15" t="s">
        <v>8336</v>
      </c>
      <c r="R1796" t="s">
        <v>8337</v>
      </c>
      <c r="S1796" s="9">
        <f t="shared" si="116"/>
        <v>42011.551180555558</v>
      </c>
      <c r="T1796" s="9">
        <f t="shared" si="11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 s="13">
        <f t="shared" si="115"/>
        <v>133.9</v>
      </c>
      <c r="Q1797" s="15" t="s">
        <v>8336</v>
      </c>
      <c r="R1797" t="s">
        <v>8337</v>
      </c>
      <c r="S1797" s="9">
        <f t="shared" si="116"/>
        <v>42628.288668981477</v>
      </c>
      <c r="T1797" s="9">
        <f t="shared" si="11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 s="13">
        <f t="shared" si="115"/>
        <v>48.72</v>
      </c>
      <c r="Q1798" s="15" t="s">
        <v>8336</v>
      </c>
      <c r="R1798" t="s">
        <v>8337</v>
      </c>
      <c r="S1798" s="9">
        <f t="shared" si="116"/>
        <v>42515.439421296294</v>
      </c>
      <c r="T1798" s="9">
        <f t="shared" si="11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 s="13">
        <f t="shared" si="115"/>
        <v>48.25</v>
      </c>
      <c r="Q1799" s="15" t="s">
        <v>8336</v>
      </c>
      <c r="R1799" t="s">
        <v>8337</v>
      </c>
      <c r="S1799" s="9">
        <f t="shared" si="116"/>
        <v>42689.56931712963</v>
      </c>
      <c r="T1799" s="9">
        <f t="shared" si="11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 s="13">
        <f t="shared" si="115"/>
        <v>58.97</v>
      </c>
      <c r="Q1800" s="15" t="s">
        <v>8336</v>
      </c>
      <c r="R1800" t="s">
        <v>8337</v>
      </c>
      <c r="S1800" s="9">
        <f t="shared" si="116"/>
        <v>42344.32677083333</v>
      </c>
      <c r="T1800" s="9">
        <f t="shared" si="11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 s="13">
        <f t="shared" si="115"/>
        <v>11.64</v>
      </c>
      <c r="Q1801" s="15" t="s">
        <v>8336</v>
      </c>
      <c r="R1801" t="s">
        <v>8337</v>
      </c>
      <c r="S1801" s="9">
        <f t="shared" si="116"/>
        <v>41934.842685185184</v>
      </c>
      <c r="T1801" s="9">
        <f t="shared" si="11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 s="13">
        <f t="shared" si="115"/>
        <v>83.72</v>
      </c>
      <c r="Q1802" s="15" t="s">
        <v>8336</v>
      </c>
      <c r="R1802" t="s">
        <v>8337</v>
      </c>
      <c r="S1802" s="9">
        <f t="shared" si="116"/>
        <v>42623.606134259258</v>
      </c>
      <c r="T1802" s="9">
        <f t="shared" si="11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 s="13">
        <f t="shared" si="115"/>
        <v>63.65</v>
      </c>
      <c r="Q1803" s="15" t="s">
        <v>8336</v>
      </c>
      <c r="R1803" t="s">
        <v>8337</v>
      </c>
      <c r="S1803" s="9">
        <f t="shared" si="116"/>
        <v>42321.660509259258</v>
      </c>
      <c r="T1803" s="9">
        <f t="shared" si="11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 s="13">
        <f t="shared" si="115"/>
        <v>94.28</v>
      </c>
      <c r="Q1804" s="15" t="s">
        <v>8336</v>
      </c>
      <c r="R1804" t="s">
        <v>8337</v>
      </c>
      <c r="S1804" s="9">
        <f t="shared" si="116"/>
        <v>42159.47256944445</v>
      </c>
      <c r="T1804" s="9">
        <f t="shared" si="11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 s="13">
        <f t="shared" si="115"/>
        <v>71.87</v>
      </c>
      <c r="Q1805" s="15" t="s">
        <v>8336</v>
      </c>
      <c r="R1805" t="s">
        <v>8337</v>
      </c>
      <c r="S1805" s="9">
        <f t="shared" si="116"/>
        <v>42018.071550925932</v>
      </c>
      <c r="T1805" s="9">
        <f t="shared" si="11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 s="13">
        <f t="shared" si="115"/>
        <v>104.85</v>
      </c>
      <c r="Q1806" s="15" t="s">
        <v>8336</v>
      </c>
      <c r="R1806" t="s">
        <v>8337</v>
      </c>
      <c r="S1806" s="9">
        <f t="shared" si="116"/>
        <v>42282.678287037037</v>
      </c>
      <c r="T1806" s="9">
        <f t="shared" si="11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 s="13">
        <f t="shared" si="115"/>
        <v>67.14</v>
      </c>
      <c r="Q1807" s="15" t="s">
        <v>8336</v>
      </c>
      <c r="R1807" t="s">
        <v>8337</v>
      </c>
      <c r="S1807" s="9">
        <f t="shared" si="116"/>
        <v>42247.803912037038</v>
      </c>
      <c r="T1807" s="9">
        <f t="shared" si="11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 s="13">
        <f t="shared" si="115"/>
        <v>73.88</v>
      </c>
      <c r="Q1808" s="15" t="s">
        <v>8336</v>
      </c>
      <c r="R1808" t="s">
        <v>8337</v>
      </c>
      <c r="S1808" s="9">
        <f t="shared" si="116"/>
        <v>41877.638298611113</v>
      </c>
      <c r="T1808" s="9">
        <f t="shared" si="11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 s="13">
        <f t="shared" si="115"/>
        <v>69.13</v>
      </c>
      <c r="Q1809" s="15" t="s">
        <v>8336</v>
      </c>
      <c r="R1809" t="s">
        <v>8337</v>
      </c>
      <c r="S1809" s="9">
        <f t="shared" si="116"/>
        <v>41880.068437499998</v>
      </c>
      <c r="T1809" s="9">
        <f t="shared" si="11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 s="13">
        <f t="shared" si="115"/>
        <v>120.77</v>
      </c>
      <c r="Q1810" s="15" t="s">
        <v>8336</v>
      </c>
      <c r="R1810" t="s">
        <v>8337</v>
      </c>
      <c r="S1810" s="9">
        <f t="shared" si="116"/>
        <v>42742.680902777778</v>
      </c>
      <c r="T1810" s="9">
        <f t="shared" si="11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 s="13">
        <f t="shared" si="115"/>
        <v>42.22</v>
      </c>
      <c r="Q1811" s="15" t="s">
        <v>8336</v>
      </c>
      <c r="R1811" t="s">
        <v>8337</v>
      </c>
      <c r="S1811" s="9">
        <f t="shared" si="116"/>
        <v>42029.907858796301</v>
      </c>
      <c r="T1811" s="9">
        <f t="shared" si="11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 s="13">
        <f t="shared" si="115"/>
        <v>7.5</v>
      </c>
      <c r="Q1812" s="15" t="s">
        <v>8336</v>
      </c>
      <c r="R1812" t="s">
        <v>8337</v>
      </c>
      <c r="S1812" s="9">
        <f t="shared" si="116"/>
        <v>41860.91002314815</v>
      </c>
      <c r="T1812" s="9">
        <f t="shared" si="11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 s="13">
        <f t="shared" si="115"/>
        <v>1.54</v>
      </c>
      <c r="Q1813" s="15" t="s">
        <v>8336</v>
      </c>
      <c r="R1813" t="s">
        <v>8337</v>
      </c>
      <c r="S1813" s="9">
        <f t="shared" si="116"/>
        <v>41876.433680555558</v>
      </c>
      <c r="T1813" s="9">
        <f t="shared" si="11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 s="13">
        <f t="shared" si="115"/>
        <v>37.61</v>
      </c>
      <c r="Q1814" s="15" t="s">
        <v>8336</v>
      </c>
      <c r="R1814" t="s">
        <v>8337</v>
      </c>
      <c r="S1814" s="9">
        <f t="shared" si="116"/>
        <v>42524.318703703699</v>
      </c>
      <c r="T1814" s="9">
        <f t="shared" si="11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 s="13">
        <f t="shared" si="115"/>
        <v>0</v>
      </c>
      <c r="Q1815" s="15" t="s">
        <v>8336</v>
      </c>
      <c r="R1815" t="s">
        <v>8337</v>
      </c>
      <c r="S1815" s="9">
        <f t="shared" si="116"/>
        <v>41829.889027777775</v>
      </c>
      <c r="T1815" s="9">
        <f t="shared" si="11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 s="13">
        <f t="shared" si="115"/>
        <v>42.16</v>
      </c>
      <c r="Q1816" s="15" t="s">
        <v>8336</v>
      </c>
      <c r="R1816" t="s">
        <v>8337</v>
      </c>
      <c r="S1816" s="9">
        <f t="shared" si="116"/>
        <v>42033.314074074078</v>
      </c>
      <c r="T1816" s="9">
        <f t="shared" si="11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 s="13">
        <f t="shared" si="115"/>
        <v>0</v>
      </c>
      <c r="Q1817" s="15" t="s">
        <v>8336</v>
      </c>
      <c r="R1817" t="s">
        <v>8337</v>
      </c>
      <c r="S1817" s="9">
        <f t="shared" si="116"/>
        <v>42172.906678240746</v>
      </c>
      <c r="T1817" s="9">
        <f t="shared" si="11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 s="13">
        <f t="shared" si="115"/>
        <v>84.83</v>
      </c>
      <c r="Q1818" s="15" t="s">
        <v>8336</v>
      </c>
      <c r="R1818" t="s">
        <v>8337</v>
      </c>
      <c r="S1818" s="9">
        <f t="shared" si="116"/>
        <v>42548.876192129625</v>
      </c>
      <c r="T1818" s="9">
        <f t="shared" si="11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 s="13">
        <f t="shared" si="115"/>
        <v>94.19</v>
      </c>
      <c r="Q1819" s="15" t="s">
        <v>8336</v>
      </c>
      <c r="R1819" t="s">
        <v>8337</v>
      </c>
      <c r="S1819" s="9">
        <f t="shared" si="116"/>
        <v>42705.662118055552</v>
      </c>
      <c r="T1819" s="9">
        <f t="shared" si="11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 s="13">
        <f t="shared" si="115"/>
        <v>0</v>
      </c>
      <c r="Q1820" s="15" t="s">
        <v>8336</v>
      </c>
      <c r="R1820" t="s">
        <v>8337</v>
      </c>
      <c r="S1820" s="9">
        <f t="shared" si="116"/>
        <v>42067.234375</v>
      </c>
      <c r="T1820" s="9">
        <f t="shared" si="11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 s="13">
        <f t="shared" si="115"/>
        <v>6.25</v>
      </c>
      <c r="Q1821" s="15" t="s">
        <v>8336</v>
      </c>
      <c r="R1821" t="s">
        <v>8337</v>
      </c>
      <c r="S1821" s="9">
        <f t="shared" si="116"/>
        <v>41820.752268518518</v>
      </c>
      <c r="T1821" s="9">
        <f t="shared" si="11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 s="13">
        <f t="shared" si="115"/>
        <v>213.38</v>
      </c>
      <c r="Q1822" s="15" t="s">
        <v>8336</v>
      </c>
      <c r="R1822" t="s">
        <v>8337</v>
      </c>
      <c r="S1822" s="9">
        <f t="shared" si="116"/>
        <v>42065.084375000006</v>
      </c>
      <c r="T1822" s="9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 s="13">
        <f t="shared" si="115"/>
        <v>59.16</v>
      </c>
      <c r="Q1823" s="15" t="s">
        <v>8323</v>
      </c>
      <c r="R1823" t="s">
        <v>8324</v>
      </c>
      <c r="S1823" s="9">
        <f t="shared" si="116"/>
        <v>40926.319062499999</v>
      </c>
      <c r="T1823" s="9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 s="13">
        <f t="shared" si="115"/>
        <v>27.27</v>
      </c>
      <c r="Q1824" s="15" t="s">
        <v>8323</v>
      </c>
      <c r="R1824" t="s">
        <v>8324</v>
      </c>
      <c r="S1824" s="9">
        <f t="shared" si="116"/>
        <v>41634.797013888885</v>
      </c>
      <c r="T1824" s="9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 s="13">
        <f t="shared" si="115"/>
        <v>24.58</v>
      </c>
      <c r="Q1825" s="15" t="s">
        <v>8323</v>
      </c>
      <c r="R1825" t="s">
        <v>8324</v>
      </c>
      <c r="S1825" s="9">
        <f t="shared" si="116"/>
        <v>41176.684907407405</v>
      </c>
      <c r="T1825" s="9">
        <f t="shared" si="117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 s="13">
        <f t="shared" si="115"/>
        <v>75.05</v>
      </c>
      <c r="Q1826" s="15" t="s">
        <v>8323</v>
      </c>
      <c r="R1826" t="s">
        <v>8324</v>
      </c>
      <c r="S1826" s="9">
        <f t="shared" si="116"/>
        <v>41626.916284722225</v>
      </c>
      <c r="T1826" s="9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 s="13">
        <f t="shared" si="115"/>
        <v>42.02</v>
      </c>
      <c r="Q1827" s="15" t="s">
        <v>8323</v>
      </c>
      <c r="R1827" t="s">
        <v>8324</v>
      </c>
      <c r="S1827" s="9">
        <f t="shared" si="116"/>
        <v>41443.83452546296</v>
      </c>
      <c r="T1827" s="9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 s="13">
        <f t="shared" si="115"/>
        <v>53.16</v>
      </c>
      <c r="Q1828" s="15" t="s">
        <v>8323</v>
      </c>
      <c r="R1828" t="s">
        <v>8324</v>
      </c>
      <c r="S1828" s="9">
        <f t="shared" si="116"/>
        <v>41657.923807870371</v>
      </c>
      <c r="T1828" s="9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 s="13">
        <f t="shared" si="115"/>
        <v>83.89</v>
      </c>
      <c r="Q1829" s="15" t="s">
        <v>8323</v>
      </c>
      <c r="R1829" t="s">
        <v>8324</v>
      </c>
      <c r="S1829" s="9">
        <f t="shared" si="116"/>
        <v>40555.325937499998</v>
      </c>
      <c r="T1829" s="9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 s="13">
        <f t="shared" si="115"/>
        <v>417.33</v>
      </c>
      <c r="Q1830" s="15" t="s">
        <v>8323</v>
      </c>
      <c r="R1830" t="s">
        <v>8324</v>
      </c>
      <c r="S1830" s="9">
        <f t="shared" si="116"/>
        <v>41736.899652777778</v>
      </c>
      <c r="T1830" s="9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 s="13">
        <f t="shared" si="115"/>
        <v>75.77</v>
      </c>
      <c r="Q1831" s="15" t="s">
        <v>8323</v>
      </c>
      <c r="R1831" t="s">
        <v>8324</v>
      </c>
      <c r="S1831" s="9">
        <f t="shared" si="116"/>
        <v>40516.087627314817</v>
      </c>
      <c r="T1831" s="9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 s="13">
        <f t="shared" si="115"/>
        <v>67.39</v>
      </c>
      <c r="Q1832" s="15" t="s">
        <v>8323</v>
      </c>
      <c r="R1832" t="s">
        <v>8324</v>
      </c>
      <c r="S1832" s="9">
        <f t="shared" si="116"/>
        <v>41664.684108796297</v>
      </c>
      <c r="T1832" s="9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 s="13">
        <f t="shared" si="115"/>
        <v>73.569999999999993</v>
      </c>
      <c r="Q1833" s="15" t="s">
        <v>8323</v>
      </c>
      <c r="R1833" t="s">
        <v>8324</v>
      </c>
      <c r="S1833" s="9">
        <f t="shared" si="116"/>
        <v>41026.996099537035</v>
      </c>
      <c r="T1833" s="9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 s="13">
        <f t="shared" si="115"/>
        <v>25</v>
      </c>
      <c r="Q1834" s="15" t="s">
        <v>8323</v>
      </c>
      <c r="R1834" t="s">
        <v>8324</v>
      </c>
      <c r="S1834" s="9">
        <f t="shared" si="116"/>
        <v>40576.539664351854</v>
      </c>
      <c r="T1834" s="9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 s="13">
        <f t="shared" si="115"/>
        <v>42</v>
      </c>
      <c r="Q1835" s="15" t="s">
        <v>8323</v>
      </c>
      <c r="R1835" t="s">
        <v>8324</v>
      </c>
      <c r="S1835" s="9">
        <f t="shared" si="116"/>
        <v>41303.044016203705</v>
      </c>
      <c r="T1835" s="9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 s="13">
        <f t="shared" si="115"/>
        <v>131.16999999999999</v>
      </c>
      <c r="Q1836" s="15" t="s">
        <v>8323</v>
      </c>
      <c r="R1836" t="s">
        <v>8324</v>
      </c>
      <c r="S1836" s="9">
        <f t="shared" si="116"/>
        <v>41988.964062500003</v>
      </c>
      <c r="T1836" s="9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 s="13">
        <f t="shared" si="115"/>
        <v>47.27</v>
      </c>
      <c r="Q1837" s="15" t="s">
        <v>8323</v>
      </c>
      <c r="R1837" t="s">
        <v>8324</v>
      </c>
      <c r="S1837" s="9">
        <f t="shared" si="116"/>
        <v>42430.702210648145</v>
      </c>
      <c r="T1837" s="9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 s="13">
        <f t="shared" si="115"/>
        <v>182.13</v>
      </c>
      <c r="Q1838" s="15" t="s">
        <v>8323</v>
      </c>
      <c r="R1838" t="s">
        <v>8324</v>
      </c>
      <c r="S1838" s="9">
        <f t="shared" si="116"/>
        <v>41305.809363425928</v>
      </c>
      <c r="T1838" s="9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 s="13">
        <f t="shared" si="115"/>
        <v>61.37</v>
      </c>
      <c r="Q1839" s="15" t="s">
        <v>8323</v>
      </c>
      <c r="R1839" t="s">
        <v>8324</v>
      </c>
      <c r="S1839" s="9">
        <f t="shared" si="116"/>
        <v>40926.047858796301</v>
      </c>
      <c r="T1839" s="9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 s="13">
        <f t="shared" si="115"/>
        <v>35.770000000000003</v>
      </c>
      <c r="Q1840" s="15" t="s">
        <v>8323</v>
      </c>
      <c r="R1840" t="s">
        <v>8324</v>
      </c>
      <c r="S1840" s="9">
        <f t="shared" si="116"/>
        <v>40788.786539351851</v>
      </c>
      <c r="T1840" s="9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 s="13">
        <f t="shared" si="115"/>
        <v>45.62</v>
      </c>
      <c r="Q1841" s="15" t="s">
        <v>8323</v>
      </c>
      <c r="R1841" t="s">
        <v>8324</v>
      </c>
      <c r="S1841" s="9">
        <f t="shared" si="116"/>
        <v>42614.722013888888</v>
      </c>
      <c r="T1841" s="9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 s="13">
        <f t="shared" si="115"/>
        <v>75.38</v>
      </c>
      <c r="Q1842" s="15" t="s">
        <v>8323</v>
      </c>
      <c r="R1842" t="s">
        <v>8324</v>
      </c>
      <c r="S1842" s="9">
        <f t="shared" si="116"/>
        <v>41382.096180555556</v>
      </c>
      <c r="T1842" s="9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 s="13">
        <f t="shared" si="115"/>
        <v>50.88</v>
      </c>
      <c r="Q1843" s="15" t="s">
        <v>8323</v>
      </c>
      <c r="R1843" t="s">
        <v>8324</v>
      </c>
      <c r="S1843" s="9">
        <f t="shared" si="116"/>
        <v>41745.84542824074</v>
      </c>
      <c r="T1843" s="9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 s="13">
        <f t="shared" si="115"/>
        <v>119.29</v>
      </c>
      <c r="Q1844" s="15" t="s">
        <v>8323</v>
      </c>
      <c r="R1844" t="s">
        <v>8324</v>
      </c>
      <c r="S1844" s="9">
        <f t="shared" si="116"/>
        <v>42031.631724537037</v>
      </c>
      <c r="T1844" s="9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 s="13">
        <f t="shared" si="115"/>
        <v>92.54</v>
      </c>
      <c r="Q1845" s="15" t="s">
        <v>8323</v>
      </c>
      <c r="R1845" t="s">
        <v>8324</v>
      </c>
      <c r="S1845" s="9">
        <f t="shared" si="116"/>
        <v>40564.994837962964</v>
      </c>
      <c r="T1845" s="9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 s="13">
        <f t="shared" si="115"/>
        <v>76.05</v>
      </c>
      <c r="Q1846" s="15" t="s">
        <v>8323</v>
      </c>
      <c r="R1846" t="s">
        <v>8324</v>
      </c>
      <c r="S1846" s="9">
        <f t="shared" si="116"/>
        <v>40666.973541666666</v>
      </c>
      <c r="T1846" s="9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 s="13">
        <f t="shared" si="115"/>
        <v>52.63</v>
      </c>
      <c r="Q1847" s="15" t="s">
        <v>8323</v>
      </c>
      <c r="R1847" t="s">
        <v>8324</v>
      </c>
      <c r="S1847" s="9">
        <f t="shared" si="116"/>
        <v>42523.333310185189</v>
      </c>
      <c r="T1847" s="9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 s="13">
        <f t="shared" si="115"/>
        <v>98.99</v>
      </c>
      <c r="Q1848" s="15" t="s">
        <v>8323</v>
      </c>
      <c r="R1848" t="s">
        <v>8324</v>
      </c>
      <c r="S1848" s="9">
        <f t="shared" si="116"/>
        <v>41228.650196759263</v>
      </c>
      <c r="T1848" s="9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 s="13">
        <f t="shared" si="115"/>
        <v>79.53</v>
      </c>
      <c r="Q1849" s="15" t="s">
        <v>8323</v>
      </c>
      <c r="R1849" t="s">
        <v>8324</v>
      </c>
      <c r="S1849" s="9">
        <f t="shared" si="116"/>
        <v>42094.236481481479</v>
      </c>
      <c r="T1849" s="9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18">ROUND(E1850/D1850*100,0)</f>
        <v>107</v>
      </c>
      <c r="P1850" s="13">
        <f t="shared" ref="P1850:P1913" si="119">IFERROR(ROUND(E1850/L1850,2),0)</f>
        <v>134.21</v>
      </c>
      <c r="Q1850" s="15" t="s">
        <v>8323</v>
      </c>
      <c r="R1850" t="s">
        <v>8324</v>
      </c>
      <c r="S1850" s="9">
        <f t="shared" ref="S1850:S1913" si="120">(((J1850/60)/60)/24)+DATE(1970,1,1)</f>
        <v>40691.788055555553</v>
      </c>
      <c r="T1850" s="9">
        <f t="shared" ref="T1850:T1913" si="121"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8"/>
        <v>100</v>
      </c>
      <c r="P1851" s="13">
        <f t="shared" si="119"/>
        <v>37.630000000000003</v>
      </c>
      <c r="Q1851" s="15" t="s">
        <v>8323</v>
      </c>
      <c r="R1851" t="s">
        <v>8324</v>
      </c>
      <c r="S1851" s="9">
        <f t="shared" si="120"/>
        <v>41169.845590277779</v>
      </c>
      <c r="T1851" s="9">
        <f t="shared" si="121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8"/>
        <v>102</v>
      </c>
      <c r="P1852" s="13">
        <f t="shared" si="119"/>
        <v>51.04</v>
      </c>
      <c r="Q1852" s="15" t="s">
        <v>8323</v>
      </c>
      <c r="R1852" t="s">
        <v>8324</v>
      </c>
      <c r="S1852" s="9">
        <f t="shared" si="120"/>
        <v>41800.959490740745</v>
      </c>
      <c r="T1852" s="9">
        <f t="shared" si="121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8"/>
        <v>100</v>
      </c>
      <c r="P1853" s="13">
        <f t="shared" si="119"/>
        <v>50.04</v>
      </c>
      <c r="Q1853" s="15" t="s">
        <v>8323</v>
      </c>
      <c r="R1853" t="s">
        <v>8324</v>
      </c>
      <c r="S1853" s="9">
        <f t="shared" si="120"/>
        <v>41827.906689814816</v>
      </c>
      <c r="T1853" s="9">
        <f t="shared" si="121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8"/>
        <v>117</v>
      </c>
      <c r="P1854" s="13">
        <f t="shared" si="119"/>
        <v>133.93</v>
      </c>
      <c r="Q1854" s="15" t="s">
        <v>8323</v>
      </c>
      <c r="R1854" t="s">
        <v>8324</v>
      </c>
      <c r="S1854" s="9">
        <f t="shared" si="120"/>
        <v>42081.77143518519</v>
      </c>
      <c r="T1854" s="9">
        <f t="shared" si="121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8"/>
        <v>102</v>
      </c>
      <c r="P1855" s="13">
        <f t="shared" si="119"/>
        <v>58.21</v>
      </c>
      <c r="Q1855" s="15" t="s">
        <v>8323</v>
      </c>
      <c r="R1855" t="s">
        <v>8324</v>
      </c>
      <c r="S1855" s="9">
        <f t="shared" si="120"/>
        <v>41177.060381944444</v>
      </c>
      <c r="T1855" s="9">
        <f t="shared" si="121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8"/>
        <v>102</v>
      </c>
      <c r="P1856" s="13">
        <f t="shared" si="119"/>
        <v>88.04</v>
      </c>
      <c r="Q1856" s="15" t="s">
        <v>8323</v>
      </c>
      <c r="R1856" t="s">
        <v>8324</v>
      </c>
      <c r="S1856" s="9">
        <f t="shared" si="120"/>
        <v>41388.021261574075</v>
      </c>
      <c r="T1856" s="9">
        <f t="shared" si="121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8"/>
        <v>154</v>
      </c>
      <c r="P1857" s="13">
        <f t="shared" si="119"/>
        <v>70.58</v>
      </c>
      <c r="Q1857" s="15" t="s">
        <v>8323</v>
      </c>
      <c r="R1857" t="s">
        <v>8324</v>
      </c>
      <c r="S1857" s="9">
        <f t="shared" si="120"/>
        <v>41600.538657407407</v>
      </c>
      <c r="T1857" s="9">
        <f t="shared" si="121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8"/>
        <v>101</v>
      </c>
      <c r="P1858" s="13">
        <f t="shared" si="119"/>
        <v>53.29</v>
      </c>
      <c r="Q1858" s="15" t="s">
        <v>8323</v>
      </c>
      <c r="R1858" t="s">
        <v>8324</v>
      </c>
      <c r="S1858" s="9">
        <f t="shared" si="120"/>
        <v>41817.854999999996</v>
      </c>
      <c r="T1858" s="9">
        <f t="shared" si="121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 s="13">
        <f t="shared" si="119"/>
        <v>136.36000000000001</v>
      </c>
      <c r="Q1859" s="15" t="s">
        <v>8323</v>
      </c>
      <c r="R1859" t="s">
        <v>8324</v>
      </c>
      <c r="S1859" s="9">
        <f t="shared" si="120"/>
        <v>41864.76866898148</v>
      </c>
      <c r="T1859" s="9">
        <f t="shared" si="121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 s="13">
        <f t="shared" si="119"/>
        <v>40.549999999999997</v>
      </c>
      <c r="Q1860" s="15" t="s">
        <v>8323</v>
      </c>
      <c r="R1860" t="s">
        <v>8324</v>
      </c>
      <c r="S1860" s="9">
        <f t="shared" si="120"/>
        <v>40833.200474537036</v>
      </c>
      <c r="T1860" s="9">
        <f t="shared" si="121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 s="13">
        <f t="shared" si="119"/>
        <v>70.63</v>
      </c>
      <c r="Q1861" s="15" t="s">
        <v>8323</v>
      </c>
      <c r="R1861" t="s">
        <v>8324</v>
      </c>
      <c r="S1861" s="9">
        <f t="shared" si="120"/>
        <v>40778.770011574074</v>
      </c>
      <c r="T1861" s="9">
        <f t="shared" si="121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 s="13">
        <f t="shared" si="119"/>
        <v>52.68</v>
      </c>
      <c r="Q1862" s="15" t="s">
        <v>8323</v>
      </c>
      <c r="R1862" t="s">
        <v>8324</v>
      </c>
      <c r="S1862" s="9">
        <f t="shared" si="120"/>
        <v>41655.709305555552</v>
      </c>
      <c r="T1862" s="9">
        <f t="shared" si="121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 s="13">
        <f t="shared" si="119"/>
        <v>0</v>
      </c>
      <c r="Q1863" s="15" t="s">
        <v>8331</v>
      </c>
      <c r="R1863" t="s">
        <v>8333</v>
      </c>
      <c r="S1863" s="9">
        <f t="shared" si="120"/>
        <v>42000.300243055557</v>
      </c>
      <c r="T1863" s="9">
        <f t="shared" si="12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 s="13">
        <f t="shared" si="119"/>
        <v>90.94</v>
      </c>
      <c r="Q1864" s="15" t="s">
        <v>8331</v>
      </c>
      <c r="R1864" t="s">
        <v>8333</v>
      </c>
      <c r="S1864" s="9">
        <f t="shared" si="120"/>
        <v>42755.492754629624</v>
      </c>
      <c r="T1864" s="9">
        <f t="shared" si="12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 s="13">
        <f t="shared" si="119"/>
        <v>5</v>
      </c>
      <c r="Q1865" s="15" t="s">
        <v>8331</v>
      </c>
      <c r="R1865" t="s">
        <v>8333</v>
      </c>
      <c r="S1865" s="9">
        <f t="shared" si="120"/>
        <v>41772.797280092593</v>
      </c>
      <c r="T1865" s="9">
        <f t="shared" si="12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 s="13">
        <f t="shared" si="119"/>
        <v>58.08</v>
      </c>
      <c r="Q1866" s="15" t="s">
        <v>8331</v>
      </c>
      <c r="R1866" t="s">
        <v>8333</v>
      </c>
      <c r="S1866" s="9">
        <f t="shared" si="120"/>
        <v>41733.716435185182</v>
      </c>
      <c r="T1866" s="9">
        <f t="shared" si="12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 s="13">
        <f t="shared" si="119"/>
        <v>2</v>
      </c>
      <c r="Q1867" s="15" t="s">
        <v>8331</v>
      </c>
      <c r="R1867" t="s">
        <v>8333</v>
      </c>
      <c r="S1867" s="9">
        <f t="shared" si="120"/>
        <v>42645.367442129631</v>
      </c>
      <c r="T1867" s="9">
        <f t="shared" si="12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 s="13">
        <f t="shared" si="119"/>
        <v>62.5</v>
      </c>
      <c r="Q1868" s="15" t="s">
        <v>8331</v>
      </c>
      <c r="R1868" t="s">
        <v>8333</v>
      </c>
      <c r="S1868" s="9">
        <f t="shared" si="120"/>
        <v>42742.246493055558</v>
      </c>
      <c r="T1868" s="9">
        <f t="shared" si="12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 s="13">
        <f t="shared" si="119"/>
        <v>10</v>
      </c>
      <c r="Q1869" s="15" t="s">
        <v>8331</v>
      </c>
      <c r="R1869" t="s">
        <v>8333</v>
      </c>
      <c r="S1869" s="9">
        <f t="shared" si="120"/>
        <v>42649.924907407403</v>
      </c>
      <c r="T1869" s="9">
        <f t="shared" si="12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 s="13">
        <f t="shared" si="119"/>
        <v>71.59</v>
      </c>
      <c r="Q1870" s="15" t="s">
        <v>8331</v>
      </c>
      <c r="R1870" t="s">
        <v>8333</v>
      </c>
      <c r="S1870" s="9">
        <f t="shared" si="120"/>
        <v>42328.779224537036</v>
      </c>
      <c r="T1870" s="9">
        <f t="shared" si="12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 s="13">
        <f t="shared" si="119"/>
        <v>0</v>
      </c>
      <c r="Q1871" s="15" t="s">
        <v>8331</v>
      </c>
      <c r="R1871" t="s">
        <v>8333</v>
      </c>
      <c r="S1871" s="9">
        <f t="shared" si="120"/>
        <v>42709.002881944441</v>
      </c>
      <c r="T1871" s="9">
        <f t="shared" si="12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 s="13">
        <f t="shared" si="119"/>
        <v>32.82</v>
      </c>
      <c r="Q1872" s="15" t="s">
        <v>8331</v>
      </c>
      <c r="R1872" t="s">
        <v>8333</v>
      </c>
      <c r="S1872" s="9">
        <f t="shared" si="120"/>
        <v>42371.355729166666</v>
      </c>
      <c r="T1872" s="9">
        <f t="shared" si="12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 s="13">
        <f t="shared" si="119"/>
        <v>49.12</v>
      </c>
      <c r="Q1873" s="15" t="s">
        <v>8331</v>
      </c>
      <c r="R1873" t="s">
        <v>8333</v>
      </c>
      <c r="S1873" s="9">
        <f t="shared" si="120"/>
        <v>41923.783576388887</v>
      </c>
      <c r="T1873" s="9">
        <f t="shared" si="12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 s="13">
        <f t="shared" si="119"/>
        <v>16.309999999999999</v>
      </c>
      <c r="Q1874" s="15" t="s">
        <v>8331</v>
      </c>
      <c r="R1874" t="s">
        <v>8333</v>
      </c>
      <c r="S1874" s="9">
        <f t="shared" si="120"/>
        <v>42155.129652777774</v>
      </c>
      <c r="T1874" s="9">
        <f t="shared" si="12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 s="13">
        <f t="shared" si="119"/>
        <v>18</v>
      </c>
      <c r="Q1875" s="15" t="s">
        <v>8331</v>
      </c>
      <c r="R1875" t="s">
        <v>8333</v>
      </c>
      <c r="S1875" s="9">
        <f t="shared" si="120"/>
        <v>42164.615856481483</v>
      </c>
      <c r="T1875" s="9">
        <f t="shared" si="12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 s="13">
        <f t="shared" si="119"/>
        <v>13</v>
      </c>
      <c r="Q1876" s="15" t="s">
        <v>8331</v>
      </c>
      <c r="R1876" t="s">
        <v>8333</v>
      </c>
      <c r="S1876" s="9">
        <f t="shared" si="120"/>
        <v>42529.969131944439</v>
      </c>
      <c r="T1876" s="9">
        <f t="shared" si="12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 s="13">
        <f t="shared" si="119"/>
        <v>17</v>
      </c>
      <c r="Q1877" s="15" t="s">
        <v>8331</v>
      </c>
      <c r="R1877" t="s">
        <v>8333</v>
      </c>
      <c r="S1877" s="9">
        <f t="shared" si="120"/>
        <v>42528.899398148147</v>
      </c>
      <c r="T1877" s="9">
        <f t="shared" si="12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 s="13">
        <f t="shared" si="119"/>
        <v>0</v>
      </c>
      <c r="Q1878" s="15" t="s">
        <v>8331</v>
      </c>
      <c r="R1878" t="s">
        <v>8333</v>
      </c>
      <c r="S1878" s="9">
        <f t="shared" si="120"/>
        <v>41776.284780092588</v>
      </c>
      <c r="T1878" s="9">
        <f t="shared" si="12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 s="13">
        <f t="shared" si="119"/>
        <v>0</v>
      </c>
      <c r="Q1879" s="15" t="s">
        <v>8331</v>
      </c>
      <c r="R1879" t="s">
        <v>8333</v>
      </c>
      <c r="S1879" s="9">
        <f t="shared" si="120"/>
        <v>42035.029224537036</v>
      </c>
      <c r="T1879" s="9">
        <f t="shared" si="12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 s="13">
        <f t="shared" si="119"/>
        <v>0</v>
      </c>
      <c r="Q1880" s="15" t="s">
        <v>8331</v>
      </c>
      <c r="R1880" t="s">
        <v>8333</v>
      </c>
      <c r="S1880" s="9">
        <f t="shared" si="120"/>
        <v>41773.008738425924</v>
      </c>
      <c r="T1880" s="9">
        <f t="shared" si="12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 s="13">
        <f t="shared" si="119"/>
        <v>3</v>
      </c>
      <c r="Q1881" s="15" t="s">
        <v>8331</v>
      </c>
      <c r="R1881" t="s">
        <v>8333</v>
      </c>
      <c r="S1881" s="9">
        <f t="shared" si="120"/>
        <v>42413.649641203709</v>
      </c>
      <c r="T1881" s="9">
        <f t="shared" si="12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 s="13">
        <f t="shared" si="119"/>
        <v>41.83</v>
      </c>
      <c r="Q1882" s="15" t="s">
        <v>8331</v>
      </c>
      <c r="R1882" t="s">
        <v>8333</v>
      </c>
      <c r="S1882" s="9">
        <f t="shared" si="120"/>
        <v>42430.566898148143</v>
      </c>
      <c r="T1882" s="9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 s="13">
        <f t="shared" si="119"/>
        <v>49.34</v>
      </c>
      <c r="Q1883" s="15" t="s">
        <v>8323</v>
      </c>
      <c r="R1883" t="s">
        <v>8327</v>
      </c>
      <c r="S1883" s="9">
        <f t="shared" si="120"/>
        <v>42043.152650462958</v>
      </c>
      <c r="T1883" s="9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 s="13">
        <f t="shared" si="119"/>
        <v>41.73</v>
      </c>
      <c r="Q1884" s="15" t="s">
        <v>8323</v>
      </c>
      <c r="R1884" t="s">
        <v>8327</v>
      </c>
      <c r="S1884" s="9">
        <f t="shared" si="120"/>
        <v>41067.949212962965</v>
      </c>
      <c r="T1884" s="9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 s="13">
        <f t="shared" si="119"/>
        <v>32.72</v>
      </c>
      <c r="Q1885" s="15" t="s">
        <v>8323</v>
      </c>
      <c r="R1885" t="s">
        <v>8327</v>
      </c>
      <c r="S1885" s="9">
        <f t="shared" si="120"/>
        <v>40977.948009259257</v>
      </c>
      <c r="T1885" s="9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 s="13">
        <f t="shared" si="119"/>
        <v>51.96</v>
      </c>
      <c r="Q1886" s="15" t="s">
        <v>8323</v>
      </c>
      <c r="R1886" t="s">
        <v>8327</v>
      </c>
      <c r="S1886" s="9">
        <f t="shared" si="120"/>
        <v>41205.198321759257</v>
      </c>
      <c r="T1886" s="9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 s="13">
        <f t="shared" si="119"/>
        <v>50.69</v>
      </c>
      <c r="Q1887" s="15" t="s">
        <v>8323</v>
      </c>
      <c r="R1887" t="s">
        <v>8327</v>
      </c>
      <c r="S1887" s="9">
        <f t="shared" si="120"/>
        <v>41099.093865740739</v>
      </c>
      <c r="T1887" s="9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 s="13">
        <f t="shared" si="119"/>
        <v>42.24</v>
      </c>
      <c r="Q1888" s="15" t="s">
        <v>8323</v>
      </c>
      <c r="R1888" t="s">
        <v>8327</v>
      </c>
      <c r="S1888" s="9">
        <f t="shared" si="120"/>
        <v>41925.906689814816</v>
      </c>
      <c r="T1888" s="9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 s="13">
        <f t="shared" si="119"/>
        <v>416.88</v>
      </c>
      <c r="Q1889" s="15" t="s">
        <v>8323</v>
      </c>
      <c r="R1889" t="s">
        <v>8327</v>
      </c>
      <c r="S1889" s="9">
        <f t="shared" si="120"/>
        <v>42323.800138888888</v>
      </c>
      <c r="T1889" s="9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 s="13">
        <f t="shared" si="119"/>
        <v>46.65</v>
      </c>
      <c r="Q1890" s="15" t="s">
        <v>8323</v>
      </c>
      <c r="R1890" t="s">
        <v>8327</v>
      </c>
      <c r="S1890" s="9">
        <f t="shared" si="120"/>
        <v>40299.239953703705</v>
      </c>
      <c r="T1890" s="9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 s="13">
        <f t="shared" si="119"/>
        <v>48.45</v>
      </c>
      <c r="Q1891" s="15" t="s">
        <v>8323</v>
      </c>
      <c r="R1891" t="s">
        <v>8327</v>
      </c>
      <c r="S1891" s="9">
        <f t="shared" si="120"/>
        <v>41299.793356481481</v>
      </c>
      <c r="T1891" s="9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 s="13">
        <f t="shared" si="119"/>
        <v>70.53</v>
      </c>
      <c r="Q1892" s="15" t="s">
        <v>8323</v>
      </c>
      <c r="R1892" t="s">
        <v>8327</v>
      </c>
      <c r="S1892" s="9">
        <f t="shared" si="120"/>
        <v>41228.786203703705</v>
      </c>
      <c r="T1892" s="9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 s="13">
        <f t="shared" si="119"/>
        <v>87.96</v>
      </c>
      <c r="Q1893" s="15" t="s">
        <v>8323</v>
      </c>
      <c r="R1893" t="s">
        <v>8327</v>
      </c>
      <c r="S1893" s="9">
        <f t="shared" si="120"/>
        <v>40335.798078703701</v>
      </c>
      <c r="T1893" s="9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 s="13">
        <f t="shared" si="119"/>
        <v>26.27</v>
      </c>
      <c r="Q1894" s="15" t="s">
        <v>8323</v>
      </c>
      <c r="R1894" t="s">
        <v>8327</v>
      </c>
      <c r="S1894" s="9">
        <f t="shared" si="120"/>
        <v>40671.637511574074</v>
      </c>
      <c r="T1894" s="9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 s="13">
        <f t="shared" si="119"/>
        <v>57.78</v>
      </c>
      <c r="Q1895" s="15" t="s">
        <v>8323</v>
      </c>
      <c r="R1895" t="s">
        <v>8327</v>
      </c>
      <c r="S1895" s="9">
        <f t="shared" si="120"/>
        <v>40632.94195601852</v>
      </c>
      <c r="T1895" s="9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 s="13">
        <f t="shared" si="119"/>
        <v>57.25</v>
      </c>
      <c r="Q1896" s="15" t="s">
        <v>8323</v>
      </c>
      <c r="R1896" t="s">
        <v>8327</v>
      </c>
      <c r="S1896" s="9">
        <f t="shared" si="120"/>
        <v>40920.904895833337</v>
      </c>
      <c r="T1896" s="9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 s="13">
        <f t="shared" si="119"/>
        <v>196.34</v>
      </c>
      <c r="Q1897" s="15" t="s">
        <v>8323</v>
      </c>
      <c r="R1897" t="s">
        <v>8327</v>
      </c>
      <c r="S1897" s="9">
        <f t="shared" si="120"/>
        <v>42267.746782407412</v>
      </c>
      <c r="T1897" s="9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 s="13">
        <f t="shared" si="119"/>
        <v>43</v>
      </c>
      <c r="Q1898" s="15" t="s">
        <v>8323</v>
      </c>
      <c r="R1898" t="s">
        <v>8327</v>
      </c>
      <c r="S1898" s="9">
        <f t="shared" si="120"/>
        <v>40981.710243055553</v>
      </c>
      <c r="T1898" s="9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 s="13">
        <f t="shared" si="119"/>
        <v>35.549999999999997</v>
      </c>
      <c r="Q1899" s="15" t="s">
        <v>8323</v>
      </c>
      <c r="R1899" t="s">
        <v>8327</v>
      </c>
      <c r="S1899" s="9">
        <f t="shared" si="120"/>
        <v>41680.583402777782</v>
      </c>
      <c r="T1899" s="9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 s="13">
        <f t="shared" si="119"/>
        <v>68.81</v>
      </c>
      <c r="Q1900" s="15" t="s">
        <v>8323</v>
      </c>
      <c r="R1900" t="s">
        <v>8327</v>
      </c>
      <c r="S1900" s="9">
        <f t="shared" si="120"/>
        <v>42366.192974537036</v>
      </c>
      <c r="T1900" s="9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 s="13">
        <f t="shared" si="119"/>
        <v>28.57</v>
      </c>
      <c r="Q1901" s="15" t="s">
        <v>8323</v>
      </c>
      <c r="R1901" t="s">
        <v>8327</v>
      </c>
      <c r="S1901" s="9">
        <f t="shared" si="120"/>
        <v>42058.941736111112</v>
      </c>
      <c r="T1901" s="9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 s="13">
        <f t="shared" si="119"/>
        <v>50.63</v>
      </c>
      <c r="Q1902" s="15" t="s">
        <v>8323</v>
      </c>
      <c r="R1902" t="s">
        <v>8327</v>
      </c>
      <c r="S1902" s="9">
        <f t="shared" si="120"/>
        <v>41160.871886574074</v>
      </c>
      <c r="T1902" s="9">
        <f t="shared" si="12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 s="13">
        <f t="shared" si="119"/>
        <v>106.8</v>
      </c>
      <c r="Q1903" s="15" t="s">
        <v>8317</v>
      </c>
      <c r="R1903" t="s">
        <v>8346</v>
      </c>
      <c r="S1903" s="9">
        <f t="shared" si="120"/>
        <v>42116.54315972222</v>
      </c>
      <c r="T1903" s="9">
        <f t="shared" si="12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 s="13">
        <f t="shared" si="119"/>
        <v>4</v>
      </c>
      <c r="Q1904" s="15" t="s">
        <v>8317</v>
      </c>
      <c r="R1904" t="s">
        <v>8346</v>
      </c>
      <c r="S1904" s="9">
        <f t="shared" si="120"/>
        <v>42037.789895833332</v>
      </c>
      <c r="T1904" s="9">
        <f t="shared" si="12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 s="13">
        <f t="shared" si="119"/>
        <v>34.1</v>
      </c>
      <c r="Q1905" s="15" t="s">
        <v>8317</v>
      </c>
      <c r="R1905" t="s">
        <v>8346</v>
      </c>
      <c r="S1905" s="9">
        <f t="shared" si="120"/>
        <v>42702.770729166667</v>
      </c>
      <c r="T1905" s="9">
        <f t="shared" si="12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 s="13">
        <f t="shared" si="119"/>
        <v>25</v>
      </c>
      <c r="Q1906" s="15" t="s">
        <v>8317</v>
      </c>
      <c r="R1906" t="s">
        <v>8346</v>
      </c>
      <c r="S1906" s="9">
        <f t="shared" si="120"/>
        <v>42326.685428240744</v>
      </c>
      <c r="T1906" s="9">
        <f t="shared" si="12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 s="13">
        <f t="shared" si="119"/>
        <v>10.5</v>
      </c>
      <c r="Q1907" s="15" t="s">
        <v>8317</v>
      </c>
      <c r="R1907" t="s">
        <v>8346</v>
      </c>
      <c r="S1907" s="9">
        <f t="shared" si="120"/>
        <v>41859.925856481481</v>
      </c>
      <c r="T1907" s="9">
        <f t="shared" si="12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 s="13">
        <f t="shared" si="119"/>
        <v>215.96</v>
      </c>
      <c r="Q1908" s="15" t="s">
        <v>8317</v>
      </c>
      <c r="R1908" t="s">
        <v>8346</v>
      </c>
      <c r="S1908" s="9">
        <f t="shared" si="120"/>
        <v>42514.671099537038</v>
      </c>
      <c r="T1908" s="9">
        <f t="shared" si="12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 s="13">
        <f t="shared" si="119"/>
        <v>21.25</v>
      </c>
      <c r="Q1909" s="15" t="s">
        <v>8317</v>
      </c>
      <c r="R1909" t="s">
        <v>8346</v>
      </c>
      <c r="S1909" s="9">
        <f t="shared" si="120"/>
        <v>41767.587094907409</v>
      </c>
      <c r="T1909" s="9">
        <f t="shared" si="12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 s="13">
        <f t="shared" si="119"/>
        <v>108.25</v>
      </c>
      <c r="Q1910" s="15" t="s">
        <v>8317</v>
      </c>
      <c r="R1910" t="s">
        <v>8346</v>
      </c>
      <c r="S1910" s="9">
        <f t="shared" si="120"/>
        <v>42703.917824074073</v>
      </c>
      <c r="T1910" s="9">
        <f t="shared" si="12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 s="13">
        <f t="shared" si="119"/>
        <v>129.97</v>
      </c>
      <c r="Q1911" s="15" t="s">
        <v>8317</v>
      </c>
      <c r="R1911" t="s">
        <v>8346</v>
      </c>
      <c r="S1911" s="9">
        <f t="shared" si="120"/>
        <v>41905.429155092592</v>
      </c>
      <c r="T1911" s="9">
        <f t="shared" si="12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 s="13">
        <f t="shared" si="119"/>
        <v>117.49</v>
      </c>
      <c r="Q1912" s="15" t="s">
        <v>8317</v>
      </c>
      <c r="R1912" t="s">
        <v>8346</v>
      </c>
      <c r="S1912" s="9">
        <f t="shared" si="120"/>
        <v>42264.963159722218</v>
      </c>
      <c r="T1912" s="9">
        <f t="shared" si="12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 s="13">
        <f t="shared" si="119"/>
        <v>10</v>
      </c>
      <c r="Q1913" s="15" t="s">
        <v>8317</v>
      </c>
      <c r="R1913" t="s">
        <v>8346</v>
      </c>
      <c r="S1913" s="9">
        <f t="shared" si="120"/>
        <v>41830.033958333333</v>
      </c>
      <c r="T1913" s="9">
        <f t="shared" si="12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22">ROUND(E1914/D1914*100,0)</f>
        <v>59</v>
      </c>
      <c r="P1914" s="13">
        <f t="shared" ref="P1914:P1977" si="123">IFERROR(ROUND(E1914/L1914,2),0)</f>
        <v>70.599999999999994</v>
      </c>
      <c r="Q1914" s="15" t="s">
        <v>8317</v>
      </c>
      <c r="R1914" t="s">
        <v>8346</v>
      </c>
      <c r="S1914" s="9">
        <f t="shared" ref="S1914:S1977" si="124">(((J1914/60)/60)/24)+DATE(1970,1,1)</f>
        <v>42129.226388888885</v>
      </c>
      <c r="T1914" s="9">
        <f t="shared" ref="T1914:T1977" si="125"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2"/>
        <v>1</v>
      </c>
      <c r="P1915" s="13">
        <f t="shared" si="123"/>
        <v>24.5</v>
      </c>
      <c r="Q1915" s="15" t="s">
        <v>8317</v>
      </c>
      <c r="R1915" t="s">
        <v>8346</v>
      </c>
      <c r="S1915" s="9">
        <f t="shared" si="124"/>
        <v>41890.511319444442</v>
      </c>
      <c r="T1915" s="9">
        <f t="shared" si="125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2"/>
        <v>9</v>
      </c>
      <c r="P1916" s="13">
        <f t="shared" si="123"/>
        <v>30</v>
      </c>
      <c r="Q1916" s="15" t="s">
        <v>8317</v>
      </c>
      <c r="R1916" t="s">
        <v>8346</v>
      </c>
      <c r="S1916" s="9">
        <f t="shared" si="124"/>
        <v>41929.174456018518</v>
      </c>
      <c r="T1916" s="9">
        <f t="shared" si="125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2"/>
        <v>2</v>
      </c>
      <c r="P1917" s="13">
        <f t="shared" si="123"/>
        <v>2</v>
      </c>
      <c r="Q1917" s="15" t="s">
        <v>8317</v>
      </c>
      <c r="R1917" t="s">
        <v>8346</v>
      </c>
      <c r="S1917" s="9">
        <f t="shared" si="124"/>
        <v>41864.04886574074</v>
      </c>
      <c r="T1917" s="9">
        <f t="shared" si="125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2"/>
        <v>1</v>
      </c>
      <c r="P1918" s="13">
        <f t="shared" si="123"/>
        <v>17</v>
      </c>
      <c r="Q1918" s="15" t="s">
        <v>8317</v>
      </c>
      <c r="R1918" t="s">
        <v>8346</v>
      </c>
      <c r="S1918" s="9">
        <f t="shared" si="124"/>
        <v>42656.717303240745</v>
      </c>
      <c r="T1918" s="9">
        <f t="shared" si="125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2"/>
        <v>53</v>
      </c>
      <c r="P1919" s="13">
        <f t="shared" si="123"/>
        <v>2928.93</v>
      </c>
      <c r="Q1919" s="15" t="s">
        <v>8317</v>
      </c>
      <c r="R1919" t="s">
        <v>8346</v>
      </c>
      <c r="S1919" s="9">
        <f t="shared" si="124"/>
        <v>42746.270057870366</v>
      </c>
      <c r="T1919" s="9">
        <f t="shared" si="125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2"/>
        <v>1</v>
      </c>
      <c r="P1920" s="13">
        <f t="shared" si="123"/>
        <v>28.89</v>
      </c>
      <c r="Q1920" s="15" t="s">
        <v>8317</v>
      </c>
      <c r="R1920" t="s">
        <v>8346</v>
      </c>
      <c r="S1920" s="9">
        <f t="shared" si="124"/>
        <v>41828.789942129632</v>
      </c>
      <c r="T1920" s="9">
        <f t="shared" si="125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2"/>
        <v>47</v>
      </c>
      <c r="P1921" s="13">
        <f t="shared" si="123"/>
        <v>29.63</v>
      </c>
      <c r="Q1921" s="15" t="s">
        <v>8317</v>
      </c>
      <c r="R1921" t="s">
        <v>8346</v>
      </c>
      <c r="S1921" s="9">
        <f t="shared" si="124"/>
        <v>42113.875567129624</v>
      </c>
      <c r="T1921" s="9">
        <f t="shared" si="125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2"/>
        <v>43</v>
      </c>
      <c r="P1922" s="13">
        <f t="shared" si="123"/>
        <v>40.98</v>
      </c>
      <c r="Q1922" s="15" t="s">
        <v>8317</v>
      </c>
      <c r="R1922" t="s">
        <v>8346</v>
      </c>
      <c r="S1922" s="9">
        <f t="shared" si="124"/>
        <v>42270.875706018516</v>
      </c>
      <c r="T1922" s="9">
        <f t="shared" si="125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 s="13">
        <f t="shared" si="123"/>
        <v>54</v>
      </c>
      <c r="Q1923" s="15" t="s">
        <v>8323</v>
      </c>
      <c r="R1923" t="s">
        <v>8327</v>
      </c>
      <c r="S1923" s="9">
        <f t="shared" si="124"/>
        <v>41074.221562500003</v>
      </c>
      <c r="T1923" s="9">
        <f t="shared" si="125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 s="13">
        <f t="shared" si="123"/>
        <v>36.11</v>
      </c>
      <c r="Q1924" s="15" t="s">
        <v>8323</v>
      </c>
      <c r="R1924" t="s">
        <v>8327</v>
      </c>
      <c r="S1924" s="9">
        <f t="shared" si="124"/>
        <v>41590.255868055552</v>
      </c>
      <c r="T1924" s="9">
        <f t="shared" si="12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 s="13">
        <f t="shared" si="123"/>
        <v>23.15</v>
      </c>
      <c r="Q1925" s="15" t="s">
        <v>8323</v>
      </c>
      <c r="R1925" t="s">
        <v>8327</v>
      </c>
      <c r="S1925" s="9">
        <f t="shared" si="124"/>
        <v>40772.848749999997</v>
      </c>
      <c r="T1925" s="9">
        <f t="shared" si="12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 s="13">
        <f t="shared" si="123"/>
        <v>104</v>
      </c>
      <c r="Q1926" s="15" t="s">
        <v>8323</v>
      </c>
      <c r="R1926" t="s">
        <v>8327</v>
      </c>
      <c r="S1926" s="9">
        <f t="shared" si="124"/>
        <v>41626.761053240742</v>
      </c>
      <c r="T1926" s="9">
        <f t="shared" si="12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 s="13">
        <f t="shared" si="123"/>
        <v>31.83</v>
      </c>
      <c r="Q1927" s="15" t="s">
        <v>8323</v>
      </c>
      <c r="R1927" t="s">
        <v>8327</v>
      </c>
      <c r="S1927" s="9">
        <f t="shared" si="124"/>
        <v>41535.90148148148</v>
      </c>
      <c r="T1927" s="9">
        <f t="shared" si="12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 s="13">
        <f t="shared" si="123"/>
        <v>27.39</v>
      </c>
      <c r="Q1928" s="15" t="s">
        <v>8323</v>
      </c>
      <c r="R1928" t="s">
        <v>8327</v>
      </c>
      <c r="S1928" s="9">
        <f t="shared" si="124"/>
        <v>40456.954351851848</v>
      </c>
      <c r="T1928" s="9">
        <f t="shared" si="125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 s="13">
        <f t="shared" si="123"/>
        <v>56.36</v>
      </c>
      <c r="Q1929" s="15" t="s">
        <v>8323</v>
      </c>
      <c r="R1929" t="s">
        <v>8327</v>
      </c>
      <c r="S1929" s="9">
        <f t="shared" si="124"/>
        <v>40960.861562500002</v>
      </c>
      <c r="T1929" s="9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 s="13">
        <f t="shared" si="123"/>
        <v>77.349999999999994</v>
      </c>
      <c r="Q1930" s="15" t="s">
        <v>8323</v>
      </c>
      <c r="R1930" t="s">
        <v>8327</v>
      </c>
      <c r="S1930" s="9">
        <f t="shared" si="124"/>
        <v>41371.648078703707</v>
      </c>
      <c r="T1930" s="9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 s="13">
        <f t="shared" si="123"/>
        <v>42.8</v>
      </c>
      <c r="Q1931" s="15" t="s">
        <v>8323</v>
      </c>
      <c r="R1931" t="s">
        <v>8327</v>
      </c>
      <c r="S1931" s="9">
        <f t="shared" si="124"/>
        <v>40687.021597222221</v>
      </c>
      <c r="T1931" s="9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 s="13">
        <f t="shared" si="123"/>
        <v>48.85</v>
      </c>
      <c r="Q1932" s="15" t="s">
        <v>8323</v>
      </c>
      <c r="R1932" t="s">
        <v>8327</v>
      </c>
      <c r="S1932" s="9">
        <f t="shared" si="124"/>
        <v>41402.558819444443</v>
      </c>
      <c r="T1932" s="9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 s="13">
        <f t="shared" si="123"/>
        <v>48.24</v>
      </c>
      <c r="Q1933" s="15" t="s">
        <v>8323</v>
      </c>
      <c r="R1933" t="s">
        <v>8327</v>
      </c>
      <c r="S1933" s="9">
        <f t="shared" si="124"/>
        <v>41037.892465277779</v>
      </c>
      <c r="T1933" s="9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 s="13">
        <f t="shared" si="123"/>
        <v>70.209999999999994</v>
      </c>
      <c r="Q1934" s="15" t="s">
        <v>8323</v>
      </c>
      <c r="R1934" t="s">
        <v>8327</v>
      </c>
      <c r="S1934" s="9">
        <f t="shared" si="124"/>
        <v>40911.809872685182</v>
      </c>
      <c r="T1934" s="9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 s="13">
        <f t="shared" si="123"/>
        <v>94.05</v>
      </c>
      <c r="Q1935" s="15" t="s">
        <v>8323</v>
      </c>
      <c r="R1935" t="s">
        <v>8327</v>
      </c>
      <c r="S1935" s="9">
        <f t="shared" si="124"/>
        <v>41879.130868055552</v>
      </c>
      <c r="T1935" s="9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 s="13">
        <f t="shared" si="123"/>
        <v>80.27</v>
      </c>
      <c r="Q1936" s="15" t="s">
        <v>8323</v>
      </c>
      <c r="R1936" t="s">
        <v>8327</v>
      </c>
      <c r="S1936" s="9">
        <f t="shared" si="124"/>
        <v>40865.867141203707</v>
      </c>
      <c r="T1936" s="9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 s="13">
        <f t="shared" si="123"/>
        <v>54.2</v>
      </c>
      <c r="Q1937" s="15" t="s">
        <v>8323</v>
      </c>
      <c r="R1937" t="s">
        <v>8327</v>
      </c>
      <c r="S1937" s="9">
        <f t="shared" si="124"/>
        <v>41773.932534722226</v>
      </c>
      <c r="T1937" s="9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 s="13">
        <f t="shared" si="123"/>
        <v>60.27</v>
      </c>
      <c r="Q1938" s="15" t="s">
        <v>8323</v>
      </c>
      <c r="R1938" t="s">
        <v>8327</v>
      </c>
      <c r="S1938" s="9">
        <f t="shared" si="124"/>
        <v>40852.889699074076</v>
      </c>
      <c r="T1938" s="9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 s="13">
        <f t="shared" si="123"/>
        <v>38.74</v>
      </c>
      <c r="Q1939" s="15" t="s">
        <v>8323</v>
      </c>
      <c r="R1939" t="s">
        <v>8327</v>
      </c>
      <c r="S1939" s="9">
        <f t="shared" si="124"/>
        <v>41059.118993055556</v>
      </c>
      <c r="T1939" s="9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 s="13">
        <f t="shared" si="123"/>
        <v>152.54</v>
      </c>
      <c r="Q1940" s="15" t="s">
        <v>8323</v>
      </c>
      <c r="R1940" t="s">
        <v>8327</v>
      </c>
      <c r="S1940" s="9">
        <f t="shared" si="124"/>
        <v>41426.259618055556</v>
      </c>
      <c r="T1940" s="9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 s="13">
        <f t="shared" si="123"/>
        <v>115.31</v>
      </c>
      <c r="Q1941" s="15" t="s">
        <v>8323</v>
      </c>
      <c r="R1941" t="s">
        <v>8327</v>
      </c>
      <c r="S1941" s="9">
        <f t="shared" si="124"/>
        <v>41313.985046296293</v>
      </c>
      <c r="T1941" s="9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 s="13">
        <f t="shared" si="123"/>
        <v>35.840000000000003</v>
      </c>
      <c r="Q1942" s="15" t="s">
        <v>8323</v>
      </c>
      <c r="R1942" t="s">
        <v>8327</v>
      </c>
      <c r="S1942" s="9">
        <f t="shared" si="124"/>
        <v>40670.507326388892</v>
      </c>
      <c r="T1942" s="9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 s="13">
        <f t="shared" si="123"/>
        <v>64.569999999999993</v>
      </c>
      <c r="Q1943" s="15" t="s">
        <v>8317</v>
      </c>
      <c r="R1943" t="s">
        <v>8347</v>
      </c>
      <c r="S1943" s="9">
        <f t="shared" si="124"/>
        <v>41744.290868055556</v>
      </c>
      <c r="T1943" s="9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 s="13">
        <f t="shared" si="123"/>
        <v>87.44</v>
      </c>
      <c r="Q1944" s="15" t="s">
        <v>8317</v>
      </c>
      <c r="R1944" t="s">
        <v>8347</v>
      </c>
      <c r="S1944" s="9">
        <f t="shared" si="124"/>
        <v>40638.828009259261</v>
      </c>
      <c r="T1944" s="9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 s="13">
        <f t="shared" si="123"/>
        <v>68.819999999999993</v>
      </c>
      <c r="Q1945" s="15" t="s">
        <v>8317</v>
      </c>
      <c r="R1945" t="s">
        <v>8347</v>
      </c>
      <c r="S1945" s="9">
        <f t="shared" si="124"/>
        <v>42548.269861111112</v>
      </c>
      <c r="T1945" s="9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 s="13">
        <f t="shared" si="123"/>
        <v>176.2</v>
      </c>
      <c r="Q1946" s="15" t="s">
        <v>8317</v>
      </c>
      <c r="R1946" t="s">
        <v>8347</v>
      </c>
      <c r="S1946" s="9">
        <f t="shared" si="124"/>
        <v>41730.584374999999</v>
      </c>
      <c r="T1946" s="9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 s="13">
        <f t="shared" si="123"/>
        <v>511.79</v>
      </c>
      <c r="Q1947" s="15" t="s">
        <v>8317</v>
      </c>
      <c r="R1947" t="s">
        <v>8347</v>
      </c>
      <c r="S1947" s="9">
        <f t="shared" si="124"/>
        <v>42157.251828703709</v>
      </c>
      <c r="T1947" s="9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 s="13">
        <f t="shared" si="123"/>
        <v>160.44</v>
      </c>
      <c r="Q1948" s="15" t="s">
        <v>8317</v>
      </c>
      <c r="R1948" t="s">
        <v>8347</v>
      </c>
      <c r="S1948" s="9">
        <f t="shared" si="124"/>
        <v>41689.150011574071</v>
      </c>
      <c r="T1948" s="9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 s="13">
        <f t="shared" si="123"/>
        <v>35</v>
      </c>
      <c r="Q1949" s="15" t="s">
        <v>8317</v>
      </c>
      <c r="R1949" t="s">
        <v>8347</v>
      </c>
      <c r="S1949" s="9">
        <f t="shared" si="124"/>
        <v>40102.918055555558</v>
      </c>
      <c r="T1949" s="9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 s="13">
        <f t="shared" si="123"/>
        <v>188.51</v>
      </c>
      <c r="Q1950" s="15" t="s">
        <v>8317</v>
      </c>
      <c r="R1950" t="s">
        <v>8347</v>
      </c>
      <c r="S1950" s="9">
        <f t="shared" si="124"/>
        <v>42473.604270833333</v>
      </c>
      <c r="T1950" s="9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 s="13">
        <f t="shared" si="123"/>
        <v>56.2</v>
      </c>
      <c r="Q1951" s="15" t="s">
        <v>8317</v>
      </c>
      <c r="R1951" t="s">
        <v>8347</v>
      </c>
      <c r="S1951" s="9">
        <f t="shared" si="124"/>
        <v>41800.423043981478</v>
      </c>
      <c r="T1951" s="9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 s="13">
        <f t="shared" si="123"/>
        <v>51.31</v>
      </c>
      <c r="Q1952" s="15" t="s">
        <v>8317</v>
      </c>
      <c r="R1952" t="s">
        <v>8347</v>
      </c>
      <c r="S1952" s="9">
        <f t="shared" si="124"/>
        <v>40624.181400462963</v>
      </c>
      <c r="T1952" s="9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 s="13">
        <f t="shared" si="123"/>
        <v>127.36</v>
      </c>
      <c r="Q1953" s="15" t="s">
        <v>8317</v>
      </c>
      <c r="R1953" t="s">
        <v>8347</v>
      </c>
      <c r="S1953" s="9">
        <f t="shared" si="124"/>
        <v>42651.420567129629</v>
      </c>
      <c r="T1953" s="9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 s="13">
        <f t="shared" si="123"/>
        <v>101.86</v>
      </c>
      <c r="Q1954" s="15" t="s">
        <v>8317</v>
      </c>
      <c r="R1954" t="s">
        <v>8347</v>
      </c>
      <c r="S1954" s="9">
        <f t="shared" si="124"/>
        <v>41526.60665509259</v>
      </c>
      <c r="T1954" s="9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 s="13">
        <f t="shared" si="123"/>
        <v>230.56</v>
      </c>
      <c r="Q1955" s="15" t="s">
        <v>8317</v>
      </c>
      <c r="R1955" t="s">
        <v>8347</v>
      </c>
      <c r="S1955" s="9">
        <f t="shared" si="124"/>
        <v>40941.199826388889</v>
      </c>
      <c r="T1955" s="9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 s="13">
        <f t="shared" si="123"/>
        <v>842.11</v>
      </c>
      <c r="Q1956" s="15" t="s">
        <v>8317</v>
      </c>
      <c r="R1956" t="s">
        <v>8347</v>
      </c>
      <c r="S1956" s="9">
        <f t="shared" si="124"/>
        <v>42394.580740740741</v>
      </c>
      <c r="T1956" s="9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 s="13">
        <f t="shared" si="123"/>
        <v>577.28</v>
      </c>
      <c r="Q1957" s="15" t="s">
        <v>8317</v>
      </c>
      <c r="R1957" t="s">
        <v>8347</v>
      </c>
      <c r="S1957" s="9">
        <f t="shared" si="124"/>
        <v>41020.271770833337</v>
      </c>
      <c r="T1957" s="9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 s="13">
        <f t="shared" si="123"/>
        <v>483.34</v>
      </c>
      <c r="Q1958" s="15" t="s">
        <v>8317</v>
      </c>
      <c r="R1958" t="s">
        <v>8347</v>
      </c>
      <c r="S1958" s="9">
        <f t="shared" si="124"/>
        <v>42067.923668981486</v>
      </c>
      <c r="T1958" s="9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 s="13">
        <f t="shared" si="123"/>
        <v>76.14</v>
      </c>
      <c r="Q1959" s="15" t="s">
        <v>8317</v>
      </c>
      <c r="R1959" t="s">
        <v>8347</v>
      </c>
      <c r="S1959" s="9">
        <f t="shared" si="124"/>
        <v>41179.098530092589</v>
      </c>
      <c r="T1959" s="9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 s="13">
        <f t="shared" si="123"/>
        <v>74.11</v>
      </c>
      <c r="Q1960" s="15" t="s">
        <v>8317</v>
      </c>
      <c r="R1960" t="s">
        <v>8347</v>
      </c>
      <c r="S1960" s="9">
        <f t="shared" si="124"/>
        <v>41326.987974537034</v>
      </c>
      <c r="T1960" s="9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 s="13">
        <f t="shared" si="123"/>
        <v>36.97</v>
      </c>
      <c r="Q1961" s="15" t="s">
        <v>8317</v>
      </c>
      <c r="R1961" t="s">
        <v>8347</v>
      </c>
      <c r="S1961" s="9">
        <f t="shared" si="124"/>
        <v>41871.845601851855</v>
      </c>
      <c r="T1961" s="9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 s="13">
        <f t="shared" si="123"/>
        <v>2500.9699999999998</v>
      </c>
      <c r="Q1962" s="15" t="s">
        <v>8317</v>
      </c>
      <c r="R1962" t="s">
        <v>8347</v>
      </c>
      <c r="S1962" s="9">
        <f t="shared" si="124"/>
        <v>41964.362743055557</v>
      </c>
      <c r="T1962" s="9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 s="13">
        <f t="shared" si="123"/>
        <v>67.69</v>
      </c>
      <c r="Q1963" s="15" t="s">
        <v>8317</v>
      </c>
      <c r="R1963" t="s">
        <v>8347</v>
      </c>
      <c r="S1963" s="9">
        <f t="shared" si="124"/>
        <v>41148.194641203707</v>
      </c>
      <c r="T1963" s="9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 s="13">
        <f t="shared" si="123"/>
        <v>63.05</v>
      </c>
      <c r="Q1964" s="15" t="s">
        <v>8317</v>
      </c>
      <c r="R1964" t="s">
        <v>8347</v>
      </c>
      <c r="S1964" s="9">
        <f t="shared" si="124"/>
        <v>41742.780509259261</v>
      </c>
      <c r="T1964" s="9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 s="13">
        <f t="shared" si="123"/>
        <v>117.6</v>
      </c>
      <c r="Q1965" s="15" t="s">
        <v>8317</v>
      </c>
      <c r="R1965" t="s">
        <v>8347</v>
      </c>
      <c r="S1965" s="9">
        <f t="shared" si="124"/>
        <v>41863.429791666669</v>
      </c>
      <c r="T1965" s="9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 s="13">
        <f t="shared" si="123"/>
        <v>180.75</v>
      </c>
      <c r="Q1966" s="15" t="s">
        <v>8317</v>
      </c>
      <c r="R1966" t="s">
        <v>8347</v>
      </c>
      <c r="S1966" s="9">
        <f t="shared" si="124"/>
        <v>42452.272824074069</v>
      </c>
      <c r="T1966" s="9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 s="13">
        <f t="shared" si="123"/>
        <v>127.32</v>
      </c>
      <c r="Q1967" s="15" t="s">
        <v>8317</v>
      </c>
      <c r="R1967" t="s">
        <v>8347</v>
      </c>
      <c r="S1967" s="9">
        <f t="shared" si="124"/>
        <v>40898.089236111111</v>
      </c>
      <c r="T1967" s="9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 s="13">
        <f t="shared" si="123"/>
        <v>136.63999999999999</v>
      </c>
      <c r="Q1968" s="15" t="s">
        <v>8317</v>
      </c>
      <c r="R1968" t="s">
        <v>8347</v>
      </c>
      <c r="S1968" s="9">
        <f t="shared" si="124"/>
        <v>41835.540486111109</v>
      </c>
      <c r="T1968" s="9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 s="13">
        <f t="shared" si="123"/>
        <v>182.78</v>
      </c>
      <c r="Q1969" s="15" t="s">
        <v>8317</v>
      </c>
      <c r="R1969" t="s">
        <v>8347</v>
      </c>
      <c r="S1969" s="9">
        <f t="shared" si="124"/>
        <v>41730.663530092592</v>
      </c>
      <c r="T1969" s="9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 s="13">
        <f t="shared" si="123"/>
        <v>279.38</v>
      </c>
      <c r="Q1970" s="15" t="s">
        <v>8317</v>
      </c>
      <c r="R1970" t="s">
        <v>8347</v>
      </c>
      <c r="S1970" s="9">
        <f t="shared" si="124"/>
        <v>42676.586979166663</v>
      </c>
      <c r="T1970" s="9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 s="13">
        <f t="shared" si="123"/>
        <v>61.38</v>
      </c>
      <c r="Q1971" s="15" t="s">
        <v>8317</v>
      </c>
      <c r="R1971" t="s">
        <v>8347</v>
      </c>
      <c r="S1971" s="9">
        <f t="shared" si="124"/>
        <v>42557.792453703703</v>
      </c>
      <c r="T1971" s="9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 s="13">
        <f t="shared" si="123"/>
        <v>80.73</v>
      </c>
      <c r="Q1972" s="15" t="s">
        <v>8317</v>
      </c>
      <c r="R1972" t="s">
        <v>8347</v>
      </c>
      <c r="S1972" s="9">
        <f t="shared" si="124"/>
        <v>41324.193298611113</v>
      </c>
      <c r="T1972" s="9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 s="13">
        <f t="shared" si="123"/>
        <v>272.36</v>
      </c>
      <c r="Q1973" s="15" t="s">
        <v>8317</v>
      </c>
      <c r="R1973" t="s">
        <v>8347</v>
      </c>
      <c r="S1973" s="9">
        <f t="shared" si="124"/>
        <v>41561.500706018516</v>
      </c>
      <c r="T1973" s="9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 s="13">
        <f t="shared" si="123"/>
        <v>70.849999999999994</v>
      </c>
      <c r="Q1974" s="15" t="s">
        <v>8317</v>
      </c>
      <c r="R1974" t="s">
        <v>8347</v>
      </c>
      <c r="S1974" s="9">
        <f t="shared" si="124"/>
        <v>41201.012083333335</v>
      </c>
      <c r="T1974" s="9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 s="13">
        <f t="shared" si="123"/>
        <v>247.94</v>
      </c>
      <c r="Q1975" s="15" t="s">
        <v>8317</v>
      </c>
      <c r="R1975" t="s">
        <v>8347</v>
      </c>
      <c r="S1975" s="9">
        <f t="shared" si="124"/>
        <v>42549.722962962958</v>
      </c>
      <c r="T1975" s="9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 s="13">
        <f t="shared" si="123"/>
        <v>186.81</v>
      </c>
      <c r="Q1976" s="15" t="s">
        <v>8317</v>
      </c>
      <c r="R1976" t="s">
        <v>8347</v>
      </c>
      <c r="S1976" s="9">
        <f t="shared" si="124"/>
        <v>41445.334131944444</v>
      </c>
      <c r="T1976" s="9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 s="13">
        <f t="shared" si="123"/>
        <v>131.99</v>
      </c>
      <c r="Q1977" s="15" t="s">
        <v>8317</v>
      </c>
      <c r="R1977" t="s">
        <v>8347</v>
      </c>
      <c r="S1977" s="9">
        <f t="shared" si="124"/>
        <v>41313.755219907405</v>
      </c>
      <c r="T1977" s="9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26">ROUND(E1978/D1978*100,0)</f>
        <v>347</v>
      </c>
      <c r="P1978" s="13">
        <f t="shared" ref="P1978:P2041" si="127">IFERROR(ROUND(E1978/L1978,2),0)</f>
        <v>29.31</v>
      </c>
      <c r="Q1978" s="15" t="s">
        <v>8317</v>
      </c>
      <c r="R1978" t="s">
        <v>8347</v>
      </c>
      <c r="S1978" s="9">
        <f t="shared" ref="S1978:S2041" si="128">(((J1978/60)/60)/24)+DATE(1970,1,1)</f>
        <v>41438.899594907409</v>
      </c>
      <c r="T1978" s="9">
        <f t="shared" ref="T1978:T2041" si="129"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6"/>
        <v>402</v>
      </c>
      <c r="P1979" s="13">
        <f t="shared" si="127"/>
        <v>245.02</v>
      </c>
      <c r="Q1979" s="15" t="s">
        <v>8317</v>
      </c>
      <c r="R1979" t="s">
        <v>8347</v>
      </c>
      <c r="S1979" s="9">
        <f t="shared" si="128"/>
        <v>42311.216898148152</v>
      </c>
      <c r="T1979" s="9">
        <f t="shared" si="129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6"/>
        <v>1027</v>
      </c>
      <c r="P1980" s="13">
        <f t="shared" si="127"/>
        <v>1323.25</v>
      </c>
      <c r="Q1980" s="15" t="s">
        <v>8317</v>
      </c>
      <c r="R1980" t="s">
        <v>8347</v>
      </c>
      <c r="S1980" s="9">
        <f t="shared" si="128"/>
        <v>41039.225601851853</v>
      </c>
      <c r="T1980" s="9">
        <f t="shared" si="129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6"/>
        <v>115</v>
      </c>
      <c r="P1981" s="13">
        <f t="shared" si="127"/>
        <v>282.66000000000003</v>
      </c>
      <c r="Q1981" s="15" t="s">
        <v>8317</v>
      </c>
      <c r="R1981" t="s">
        <v>8347</v>
      </c>
      <c r="S1981" s="9">
        <f t="shared" si="128"/>
        <v>42290.460023148145</v>
      </c>
      <c r="T1981" s="9">
        <f t="shared" si="129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6"/>
        <v>355</v>
      </c>
      <c r="P1982" s="13">
        <f t="shared" si="127"/>
        <v>91.21</v>
      </c>
      <c r="Q1982" s="15" t="s">
        <v>8317</v>
      </c>
      <c r="R1982" t="s">
        <v>8347</v>
      </c>
      <c r="S1982" s="9">
        <f t="shared" si="128"/>
        <v>42423.542384259257</v>
      </c>
      <c r="T1982" s="9">
        <f t="shared" si="129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6"/>
        <v>5</v>
      </c>
      <c r="P1983" s="13">
        <f t="shared" si="127"/>
        <v>31.75</v>
      </c>
      <c r="Q1983" s="15" t="s">
        <v>8336</v>
      </c>
      <c r="R1983" t="s">
        <v>8348</v>
      </c>
      <c r="S1983" s="9">
        <f t="shared" si="128"/>
        <v>41799.725289351853</v>
      </c>
      <c r="T1983" s="9">
        <f t="shared" si="129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6"/>
        <v>0</v>
      </c>
      <c r="P1984" s="13">
        <f t="shared" si="127"/>
        <v>0</v>
      </c>
      <c r="Q1984" s="15" t="s">
        <v>8336</v>
      </c>
      <c r="R1984" t="s">
        <v>8348</v>
      </c>
      <c r="S1984" s="9">
        <f t="shared" si="128"/>
        <v>42678.586655092593</v>
      </c>
      <c r="T1984" s="9">
        <f t="shared" si="129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6"/>
        <v>4</v>
      </c>
      <c r="P1985" s="13">
        <f t="shared" si="127"/>
        <v>88.69</v>
      </c>
      <c r="Q1985" s="15" t="s">
        <v>8336</v>
      </c>
      <c r="R1985" t="s">
        <v>8348</v>
      </c>
      <c r="S1985" s="9">
        <f t="shared" si="128"/>
        <v>42593.011782407411</v>
      </c>
      <c r="T1985" s="9">
        <f t="shared" si="129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6"/>
        <v>21</v>
      </c>
      <c r="P1986" s="13">
        <f t="shared" si="127"/>
        <v>453.14</v>
      </c>
      <c r="Q1986" s="15" t="s">
        <v>8336</v>
      </c>
      <c r="R1986" t="s">
        <v>8348</v>
      </c>
      <c r="S1986" s="9">
        <f t="shared" si="128"/>
        <v>41913.790289351848</v>
      </c>
      <c r="T1986" s="9">
        <f t="shared" si="129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 s="13">
        <f t="shared" si="127"/>
        <v>12.75</v>
      </c>
      <c r="Q1987" s="15" t="s">
        <v>8336</v>
      </c>
      <c r="R1987" t="s">
        <v>8348</v>
      </c>
      <c r="S1987" s="9">
        <f t="shared" si="128"/>
        <v>42555.698738425926</v>
      </c>
      <c r="T1987" s="9">
        <f t="shared" si="129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 s="13">
        <f t="shared" si="127"/>
        <v>1</v>
      </c>
      <c r="Q1988" s="15" t="s">
        <v>8336</v>
      </c>
      <c r="R1988" t="s">
        <v>8348</v>
      </c>
      <c r="S1988" s="9">
        <f t="shared" si="128"/>
        <v>42413.433831018512</v>
      </c>
      <c r="T1988" s="9">
        <f t="shared" si="12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 s="13">
        <f t="shared" si="127"/>
        <v>83.43</v>
      </c>
      <c r="Q1989" s="15" t="s">
        <v>8336</v>
      </c>
      <c r="R1989" t="s">
        <v>8348</v>
      </c>
      <c r="S1989" s="9">
        <f t="shared" si="128"/>
        <v>42034.639768518522</v>
      </c>
      <c r="T1989" s="9">
        <f t="shared" si="129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 s="13">
        <f t="shared" si="127"/>
        <v>25</v>
      </c>
      <c r="Q1990" s="15" t="s">
        <v>8336</v>
      </c>
      <c r="R1990" t="s">
        <v>8348</v>
      </c>
      <c r="S1990" s="9">
        <f t="shared" si="128"/>
        <v>42206.763217592597</v>
      </c>
      <c r="T1990" s="9">
        <f t="shared" si="12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 s="13">
        <f t="shared" si="127"/>
        <v>50</v>
      </c>
      <c r="Q1991" s="15" t="s">
        <v>8336</v>
      </c>
      <c r="R1991" t="s">
        <v>8348</v>
      </c>
      <c r="S1991" s="9">
        <f t="shared" si="128"/>
        <v>42685.680648148147</v>
      </c>
      <c r="T1991" s="9">
        <f t="shared" si="12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 s="13">
        <f t="shared" si="127"/>
        <v>101.8</v>
      </c>
      <c r="Q1992" s="15" t="s">
        <v>8336</v>
      </c>
      <c r="R1992" t="s">
        <v>8348</v>
      </c>
      <c r="S1992" s="9">
        <f t="shared" si="128"/>
        <v>42398.195972222224</v>
      </c>
      <c r="T1992" s="9">
        <f t="shared" si="12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 s="13">
        <f t="shared" si="127"/>
        <v>46.67</v>
      </c>
      <c r="Q1993" s="15" t="s">
        <v>8336</v>
      </c>
      <c r="R1993" t="s">
        <v>8348</v>
      </c>
      <c r="S1993" s="9">
        <f t="shared" si="128"/>
        <v>42167.89335648148</v>
      </c>
      <c r="T1993" s="9">
        <f t="shared" si="12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 s="13">
        <f t="shared" si="127"/>
        <v>1</v>
      </c>
      <c r="Q1994" s="15" t="s">
        <v>8336</v>
      </c>
      <c r="R1994" t="s">
        <v>8348</v>
      </c>
      <c r="S1994" s="9">
        <f t="shared" si="128"/>
        <v>42023.143414351856</v>
      </c>
      <c r="T1994" s="9">
        <f t="shared" si="12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 s="13">
        <f t="shared" si="127"/>
        <v>0</v>
      </c>
      <c r="Q1995" s="15" t="s">
        <v>8336</v>
      </c>
      <c r="R1995" t="s">
        <v>8348</v>
      </c>
      <c r="S1995" s="9">
        <f t="shared" si="128"/>
        <v>42329.58839120371</v>
      </c>
      <c r="T1995" s="9">
        <f t="shared" si="12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 s="13">
        <f t="shared" si="127"/>
        <v>0</v>
      </c>
      <c r="Q1996" s="15" t="s">
        <v>8336</v>
      </c>
      <c r="R1996" t="s">
        <v>8348</v>
      </c>
      <c r="S1996" s="9">
        <f t="shared" si="128"/>
        <v>42651.006273148145</v>
      </c>
      <c r="T1996" s="9">
        <f t="shared" si="12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 s="13">
        <f t="shared" si="127"/>
        <v>26</v>
      </c>
      <c r="Q1997" s="15" t="s">
        <v>8336</v>
      </c>
      <c r="R1997" t="s">
        <v>8348</v>
      </c>
      <c r="S1997" s="9">
        <f t="shared" si="128"/>
        <v>42181.902037037042</v>
      </c>
      <c r="T1997" s="9">
        <f t="shared" si="12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 s="13">
        <f t="shared" si="127"/>
        <v>0</v>
      </c>
      <c r="Q1998" s="15" t="s">
        <v>8336</v>
      </c>
      <c r="R1998" t="s">
        <v>8348</v>
      </c>
      <c r="S1998" s="9">
        <f t="shared" si="128"/>
        <v>41800.819571759261</v>
      </c>
      <c r="T1998" s="9">
        <f t="shared" si="12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 s="13">
        <f t="shared" si="127"/>
        <v>0</v>
      </c>
      <c r="Q1999" s="15" t="s">
        <v>8336</v>
      </c>
      <c r="R1999" t="s">
        <v>8348</v>
      </c>
      <c r="S1999" s="9">
        <f t="shared" si="128"/>
        <v>41847.930694444447</v>
      </c>
      <c r="T1999" s="9">
        <f t="shared" si="12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 s="13">
        <f t="shared" si="127"/>
        <v>218.33</v>
      </c>
      <c r="Q2000" s="15" t="s">
        <v>8336</v>
      </c>
      <c r="R2000" t="s">
        <v>8348</v>
      </c>
      <c r="S2000" s="9">
        <f t="shared" si="128"/>
        <v>41807.118495370371</v>
      </c>
      <c r="T2000" s="9">
        <f t="shared" si="12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 s="13">
        <f t="shared" si="127"/>
        <v>33.71</v>
      </c>
      <c r="Q2001" s="15" t="s">
        <v>8336</v>
      </c>
      <c r="R2001" t="s">
        <v>8348</v>
      </c>
      <c r="S2001" s="9">
        <f t="shared" si="128"/>
        <v>41926.482731481483</v>
      </c>
      <c r="T2001" s="9">
        <f t="shared" si="12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 s="13">
        <f t="shared" si="127"/>
        <v>25</v>
      </c>
      <c r="Q2002" s="15" t="s">
        <v>8336</v>
      </c>
      <c r="R2002" t="s">
        <v>8348</v>
      </c>
      <c r="S2002" s="9">
        <f t="shared" si="128"/>
        <v>42345.951539351852</v>
      </c>
      <c r="T2002" s="9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 s="13">
        <f t="shared" si="127"/>
        <v>128.38999999999999</v>
      </c>
      <c r="Q2003" s="15" t="s">
        <v>8317</v>
      </c>
      <c r="R2003" t="s">
        <v>8347</v>
      </c>
      <c r="S2003" s="9">
        <f t="shared" si="128"/>
        <v>42136.209675925929</v>
      </c>
      <c r="T2003" s="9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 s="13">
        <f t="shared" si="127"/>
        <v>78.83</v>
      </c>
      <c r="Q2004" s="15" t="s">
        <v>8317</v>
      </c>
      <c r="R2004" t="s">
        <v>8347</v>
      </c>
      <c r="S2004" s="9">
        <f t="shared" si="128"/>
        <v>42728.71230324074</v>
      </c>
      <c r="T2004" s="9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 s="13">
        <f t="shared" si="127"/>
        <v>91.76</v>
      </c>
      <c r="Q2005" s="15" t="s">
        <v>8317</v>
      </c>
      <c r="R2005" t="s">
        <v>8347</v>
      </c>
      <c r="S2005" s="9">
        <f t="shared" si="128"/>
        <v>40347.125601851854</v>
      </c>
      <c r="T2005" s="9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 s="13">
        <f t="shared" si="127"/>
        <v>331.1</v>
      </c>
      <c r="Q2006" s="15" t="s">
        <v>8317</v>
      </c>
      <c r="R2006" t="s">
        <v>8347</v>
      </c>
      <c r="S2006" s="9">
        <f t="shared" si="128"/>
        <v>41800.604895833334</v>
      </c>
      <c r="T2006" s="9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 s="13">
        <f t="shared" si="127"/>
        <v>194.26</v>
      </c>
      <c r="Q2007" s="15" t="s">
        <v>8317</v>
      </c>
      <c r="R2007" t="s">
        <v>8347</v>
      </c>
      <c r="S2007" s="9">
        <f t="shared" si="128"/>
        <v>41535.812708333331</v>
      </c>
      <c r="T2007" s="9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 s="13">
        <f t="shared" si="127"/>
        <v>408.98</v>
      </c>
      <c r="Q2008" s="15" t="s">
        <v>8317</v>
      </c>
      <c r="R2008" t="s">
        <v>8347</v>
      </c>
      <c r="S2008" s="9">
        <f t="shared" si="128"/>
        <v>41941.500520833331</v>
      </c>
      <c r="T2008" s="9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 s="13">
        <f t="shared" si="127"/>
        <v>84.46</v>
      </c>
      <c r="Q2009" s="15" t="s">
        <v>8317</v>
      </c>
      <c r="R2009" t="s">
        <v>8347</v>
      </c>
      <c r="S2009" s="9">
        <f t="shared" si="128"/>
        <v>40347.837800925925</v>
      </c>
      <c r="T2009" s="9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 s="13">
        <f t="shared" si="127"/>
        <v>44.85</v>
      </c>
      <c r="Q2010" s="15" t="s">
        <v>8317</v>
      </c>
      <c r="R2010" t="s">
        <v>8347</v>
      </c>
      <c r="S2010" s="9">
        <f t="shared" si="128"/>
        <v>40761.604421296295</v>
      </c>
      <c r="T2010" s="9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 s="13">
        <f t="shared" si="127"/>
        <v>383.36</v>
      </c>
      <c r="Q2011" s="15" t="s">
        <v>8317</v>
      </c>
      <c r="R2011" t="s">
        <v>8347</v>
      </c>
      <c r="S2011" s="9">
        <f t="shared" si="128"/>
        <v>42661.323414351849</v>
      </c>
      <c r="T2011" s="9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 s="13">
        <f t="shared" si="127"/>
        <v>55.28</v>
      </c>
      <c r="Q2012" s="15" t="s">
        <v>8317</v>
      </c>
      <c r="R2012" t="s">
        <v>8347</v>
      </c>
      <c r="S2012" s="9">
        <f t="shared" si="128"/>
        <v>42570.996423611112</v>
      </c>
      <c r="T2012" s="9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 s="13">
        <f t="shared" si="127"/>
        <v>422.02</v>
      </c>
      <c r="Q2013" s="15" t="s">
        <v>8317</v>
      </c>
      <c r="R2013" t="s">
        <v>8347</v>
      </c>
      <c r="S2013" s="9">
        <f t="shared" si="128"/>
        <v>42347.358483796299</v>
      </c>
      <c r="T2013" s="9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 s="13">
        <f t="shared" si="127"/>
        <v>64.180000000000007</v>
      </c>
      <c r="Q2014" s="15" t="s">
        <v>8317</v>
      </c>
      <c r="R2014" t="s">
        <v>8347</v>
      </c>
      <c r="S2014" s="9">
        <f t="shared" si="128"/>
        <v>42010.822233796294</v>
      </c>
      <c r="T2014" s="9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 s="13">
        <f t="shared" si="127"/>
        <v>173.58</v>
      </c>
      <c r="Q2015" s="15" t="s">
        <v>8317</v>
      </c>
      <c r="R2015" t="s">
        <v>8347</v>
      </c>
      <c r="S2015" s="9">
        <f t="shared" si="128"/>
        <v>42499.960810185185</v>
      </c>
      <c r="T2015" s="9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 s="13">
        <f t="shared" si="127"/>
        <v>88.6</v>
      </c>
      <c r="Q2016" s="15" t="s">
        <v>8317</v>
      </c>
      <c r="R2016" t="s">
        <v>8347</v>
      </c>
      <c r="S2016" s="9">
        <f t="shared" si="128"/>
        <v>41324.214571759258</v>
      </c>
      <c r="T2016" s="9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 s="13">
        <f t="shared" si="127"/>
        <v>50.22</v>
      </c>
      <c r="Q2017" s="15" t="s">
        <v>8317</v>
      </c>
      <c r="R2017" t="s">
        <v>8347</v>
      </c>
      <c r="S2017" s="9">
        <f t="shared" si="128"/>
        <v>40765.876886574071</v>
      </c>
      <c r="T2017" s="9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 s="13">
        <f t="shared" si="127"/>
        <v>192.39</v>
      </c>
      <c r="Q2018" s="15" t="s">
        <v>8317</v>
      </c>
      <c r="R2018" t="s">
        <v>8347</v>
      </c>
      <c r="S2018" s="9">
        <f t="shared" si="128"/>
        <v>41312.88077546296</v>
      </c>
      <c r="T2018" s="9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 s="13">
        <f t="shared" si="127"/>
        <v>73.42</v>
      </c>
      <c r="Q2019" s="15" t="s">
        <v>8317</v>
      </c>
      <c r="R2019" t="s">
        <v>8347</v>
      </c>
      <c r="S2019" s="9">
        <f t="shared" si="128"/>
        <v>40961.057349537034</v>
      </c>
      <c r="T2019" s="9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 s="13">
        <f t="shared" si="127"/>
        <v>147.68</v>
      </c>
      <c r="Q2020" s="15" t="s">
        <v>8317</v>
      </c>
      <c r="R2020" t="s">
        <v>8347</v>
      </c>
      <c r="S2020" s="9">
        <f t="shared" si="128"/>
        <v>42199.365844907406</v>
      </c>
      <c r="T2020" s="9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 s="13">
        <f t="shared" si="127"/>
        <v>108.97</v>
      </c>
      <c r="Q2021" s="15" t="s">
        <v>8317</v>
      </c>
      <c r="R2021" t="s">
        <v>8347</v>
      </c>
      <c r="S2021" s="9">
        <f t="shared" si="128"/>
        <v>42605.70857638889</v>
      </c>
      <c r="T2021" s="9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 s="13">
        <f t="shared" si="127"/>
        <v>23.65</v>
      </c>
      <c r="Q2022" s="15" t="s">
        <v>8317</v>
      </c>
      <c r="R2022" t="s">
        <v>8347</v>
      </c>
      <c r="S2022" s="9">
        <f t="shared" si="128"/>
        <v>41737.097499999996</v>
      </c>
      <c r="T2022" s="9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 s="13">
        <f t="shared" si="127"/>
        <v>147.94999999999999</v>
      </c>
      <c r="Q2023" s="15" t="s">
        <v>8317</v>
      </c>
      <c r="R2023" t="s">
        <v>8347</v>
      </c>
      <c r="S2023" s="9">
        <f t="shared" si="128"/>
        <v>41861.070567129631</v>
      </c>
      <c r="T2023" s="9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 s="13">
        <f t="shared" si="127"/>
        <v>385.04</v>
      </c>
      <c r="Q2024" s="15" t="s">
        <v>8317</v>
      </c>
      <c r="R2024" t="s">
        <v>8347</v>
      </c>
      <c r="S2024" s="9">
        <f t="shared" si="128"/>
        <v>42502.569120370375</v>
      </c>
      <c r="T2024" s="9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 s="13">
        <f t="shared" si="127"/>
        <v>457.39</v>
      </c>
      <c r="Q2025" s="15" t="s">
        <v>8317</v>
      </c>
      <c r="R2025" t="s">
        <v>8347</v>
      </c>
      <c r="S2025" s="9">
        <f t="shared" si="128"/>
        <v>42136.420752314814</v>
      </c>
      <c r="T2025" s="9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 s="13">
        <f t="shared" si="127"/>
        <v>222.99</v>
      </c>
      <c r="Q2026" s="15" t="s">
        <v>8317</v>
      </c>
      <c r="R2026" t="s">
        <v>8347</v>
      </c>
      <c r="S2026" s="9">
        <f t="shared" si="128"/>
        <v>41099.966944444444</v>
      </c>
      <c r="T2026" s="9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 s="13">
        <f t="shared" si="127"/>
        <v>220.74</v>
      </c>
      <c r="Q2027" s="15" t="s">
        <v>8317</v>
      </c>
      <c r="R2027" t="s">
        <v>8347</v>
      </c>
      <c r="S2027" s="9">
        <f t="shared" si="128"/>
        <v>42136.184560185182</v>
      </c>
      <c r="T2027" s="9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 s="13">
        <f t="shared" si="127"/>
        <v>73.5</v>
      </c>
      <c r="Q2028" s="15" t="s">
        <v>8317</v>
      </c>
      <c r="R2028" t="s">
        <v>8347</v>
      </c>
      <c r="S2028" s="9">
        <f t="shared" si="128"/>
        <v>41704.735937500001</v>
      </c>
      <c r="T2028" s="9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 s="13">
        <f t="shared" si="127"/>
        <v>223.1</v>
      </c>
      <c r="Q2029" s="15" t="s">
        <v>8317</v>
      </c>
      <c r="R2029" t="s">
        <v>8347</v>
      </c>
      <c r="S2029" s="9">
        <f t="shared" si="128"/>
        <v>42048.813877314817</v>
      </c>
      <c r="T2029" s="9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 s="13">
        <f t="shared" si="127"/>
        <v>47.91</v>
      </c>
      <c r="Q2030" s="15" t="s">
        <v>8317</v>
      </c>
      <c r="R2030" t="s">
        <v>8347</v>
      </c>
      <c r="S2030" s="9">
        <f t="shared" si="128"/>
        <v>40215.919050925928</v>
      </c>
      <c r="T2030" s="9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 s="13">
        <f t="shared" si="127"/>
        <v>96.06</v>
      </c>
      <c r="Q2031" s="15" t="s">
        <v>8317</v>
      </c>
      <c r="R2031" t="s">
        <v>8347</v>
      </c>
      <c r="S2031" s="9">
        <f t="shared" si="128"/>
        <v>41848.021770833337</v>
      </c>
      <c r="T2031" s="9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 s="13">
        <f t="shared" si="127"/>
        <v>118.61</v>
      </c>
      <c r="Q2032" s="15" t="s">
        <v>8317</v>
      </c>
      <c r="R2032" t="s">
        <v>8347</v>
      </c>
      <c r="S2032" s="9">
        <f t="shared" si="128"/>
        <v>41212.996481481481</v>
      </c>
      <c r="T2032" s="9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 s="13">
        <f t="shared" si="127"/>
        <v>118.45</v>
      </c>
      <c r="Q2033" s="15" t="s">
        <v>8317</v>
      </c>
      <c r="R2033" t="s">
        <v>8347</v>
      </c>
      <c r="S2033" s="9">
        <f t="shared" si="128"/>
        <v>41975.329317129625</v>
      </c>
      <c r="T2033" s="9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 s="13">
        <f t="shared" si="127"/>
        <v>143.21</v>
      </c>
      <c r="Q2034" s="15" t="s">
        <v>8317</v>
      </c>
      <c r="R2034" t="s">
        <v>8347</v>
      </c>
      <c r="S2034" s="9">
        <f t="shared" si="128"/>
        <v>42689.565671296295</v>
      </c>
      <c r="T2034" s="9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 s="13">
        <f t="shared" si="127"/>
        <v>282.72000000000003</v>
      </c>
      <c r="Q2035" s="15" t="s">
        <v>8317</v>
      </c>
      <c r="R2035" t="s">
        <v>8347</v>
      </c>
      <c r="S2035" s="9">
        <f t="shared" si="128"/>
        <v>41725.082384259258</v>
      </c>
      <c r="T2035" s="9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 s="13">
        <f t="shared" si="127"/>
        <v>593.94000000000005</v>
      </c>
      <c r="Q2036" s="15" t="s">
        <v>8317</v>
      </c>
      <c r="R2036" t="s">
        <v>8347</v>
      </c>
      <c r="S2036" s="9">
        <f t="shared" si="128"/>
        <v>42076.130011574074</v>
      </c>
      <c r="T2036" s="9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 s="13">
        <f t="shared" si="127"/>
        <v>262.16000000000003</v>
      </c>
      <c r="Q2037" s="15" t="s">
        <v>8317</v>
      </c>
      <c r="R2037" t="s">
        <v>8347</v>
      </c>
      <c r="S2037" s="9">
        <f t="shared" si="128"/>
        <v>42311.625081018516</v>
      </c>
      <c r="T2037" s="9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 s="13">
        <f t="shared" si="127"/>
        <v>46.58</v>
      </c>
      <c r="Q2038" s="15" t="s">
        <v>8317</v>
      </c>
      <c r="R2038" t="s">
        <v>8347</v>
      </c>
      <c r="S2038" s="9">
        <f t="shared" si="128"/>
        <v>41738.864803240744</v>
      </c>
      <c r="T2038" s="9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 s="13">
        <f t="shared" si="127"/>
        <v>70.040000000000006</v>
      </c>
      <c r="Q2039" s="15" t="s">
        <v>8317</v>
      </c>
      <c r="R2039" t="s">
        <v>8347</v>
      </c>
      <c r="S2039" s="9">
        <f t="shared" si="128"/>
        <v>41578.210104166668</v>
      </c>
      <c r="T2039" s="9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 s="13">
        <f t="shared" si="127"/>
        <v>164.91</v>
      </c>
      <c r="Q2040" s="15" t="s">
        <v>8317</v>
      </c>
      <c r="R2040" t="s">
        <v>8347</v>
      </c>
      <c r="S2040" s="9">
        <f t="shared" si="128"/>
        <v>41424.27107638889</v>
      </c>
      <c r="T2040" s="9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 s="13">
        <f t="shared" si="127"/>
        <v>449.26</v>
      </c>
      <c r="Q2041" s="15" t="s">
        <v>8317</v>
      </c>
      <c r="R2041" t="s">
        <v>8347</v>
      </c>
      <c r="S2041" s="9">
        <f t="shared" si="128"/>
        <v>42675.438946759255</v>
      </c>
      <c r="T2041" s="9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30">ROUND(E2042/D2042*100,0)</f>
        <v>248</v>
      </c>
      <c r="P2042" s="13">
        <f t="shared" ref="P2042:P2105" si="131">IFERROR(ROUND(E2042/L2042,2),0)</f>
        <v>27.47</v>
      </c>
      <c r="Q2042" s="15" t="s">
        <v>8317</v>
      </c>
      <c r="R2042" t="s">
        <v>8347</v>
      </c>
      <c r="S2042" s="9">
        <f t="shared" ref="S2042:S2105" si="132">(((J2042/60)/60)/24)+DATE(1970,1,1)</f>
        <v>41578.927118055559</v>
      </c>
      <c r="T2042" s="9">
        <f t="shared" ref="T2042:T2105" si="133"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0"/>
        <v>182</v>
      </c>
      <c r="P2043" s="13">
        <f t="shared" si="131"/>
        <v>143.97999999999999</v>
      </c>
      <c r="Q2043" s="15" t="s">
        <v>8317</v>
      </c>
      <c r="R2043" t="s">
        <v>8347</v>
      </c>
      <c r="S2043" s="9">
        <f t="shared" si="132"/>
        <v>42654.525775462964</v>
      </c>
      <c r="T2043" s="9">
        <f t="shared" si="13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0"/>
        <v>124</v>
      </c>
      <c r="P2044" s="13">
        <f t="shared" si="131"/>
        <v>88.24</v>
      </c>
      <c r="Q2044" s="15" t="s">
        <v>8317</v>
      </c>
      <c r="R2044" t="s">
        <v>8347</v>
      </c>
      <c r="S2044" s="9">
        <f t="shared" si="132"/>
        <v>42331.708032407405</v>
      </c>
      <c r="T2044" s="9">
        <f t="shared" si="13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0"/>
        <v>506</v>
      </c>
      <c r="P2045" s="13">
        <f t="shared" si="131"/>
        <v>36.33</v>
      </c>
      <c r="Q2045" s="15" t="s">
        <v>8317</v>
      </c>
      <c r="R2045" t="s">
        <v>8347</v>
      </c>
      <c r="S2045" s="9">
        <f t="shared" si="132"/>
        <v>42661.176817129628</v>
      </c>
      <c r="T2045" s="9">
        <f t="shared" si="13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0"/>
        <v>108</v>
      </c>
      <c r="P2046" s="13">
        <f t="shared" si="131"/>
        <v>90.18</v>
      </c>
      <c r="Q2046" s="15" t="s">
        <v>8317</v>
      </c>
      <c r="R2046" t="s">
        <v>8347</v>
      </c>
      <c r="S2046" s="9">
        <f t="shared" si="132"/>
        <v>42138.684189814812</v>
      </c>
      <c r="T2046" s="9">
        <f t="shared" si="13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0"/>
        <v>819</v>
      </c>
      <c r="P2047" s="13">
        <f t="shared" si="131"/>
        <v>152.62</v>
      </c>
      <c r="Q2047" s="15" t="s">
        <v>8317</v>
      </c>
      <c r="R2047" t="s">
        <v>8347</v>
      </c>
      <c r="S2047" s="9">
        <f t="shared" si="132"/>
        <v>41069.088506944441</v>
      </c>
      <c r="T2047" s="9">
        <f t="shared" si="133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0"/>
        <v>121</v>
      </c>
      <c r="P2048" s="13">
        <f t="shared" si="131"/>
        <v>55.81</v>
      </c>
      <c r="Q2048" s="15" t="s">
        <v>8317</v>
      </c>
      <c r="R2048" t="s">
        <v>8347</v>
      </c>
      <c r="S2048" s="9">
        <f t="shared" si="132"/>
        <v>41387.171805555554</v>
      </c>
      <c r="T2048" s="9">
        <f t="shared" si="13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0"/>
        <v>103</v>
      </c>
      <c r="P2049" s="13">
        <f t="shared" si="131"/>
        <v>227.85</v>
      </c>
      <c r="Q2049" s="15" t="s">
        <v>8317</v>
      </c>
      <c r="R2049" t="s">
        <v>8347</v>
      </c>
      <c r="S2049" s="9">
        <f t="shared" si="132"/>
        <v>42081.903587962966</v>
      </c>
      <c r="T2049" s="9">
        <f t="shared" si="13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0"/>
        <v>148</v>
      </c>
      <c r="P2050" s="13">
        <f t="shared" si="131"/>
        <v>91.83</v>
      </c>
      <c r="Q2050" s="15" t="s">
        <v>8317</v>
      </c>
      <c r="R2050" t="s">
        <v>8347</v>
      </c>
      <c r="S2050" s="9">
        <f t="shared" si="132"/>
        <v>41387.651516203703</v>
      </c>
      <c r="T2050" s="9">
        <f t="shared" si="133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 s="13">
        <f t="shared" si="131"/>
        <v>80.989999999999995</v>
      </c>
      <c r="Q2051" s="15" t="s">
        <v>8317</v>
      </c>
      <c r="R2051" t="s">
        <v>8347</v>
      </c>
      <c r="S2051" s="9">
        <f t="shared" si="132"/>
        <v>41575.527349537035</v>
      </c>
      <c r="T2051" s="9">
        <f t="shared" si="133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 s="13">
        <f t="shared" si="131"/>
        <v>278.39</v>
      </c>
      <c r="Q2052" s="15" t="s">
        <v>8317</v>
      </c>
      <c r="R2052" t="s">
        <v>8347</v>
      </c>
      <c r="S2052" s="9">
        <f t="shared" si="132"/>
        <v>42115.071504629625</v>
      </c>
      <c r="T2052" s="9">
        <f t="shared" si="13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 s="13">
        <f t="shared" si="131"/>
        <v>43.1</v>
      </c>
      <c r="Q2053" s="15" t="s">
        <v>8317</v>
      </c>
      <c r="R2053" t="s">
        <v>8347</v>
      </c>
      <c r="S2053" s="9">
        <f t="shared" si="132"/>
        <v>41604.022418981483</v>
      </c>
      <c r="T2053" s="9">
        <f t="shared" si="13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 s="13">
        <f t="shared" si="131"/>
        <v>326.29000000000002</v>
      </c>
      <c r="Q2054" s="15" t="s">
        <v>8317</v>
      </c>
      <c r="R2054" t="s">
        <v>8347</v>
      </c>
      <c r="S2054" s="9">
        <f t="shared" si="132"/>
        <v>42375.08394675926</v>
      </c>
      <c r="T2054" s="9">
        <f t="shared" si="13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 s="13">
        <f t="shared" si="131"/>
        <v>41.74</v>
      </c>
      <c r="Q2055" s="15" t="s">
        <v>8317</v>
      </c>
      <c r="R2055" t="s">
        <v>8347</v>
      </c>
      <c r="S2055" s="9">
        <f t="shared" si="132"/>
        <v>42303.617488425924</v>
      </c>
      <c r="T2055" s="9">
        <f t="shared" si="13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 s="13">
        <f t="shared" si="131"/>
        <v>64.02</v>
      </c>
      <c r="Q2056" s="15" t="s">
        <v>8317</v>
      </c>
      <c r="R2056" t="s">
        <v>8347</v>
      </c>
      <c r="S2056" s="9">
        <f t="shared" si="132"/>
        <v>41731.520949074074</v>
      </c>
      <c r="T2056" s="9">
        <f t="shared" si="13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 s="13">
        <f t="shared" si="131"/>
        <v>99.46</v>
      </c>
      <c r="Q2057" s="15" t="s">
        <v>8317</v>
      </c>
      <c r="R2057" t="s">
        <v>8347</v>
      </c>
      <c r="S2057" s="9">
        <f t="shared" si="132"/>
        <v>41946.674108796295</v>
      </c>
      <c r="T2057" s="9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 s="13">
        <f t="shared" si="131"/>
        <v>138.49</v>
      </c>
      <c r="Q2058" s="15" t="s">
        <v>8317</v>
      </c>
      <c r="R2058" t="s">
        <v>8347</v>
      </c>
      <c r="S2058" s="9">
        <f t="shared" si="132"/>
        <v>41351.76090277778</v>
      </c>
      <c r="T2058" s="9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 s="13">
        <f t="shared" si="131"/>
        <v>45.55</v>
      </c>
      <c r="Q2059" s="15" t="s">
        <v>8317</v>
      </c>
      <c r="R2059" t="s">
        <v>8347</v>
      </c>
      <c r="S2059" s="9">
        <f t="shared" si="132"/>
        <v>42396.494583333333</v>
      </c>
      <c r="T2059" s="9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 s="13">
        <f t="shared" si="131"/>
        <v>10.51</v>
      </c>
      <c r="Q2060" s="15" t="s">
        <v>8317</v>
      </c>
      <c r="R2060" t="s">
        <v>8347</v>
      </c>
      <c r="S2060" s="9">
        <f t="shared" si="132"/>
        <v>42026.370717592596</v>
      </c>
      <c r="T2060" s="9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 s="13">
        <f t="shared" si="131"/>
        <v>114.77</v>
      </c>
      <c r="Q2061" s="15" t="s">
        <v>8317</v>
      </c>
      <c r="R2061" t="s">
        <v>8347</v>
      </c>
      <c r="S2061" s="9">
        <f t="shared" si="132"/>
        <v>42361.602476851855</v>
      </c>
      <c r="T2061" s="9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 s="13">
        <f t="shared" si="131"/>
        <v>36</v>
      </c>
      <c r="Q2062" s="15" t="s">
        <v>8317</v>
      </c>
      <c r="R2062" t="s">
        <v>8347</v>
      </c>
      <c r="S2062" s="9">
        <f t="shared" si="132"/>
        <v>41783.642939814818</v>
      </c>
      <c r="T2062" s="9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 s="13">
        <f t="shared" si="131"/>
        <v>154.16999999999999</v>
      </c>
      <c r="Q2063" s="15" t="s">
        <v>8317</v>
      </c>
      <c r="R2063" t="s">
        <v>8347</v>
      </c>
      <c r="S2063" s="9">
        <f t="shared" si="132"/>
        <v>42705.764513888891</v>
      </c>
      <c r="T2063" s="9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 s="13">
        <f t="shared" si="131"/>
        <v>566.39</v>
      </c>
      <c r="Q2064" s="15" t="s">
        <v>8317</v>
      </c>
      <c r="R2064" t="s">
        <v>8347</v>
      </c>
      <c r="S2064" s="9">
        <f t="shared" si="132"/>
        <v>42423.3830787037</v>
      </c>
      <c r="T2064" s="9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 s="13">
        <f t="shared" si="131"/>
        <v>120.86</v>
      </c>
      <c r="Q2065" s="15" t="s">
        <v>8317</v>
      </c>
      <c r="R2065" t="s">
        <v>8347</v>
      </c>
      <c r="S2065" s="9">
        <f t="shared" si="132"/>
        <v>42472.73265046296</v>
      </c>
      <c r="T2065" s="9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 s="13">
        <f t="shared" si="131"/>
        <v>86.16</v>
      </c>
      <c r="Q2066" s="15" t="s">
        <v>8317</v>
      </c>
      <c r="R2066" t="s">
        <v>8347</v>
      </c>
      <c r="S2066" s="9">
        <f t="shared" si="132"/>
        <v>41389.364849537036</v>
      </c>
      <c r="T2066" s="9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 s="13">
        <f t="shared" si="131"/>
        <v>51.21</v>
      </c>
      <c r="Q2067" s="15" t="s">
        <v>8317</v>
      </c>
      <c r="R2067" t="s">
        <v>8347</v>
      </c>
      <c r="S2067" s="9">
        <f t="shared" si="132"/>
        <v>41603.333668981482</v>
      </c>
      <c r="T2067" s="9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 s="13">
        <f t="shared" si="131"/>
        <v>67.260000000000005</v>
      </c>
      <c r="Q2068" s="15" t="s">
        <v>8317</v>
      </c>
      <c r="R2068" t="s">
        <v>8347</v>
      </c>
      <c r="S2068" s="9">
        <f t="shared" si="132"/>
        <v>41844.771793981483</v>
      </c>
      <c r="T2068" s="9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 s="13">
        <f t="shared" si="131"/>
        <v>62.8</v>
      </c>
      <c r="Q2069" s="15" t="s">
        <v>8317</v>
      </c>
      <c r="R2069" t="s">
        <v>8347</v>
      </c>
      <c r="S2069" s="9">
        <f t="shared" si="132"/>
        <v>42115.853888888887</v>
      </c>
      <c r="T2069" s="9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 s="13">
        <f t="shared" si="131"/>
        <v>346.13</v>
      </c>
      <c r="Q2070" s="15" t="s">
        <v>8317</v>
      </c>
      <c r="R2070" t="s">
        <v>8347</v>
      </c>
      <c r="S2070" s="9">
        <f t="shared" si="132"/>
        <v>42633.841608796298</v>
      </c>
      <c r="T2070" s="9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 s="13">
        <f t="shared" si="131"/>
        <v>244.12</v>
      </c>
      <c r="Q2071" s="15" t="s">
        <v>8317</v>
      </c>
      <c r="R2071" t="s">
        <v>8347</v>
      </c>
      <c r="S2071" s="9">
        <f t="shared" si="132"/>
        <v>42340.972118055557</v>
      </c>
      <c r="T2071" s="9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 s="13">
        <f t="shared" si="131"/>
        <v>259.25</v>
      </c>
      <c r="Q2072" s="15" t="s">
        <v>8317</v>
      </c>
      <c r="R2072" t="s">
        <v>8347</v>
      </c>
      <c r="S2072" s="9">
        <f t="shared" si="132"/>
        <v>42519.6565162037</v>
      </c>
      <c r="T2072" s="9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 s="13">
        <f t="shared" si="131"/>
        <v>201.96</v>
      </c>
      <c r="Q2073" s="15" t="s">
        <v>8317</v>
      </c>
      <c r="R2073" t="s">
        <v>8347</v>
      </c>
      <c r="S2073" s="9">
        <f t="shared" si="132"/>
        <v>42600.278749999998</v>
      </c>
      <c r="T2073" s="9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 s="13">
        <f t="shared" si="131"/>
        <v>226.21</v>
      </c>
      <c r="Q2074" s="15" t="s">
        <v>8317</v>
      </c>
      <c r="R2074" t="s">
        <v>8347</v>
      </c>
      <c r="S2074" s="9">
        <f t="shared" si="132"/>
        <v>42467.581388888888</v>
      </c>
      <c r="T2074" s="9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 s="13">
        <f t="shared" si="131"/>
        <v>324.69</v>
      </c>
      <c r="Q2075" s="15" t="s">
        <v>8317</v>
      </c>
      <c r="R2075" t="s">
        <v>8347</v>
      </c>
      <c r="S2075" s="9">
        <f t="shared" si="132"/>
        <v>42087.668032407411</v>
      </c>
      <c r="T2075" s="9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 s="13">
        <f t="shared" si="131"/>
        <v>205</v>
      </c>
      <c r="Q2076" s="15" t="s">
        <v>8317</v>
      </c>
      <c r="R2076" t="s">
        <v>8347</v>
      </c>
      <c r="S2076" s="9">
        <f t="shared" si="132"/>
        <v>42466.826180555552</v>
      </c>
      <c r="T2076" s="9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 s="13">
        <f t="shared" si="131"/>
        <v>20.47</v>
      </c>
      <c r="Q2077" s="15" t="s">
        <v>8317</v>
      </c>
      <c r="R2077" t="s">
        <v>8347</v>
      </c>
      <c r="S2077" s="9">
        <f t="shared" si="132"/>
        <v>41450.681574074071</v>
      </c>
      <c r="T2077" s="9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 s="13">
        <f t="shared" si="131"/>
        <v>116.35</v>
      </c>
      <c r="Q2078" s="15" t="s">
        <v>8317</v>
      </c>
      <c r="R2078" t="s">
        <v>8347</v>
      </c>
      <c r="S2078" s="9">
        <f t="shared" si="132"/>
        <v>41803.880659722221</v>
      </c>
      <c r="T2078" s="9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 s="13">
        <f t="shared" si="131"/>
        <v>307.2</v>
      </c>
      <c r="Q2079" s="15" t="s">
        <v>8317</v>
      </c>
      <c r="R2079" t="s">
        <v>8347</v>
      </c>
      <c r="S2079" s="9">
        <f t="shared" si="132"/>
        <v>42103.042546296296</v>
      </c>
      <c r="T2079" s="9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 s="13">
        <f t="shared" si="131"/>
        <v>546.69000000000005</v>
      </c>
      <c r="Q2080" s="15" t="s">
        <v>8317</v>
      </c>
      <c r="R2080" t="s">
        <v>8347</v>
      </c>
      <c r="S2080" s="9">
        <f t="shared" si="132"/>
        <v>42692.771493055552</v>
      </c>
      <c r="T2080" s="9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 s="13">
        <f t="shared" si="131"/>
        <v>47.47</v>
      </c>
      <c r="Q2081" s="15" t="s">
        <v>8317</v>
      </c>
      <c r="R2081" t="s">
        <v>8347</v>
      </c>
      <c r="S2081" s="9">
        <f t="shared" si="132"/>
        <v>42150.71056712963</v>
      </c>
      <c r="T2081" s="9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 s="13">
        <f t="shared" si="131"/>
        <v>101.56</v>
      </c>
      <c r="Q2082" s="15" t="s">
        <v>8317</v>
      </c>
      <c r="R2082" t="s">
        <v>8347</v>
      </c>
      <c r="S2082" s="9">
        <f t="shared" si="132"/>
        <v>42289.957175925927</v>
      </c>
      <c r="T2082" s="9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 s="13">
        <f t="shared" si="131"/>
        <v>72.91</v>
      </c>
      <c r="Q2083" s="15" t="s">
        <v>8323</v>
      </c>
      <c r="R2083" t="s">
        <v>8327</v>
      </c>
      <c r="S2083" s="9">
        <f t="shared" si="132"/>
        <v>41004.156886574077</v>
      </c>
      <c r="T2083" s="9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 s="13">
        <f t="shared" si="131"/>
        <v>43.71</v>
      </c>
      <c r="Q2084" s="15" t="s">
        <v>8323</v>
      </c>
      <c r="R2084" t="s">
        <v>8327</v>
      </c>
      <c r="S2084" s="9">
        <f t="shared" si="132"/>
        <v>40811.120324074072</v>
      </c>
      <c r="T2084" s="9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 s="13">
        <f t="shared" si="131"/>
        <v>34</v>
      </c>
      <c r="Q2085" s="15" t="s">
        <v>8323</v>
      </c>
      <c r="R2085" t="s">
        <v>8327</v>
      </c>
      <c r="S2085" s="9">
        <f t="shared" si="132"/>
        <v>41034.72216435185</v>
      </c>
      <c r="T2085" s="9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 s="13">
        <f t="shared" si="131"/>
        <v>70.650000000000006</v>
      </c>
      <c r="Q2086" s="15" t="s">
        <v>8323</v>
      </c>
      <c r="R2086" t="s">
        <v>8327</v>
      </c>
      <c r="S2086" s="9">
        <f t="shared" si="132"/>
        <v>41731.833124999997</v>
      </c>
      <c r="T2086" s="9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 s="13">
        <f t="shared" si="131"/>
        <v>89.3</v>
      </c>
      <c r="Q2087" s="15" t="s">
        <v>8323</v>
      </c>
      <c r="R2087" t="s">
        <v>8327</v>
      </c>
      <c r="S2087" s="9">
        <f t="shared" si="132"/>
        <v>41075.835497685184</v>
      </c>
      <c r="T2087" s="9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 s="13">
        <f t="shared" si="131"/>
        <v>115.09</v>
      </c>
      <c r="Q2088" s="15" t="s">
        <v>8323</v>
      </c>
      <c r="R2088" t="s">
        <v>8327</v>
      </c>
      <c r="S2088" s="9">
        <f t="shared" si="132"/>
        <v>40860.67050925926</v>
      </c>
      <c r="T2088" s="9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 s="13">
        <f t="shared" si="131"/>
        <v>62.12</v>
      </c>
      <c r="Q2089" s="15" t="s">
        <v>8323</v>
      </c>
      <c r="R2089" t="s">
        <v>8327</v>
      </c>
      <c r="S2089" s="9">
        <f t="shared" si="132"/>
        <v>40764.204375000001</v>
      </c>
      <c r="T2089" s="9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 s="13">
        <f t="shared" si="131"/>
        <v>46.2</v>
      </c>
      <c r="Q2090" s="15" t="s">
        <v>8323</v>
      </c>
      <c r="R2090" t="s">
        <v>8327</v>
      </c>
      <c r="S2090" s="9">
        <f t="shared" si="132"/>
        <v>40395.714722222219</v>
      </c>
      <c r="T2090" s="9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 s="13">
        <f t="shared" si="131"/>
        <v>48.55</v>
      </c>
      <c r="Q2091" s="15" t="s">
        <v>8323</v>
      </c>
      <c r="R2091" t="s">
        <v>8327</v>
      </c>
      <c r="S2091" s="9">
        <f t="shared" si="132"/>
        <v>41453.076319444444</v>
      </c>
      <c r="T2091" s="9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 s="13">
        <f t="shared" si="131"/>
        <v>57.52</v>
      </c>
      <c r="Q2092" s="15" t="s">
        <v>8323</v>
      </c>
      <c r="R2092" t="s">
        <v>8327</v>
      </c>
      <c r="S2092" s="9">
        <f t="shared" si="132"/>
        <v>41299.381423611114</v>
      </c>
      <c r="T2092" s="9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 s="13">
        <f t="shared" si="131"/>
        <v>88.15</v>
      </c>
      <c r="Q2093" s="15" t="s">
        <v>8323</v>
      </c>
      <c r="R2093" t="s">
        <v>8327</v>
      </c>
      <c r="S2093" s="9">
        <f t="shared" si="132"/>
        <v>40555.322662037033</v>
      </c>
      <c r="T2093" s="9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 s="13">
        <f t="shared" si="131"/>
        <v>110.49</v>
      </c>
      <c r="Q2094" s="15" t="s">
        <v>8323</v>
      </c>
      <c r="R2094" t="s">
        <v>8327</v>
      </c>
      <c r="S2094" s="9">
        <f t="shared" si="132"/>
        <v>40763.707546296297</v>
      </c>
      <c r="T2094" s="9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 s="13">
        <f t="shared" si="131"/>
        <v>66.83</v>
      </c>
      <c r="Q2095" s="15" t="s">
        <v>8323</v>
      </c>
      <c r="R2095" t="s">
        <v>8327</v>
      </c>
      <c r="S2095" s="9">
        <f t="shared" si="132"/>
        <v>41205.854537037041</v>
      </c>
      <c r="T2095" s="9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 s="13">
        <f t="shared" si="131"/>
        <v>58.6</v>
      </c>
      <c r="Q2096" s="15" t="s">
        <v>8323</v>
      </c>
      <c r="R2096" t="s">
        <v>8327</v>
      </c>
      <c r="S2096" s="9">
        <f t="shared" si="132"/>
        <v>40939.02002314815</v>
      </c>
      <c r="T2096" s="9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 s="13">
        <f t="shared" si="131"/>
        <v>113.64</v>
      </c>
      <c r="Q2097" s="15" t="s">
        <v>8323</v>
      </c>
      <c r="R2097" t="s">
        <v>8327</v>
      </c>
      <c r="S2097" s="9">
        <f t="shared" si="132"/>
        <v>40758.733483796292</v>
      </c>
      <c r="T2097" s="9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 s="13">
        <f t="shared" si="131"/>
        <v>43.57</v>
      </c>
      <c r="Q2098" s="15" t="s">
        <v>8323</v>
      </c>
      <c r="R2098" t="s">
        <v>8327</v>
      </c>
      <c r="S2098" s="9">
        <f t="shared" si="132"/>
        <v>41192.758506944447</v>
      </c>
      <c r="T2098" s="9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 s="13">
        <f t="shared" si="131"/>
        <v>78.95</v>
      </c>
      <c r="Q2099" s="15" t="s">
        <v>8323</v>
      </c>
      <c r="R2099" t="s">
        <v>8327</v>
      </c>
      <c r="S2099" s="9">
        <f t="shared" si="132"/>
        <v>40818.58489583333</v>
      </c>
      <c r="T2099" s="9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 s="13">
        <f t="shared" si="131"/>
        <v>188.13</v>
      </c>
      <c r="Q2100" s="15" t="s">
        <v>8323</v>
      </c>
      <c r="R2100" t="s">
        <v>8327</v>
      </c>
      <c r="S2100" s="9">
        <f t="shared" si="132"/>
        <v>40946.11383101852</v>
      </c>
      <c r="T2100" s="9">
        <f t="shared" si="133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 s="13">
        <f t="shared" si="131"/>
        <v>63.03</v>
      </c>
      <c r="Q2101" s="15" t="s">
        <v>8323</v>
      </c>
      <c r="R2101" t="s">
        <v>8327</v>
      </c>
      <c r="S2101" s="9">
        <f t="shared" si="132"/>
        <v>42173.746342592596</v>
      </c>
      <c r="T2101" s="9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 s="13">
        <f t="shared" si="131"/>
        <v>30.37</v>
      </c>
      <c r="Q2102" s="15" t="s">
        <v>8323</v>
      </c>
      <c r="R2102" t="s">
        <v>8327</v>
      </c>
      <c r="S2102" s="9">
        <f t="shared" si="132"/>
        <v>41074.834965277776</v>
      </c>
      <c r="T2102" s="9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 s="13">
        <f t="shared" si="131"/>
        <v>51.48</v>
      </c>
      <c r="Q2103" s="15" t="s">
        <v>8323</v>
      </c>
      <c r="R2103" t="s">
        <v>8327</v>
      </c>
      <c r="S2103" s="9">
        <f t="shared" si="132"/>
        <v>40892.149467592593</v>
      </c>
      <c r="T2103" s="9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 s="13">
        <f t="shared" si="131"/>
        <v>35.79</v>
      </c>
      <c r="Q2104" s="15" t="s">
        <v>8323</v>
      </c>
      <c r="R2104" t="s">
        <v>8327</v>
      </c>
      <c r="S2104" s="9">
        <f t="shared" si="132"/>
        <v>40638.868611111109</v>
      </c>
      <c r="T2104" s="9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 s="13">
        <f t="shared" si="131"/>
        <v>98.82</v>
      </c>
      <c r="Q2105" s="15" t="s">
        <v>8323</v>
      </c>
      <c r="R2105" t="s">
        <v>8327</v>
      </c>
      <c r="S2105" s="9">
        <f t="shared" si="132"/>
        <v>41192.754942129628</v>
      </c>
      <c r="T2105" s="9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34">ROUND(E2106/D2106*100,0)</f>
        <v>130</v>
      </c>
      <c r="P2106" s="13">
        <f t="shared" ref="P2106:P2169" si="135">IFERROR(ROUND(E2106/L2106,2),0)</f>
        <v>28</v>
      </c>
      <c r="Q2106" s="15" t="s">
        <v>8323</v>
      </c>
      <c r="R2106" t="s">
        <v>8327</v>
      </c>
      <c r="S2106" s="9">
        <f t="shared" ref="S2106:S2169" si="136">(((J2106/60)/60)/24)+DATE(1970,1,1)</f>
        <v>41394.074467592596</v>
      </c>
      <c r="T2106" s="9">
        <f t="shared" ref="T2106:T2169" si="137"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 s="13">
        <f t="shared" si="135"/>
        <v>51.31</v>
      </c>
      <c r="Q2107" s="15" t="s">
        <v>8323</v>
      </c>
      <c r="R2107" t="s">
        <v>8327</v>
      </c>
      <c r="S2107" s="9">
        <f t="shared" si="136"/>
        <v>41951.788807870369</v>
      </c>
      <c r="T2107" s="9">
        <f t="shared" si="13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 s="13">
        <f t="shared" si="135"/>
        <v>53.52</v>
      </c>
      <c r="Q2108" s="15" t="s">
        <v>8323</v>
      </c>
      <c r="R2108" t="s">
        <v>8327</v>
      </c>
      <c r="S2108" s="9">
        <f t="shared" si="136"/>
        <v>41270.21497685185</v>
      </c>
      <c r="T2108" s="9">
        <f t="shared" si="13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 s="13">
        <f t="shared" si="135"/>
        <v>37.15</v>
      </c>
      <c r="Q2109" s="15" t="s">
        <v>8323</v>
      </c>
      <c r="R2109" t="s">
        <v>8327</v>
      </c>
      <c r="S2109" s="9">
        <f t="shared" si="136"/>
        <v>41934.71056712963</v>
      </c>
      <c r="T2109" s="9">
        <f t="shared" si="13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 s="13">
        <f t="shared" si="135"/>
        <v>89.9</v>
      </c>
      <c r="Q2110" s="15" t="s">
        <v>8323</v>
      </c>
      <c r="R2110" t="s">
        <v>8327</v>
      </c>
      <c r="S2110" s="9">
        <f t="shared" si="136"/>
        <v>41135.175694444442</v>
      </c>
      <c r="T2110" s="9">
        <f t="shared" si="13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 s="13">
        <f t="shared" si="135"/>
        <v>106.53</v>
      </c>
      <c r="Q2111" s="15" t="s">
        <v>8323</v>
      </c>
      <c r="R2111" t="s">
        <v>8327</v>
      </c>
      <c r="S2111" s="9">
        <f t="shared" si="136"/>
        <v>42160.708530092597</v>
      </c>
      <c r="T2111" s="9">
        <f t="shared" si="13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 s="13">
        <f t="shared" si="135"/>
        <v>52.82</v>
      </c>
      <c r="Q2112" s="15" t="s">
        <v>8323</v>
      </c>
      <c r="R2112" t="s">
        <v>8327</v>
      </c>
      <c r="S2112" s="9">
        <f t="shared" si="136"/>
        <v>41759.670937499999</v>
      </c>
      <c r="T2112" s="9">
        <f t="shared" si="13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 s="13">
        <f t="shared" si="135"/>
        <v>54.62</v>
      </c>
      <c r="Q2113" s="15" t="s">
        <v>8323</v>
      </c>
      <c r="R2113" t="s">
        <v>8327</v>
      </c>
      <c r="S2113" s="9">
        <f t="shared" si="136"/>
        <v>40703.197048611109</v>
      </c>
      <c r="T2113" s="9">
        <f t="shared" si="13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 s="13">
        <f t="shared" si="135"/>
        <v>27.27</v>
      </c>
      <c r="Q2114" s="15" t="s">
        <v>8323</v>
      </c>
      <c r="R2114" t="s">
        <v>8327</v>
      </c>
      <c r="S2114" s="9">
        <f t="shared" si="136"/>
        <v>41365.928159722222</v>
      </c>
      <c r="T2114" s="9">
        <f t="shared" si="13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 s="13">
        <f t="shared" si="135"/>
        <v>68.599999999999994</v>
      </c>
      <c r="Q2115" s="15" t="s">
        <v>8323</v>
      </c>
      <c r="R2115" t="s">
        <v>8327</v>
      </c>
      <c r="S2115" s="9">
        <f t="shared" si="136"/>
        <v>41870.86546296296</v>
      </c>
      <c r="T2115" s="9">
        <f t="shared" si="137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 s="13">
        <f t="shared" si="135"/>
        <v>35.61</v>
      </c>
      <c r="Q2116" s="15" t="s">
        <v>8323</v>
      </c>
      <c r="R2116" t="s">
        <v>8327</v>
      </c>
      <c r="S2116" s="9">
        <f t="shared" si="136"/>
        <v>40458.815625000003</v>
      </c>
      <c r="T2116" s="9">
        <f t="shared" si="13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 s="13">
        <f t="shared" si="135"/>
        <v>94.03</v>
      </c>
      <c r="Q2117" s="15" t="s">
        <v>8323</v>
      </c>
      <c r="R2117" t="s">
        <v>8327</v>
      </c>
      <c r="S2117" s="9">
        <f t="shared" si="136"/>
        <v>40564.081030092595</v>
      </c>
      <c r="T2117" s="9">
        <f t="shared" si="13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 s="13">
        <f t="shared" si="135"/>
        <v>526.46</v>
      </c>
      <c r="Q2118" s="15" t="s">
        <v>8323</v>
      </c>
      <c r="R2118" t="s">
        <v>8327</v>
      </c>
      <c r="S2118" s="9">
        <f t="shared" si="136"/>
        <v>41136.777812500004</v>
      </c>
      <c r="T2118" s="9">
        <f t="shared" si="13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 s="13">
        <f t="shared" si="135"/>
        <v>50.66</v>
      </c>
      <c r="Q2119" s="15" t="s">
        <v>8323</v>
      </c>
      <c r="R2119" t="s">
        <v>8327</v>
      </c>
      <c r="S2119" s="9">
        <f t="shared" si="136"/>
        <v>42290.059594907405</v>
      </c>
      <c r="T2119" s="9">
        <f t="shared" si="13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 s="13">
        <f t="shared" si="135"/>
        <v>79.180000000000007</v>
      </c>
      <c r="Q2120" s="15" t="s">
        <v>8323</v>
      </c>
      <c r="R2120" t="s">
        <v>8327</v>
      </c>
      <c r="S2120" s="9">
        <f t="shared" si="136"/>
        <v>40718.839537037034</v>
      </c>
      <c r="T2120" s="9">
        <f t="shared" si="13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 s="13">
        <f t="shared" si="135"/>
        <v>91.59</v>
      </c>
      <c r="Q2121" s="15" t="s">
        <v>8323</v>
      </c>
      <c r="R2121" t="s">
        <v>8327</v>
      </c>
      <c r="S2121" s="9">
        <f t="shared" si="136"/>
        <v>41107.130150462966</v>
      </c>
      <c r="T2121" s="9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 s="13">
        <f t="shared" si="135"/>
        <v>116.96</v>
      </c>
      <c r="Q2122" s="15" t="s">
        <v>8323</v>
      </c>
      <c r="R2122" t="s">
        <v>8327</v>
      </c>
      <c r="S2122" s="9">
        <f t="shared" si="136"/>
        <v>41591.964537037034</v>
      </c>
      <c r="T2122" s="9">
        <f t="shared" si="13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 s="13">
        <f t="shared" si="135"/>
        <v>28.4</v>
      </c>
      <c r="Q2123" s="15" t="s">
        <v>8331</v>
      </c>
      <c r="R2123" t="s">
        <v>8332</v>
      </c>
      <c r="S2123" s="9">
        <f t="shared" si="136"/>
        <v>42716.7424537037</v>
      </c>
      <c r="T2123" s="9">
        <f t="shared" si="13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 s="13">
        <f t="shared" si="135"/>
        <v>103.33</v>
      </c>
      <c r="Q2124" s="15" t="s">
        <v>8331</v>
      </c>
      <c r="R2124" t="s">
        <v>8332</v>
      </c>
      <c r="S2124" s="9">
        <f t="shared" si="136"/>
        <v>42712.300567129627</v>
      </c>
      <c r="T2124" s="9">
        <f t="shared" si="13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 s="13">
        <f t="shared" si="135"/>
        <v>10</v>
      </c>
      <c r="Q2125" s="15" t="s">
        <v>8331</v>
      </c>
      <c r="R2125" t="s">
        <v>8332</v>
      </c>
      <c r="S2125" s="9">
        <f t="shared" si="136"/>
        <v>40198.424849537041</v>
      </c>
      <c r="T2125" s="9">
        <f t="shared" si="13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 s="13">
        <f t="shared" si="135"/>
        <v>23</v>
      </c>
      <c r="Q2126" s="15" t="s">
        <v>8331</v>
      </c>
      <c r="R2126" t="s">
        <v>8332</v>
      </c>
      <c r="S2126" s="9">
        <f t="shared" si="136"/>
        <v>40464.028182870366</v>
      </c>
      <c r="T2126" s="9">
        <f t="shared" si="13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 s="13">
        <f t="shared" si="135"/>
        <v>31.56</v>
      </c>
      <c r="Q2127" s="15" t="s">
        <v>8331</v>
      </c>
      <c r="R2127" t="s">
        <v>8332</v>
      </c>
      <c r="S2127" s="9">
        <f t="shared" si="136"/>
        <v>42191.023530092592</v>
      </c>
      <c r="T2127" s="9">
        <f t="shared" si="13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 s="13">
        <f t="shared" si="135"/>
        <v>5</v>
      </c>
      <c r="Q2128" s="15" t="s">
        <v>8331</v>
      </c>
      <c r="R2128" t="s">
        <v>8332</v>
      </c>
      <c r="S2128" s="9">
        <f t="shared" si="136"/>
        <v>41951.973229166666</v>
      </c>
      <c r="T2128" s="9">
        <f t="shared" si="13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 s="13">
        <f t="shared" si="135"/>
        <v>34.22</v>
      </c>
      <c r="Q2129" s="15" t="s">
        <v>8331</v>
      </c>
      <c r="R2129" t="s">
        <v>8332</v>
      </c>
      <c r="S2129" s="9">
        <f t="shared" si="136"/>
        <v>42045.50535879629</v>
      </c>
      <c r="T2129" s="9">
        <f t="shared" si="13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 s="13">
        <f t="shared" si="135"/>
        <v>25</v>
      </c>
      <c r="Q2130" s="15" t="s">
        <v>8331</v>
      </c>
      <c r="R2130" t="s">
        <v>8332</v>
      </c>
      <c r="S2130" s="9">
        <f t="shared" si="136"/>
        <v>41843.772789351853</v>
      </c>
      <c r="T2130" s="9">
        <f t="shared" si="13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 s="13">
        <f t="shared" si="135"/>
        <v>19.670000000000002</v>
      </c>
      <c r="Q2131" s="15" t="s">
        <v>8331</v>
      </c>
      <c r="R2131" t="s">
        <v>8332</v>
      </c>
      <c r="S2131" s="9">
        <f t="shared" si="136"/>
        <v>42409.024305555555</v>
      </c>
      <c r="T2131" s="9">
        <f t="shared" si="13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 s="13">
        <f t="shared" si="135"/>
        <v>21.25</v>
      </c>
      <c r="Q2132" s="15" t="s">
        <v>8331</v>
      </c>
      <c r="R2132" t="s">
        <v>8332</v>
      </c>
      <c r="S2132" s="9">
        <f t="shared" si="136"/>
        <v>41832.086377314816</v>
      </c>
      <c r="T2132" s="9">
        <f t="shared" si="13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 s="13">
        <f t="shared" si="135"/>
        <v>8.33</v>
      </c>
      <c r="Q2133" s="15" t="s">
        <v>8331</v>
      </c>
      <c r="R2133" t="s">
        <v>8332</v>
      </c>
      <c r="S2133" s="9">
        <f t="shared" si="136"/>
        <v>42167.207071759258</v>
      </c>
      <c r="T2133" s="9">
        <f t="shared" si="13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 s="13">
        <f t="shared" si="135"/>
        <v>21.34</v>
      </c>
      <c r="Q2134" s="15" t="s">
        <v>8331</v>
      </c>
      <c r="R2134" t="s">
        <v>8332</v>
      </c>
      <c r="S2134" s="9">
        <f t="shared" si="136"/>
        <v>41643.487175925926</v>
      </c>
      <c r="T2134" s="9">
        <f t="shared" si="13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 s="13">
        <f t="shared" si="135"/>
        <v>5.33</v>
      </c>
      <c r="Q2135" s="15" t="s">
        <v>8331</v>
      </c>
      <c r="R2135" t="s">
        <v>8332</v>
      </c>
      <c r="S2135" s="9">
        <f t="shared" si="136"/>
        <v>40619.097210648149</v>
      </c>
      <c r="T2135" s="9">
        <f t="shared" si="13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 s="13">
        <f t="shared" si="135"/>
        <v>34.67</v>
      </c>
      <c r="Q2136" s="15" t="s">
        <v>8331</v>
      </c>
      <c r="R2136" t="s">
        <v>8332</v>
      </c>
      <c r="S2136" s="9">
        <f t="shared" si="136"/>
        <v>41361.886469907404</v>
      </c>
      <c r="T2136" s="9">
        <f t="shared" si="13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 s="13">
        <f t="shared" si="135"/>
        <v>21.73</v>
      </c>
      <c r="Q2137" s="15" t="s">
        <v>8331</v>
      </c>
      <c r="R2137" t="s">
        <v>8332</v>
      </c>
      <c r="S2137" s="9">
        <f t="shared" si="136"/>
        <v>41156.963344907403</v>
      </c>
      <c r="T2137" s="9">
        <f t="shared" si="13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 s="13">
        <f t="shared" si="135"/>
        <v>11.92</v>
      </c>
      <c r="Q2138" s="15" t="s">
        <v>8331</v>
      </c>
      <c r="R2138" t="s">
        <v>8332</v>
      </c>
      <c r="S2138" s="9">
        <f t="shared" si="136"/>
        <v>41536.509097222224</v>
      </c>
      <c r="T2138" s="9">
        <f t="shared" si="13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 s="13">
        <f t="shared" si="135"/>
        <v>26.6</v>
      </c>
      <c r="Q2139" s="15" t="s">
        <v>8331</v>
      </c>
      <c r="R2139" t="s">
        <v>8332</v>
      </c>
      <c r="S2139" s="9">
        <f t="shared" si="136"/>
        <v>41948.771168981482</v>
      </c>
      <c r="T2139" s="9">
        <f t="shared" si="13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 s="13">
        <f t="shared" si="135"/>
        <v>10.67</v>
      </c>
      <c r="Q2140" s="15" t="s">
        <v>8331</v>
      </c>
      <c r="R2140" t="s">
        <v>8332</v>
      </c>
      <c r="S2140" s="9">
        <f t="shared" si="136"/>
        <v>41557.013182870374</v>
      </c>
      <c r="T2140" s="9">
        <f t="shared" si="13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 s="13">
        <f t="shared" si="135"/>
        <v>29.04</v>
      </c>
      <c r="Q2141" s="15" t="s">
        <v>8331</v>
      </c>
      <c r="R2141" t="s">
        <v>8332</v>
      </c>
      <c r="S2141" s="9">
        <f t="shared" si="136"/>
        <v>42647.750092592592</v>
      </c>
      <c r="T2141" s="9">
        <f t="shared" si="13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 s="13">
        <f t="shared" si="135"/>
        <v>50.91</v>
      </c>
      <c r="Q2142" s="15" t="s">
        <v>8331</v>
      </c>
      <c r="R2142" t="s">
        <v>8332</v>
      </c>
      <c r="S2142" s="9">
        <f t="shared" si="136"/>
        <v>41255.833611111113</v>
      </c>
      <c r="T2142" s="9">
        <f t="shared" si="13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 s="13">
        <f t="shared" si="135"/>
        <v>0</v>
      </c>
      <c r="Q2143" s="15" t="s">
        <v>8331</v>
      </c>
      <c r="R2143" t="s">
        <v>8332</v>
      </c>
      <c r="S2143" s="9">
        <f t="shared" si="136"/>
        <v>41927.235636574071</v>
      </c>
      <c r="T2143" s="9">
        <f t="shared" si="13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 s="13">
        <f t="shared" si="135"/>
        <v>50.08</v>
      </c>
      <c r="Q2144" s="15" t="s">
        <v>8331</v>
      </c>
      <c r="R2144" t="s">
        <v>8332</v>
      </c>
      <c r="S2144" s="9">
        <f t="shared" si="136"/>
        <v>42340.701504629629</v>
      </c>
      <c r="T2144" s="9">
        <f t="shared" si="13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 s="13">
        <f t="shared" si="135"/>
        <v>45</v>
      </c>
      <c r="Q2145" s="15" t="s">
        <v>8331</v>
      </c>
      <c r="R2145" t="s">
        <v>8332</v>
      </c>
      <c r="S2145" s="9">
        <f t="shared" si="136"/>
        <v>40332.886712962965</v>
      </c>
      <c r="T2145" s="9"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 s="13">
        <f t="shared" si="135"/>
        <v>25.29</v>
      </c>
      <c r="Q2146" s="15" t="s">
        <v>8331</v>
      </c>
      <c r="R2146" t="s">
        <v>8332</v>
      </c>
      <c r="S2146" s="9">
        <f t="shared" si="136"/>
        <v>41499.546759259261</v>
      </c>
      <c r="T2146" s="9">
        <f t="shared" si="13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 s="13">
        <f t="shared" si="135"/>
        <v>51.29</v>
      </c>
      <c r="Q2147" s="15" t="s">
        <v>8331</v>
      </c>
      <c r="R2147" t="s">
        <v>8332</v>
      </c>
      <c r="S2147" s="9">
        <f t="shared" si="136"/>
        <v>41575.237430555557</v>
      </c>
      <c r="T2147" s="9">
        <f t="shared" si="13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 s="13">
        <f t="shared" si="135"/>
        <v>1</v>
      </c>
      <c r="Q2148" s="15" t="s">
        <v>8331</v>
      </c>
      <c r="R2148" t="s">
        <v>8332</v>
      </c>
      <c r="S2148" s="9">
        <f t="shared" si="136"/>
        <v>42397.679513888885</v>
      </c>
      <c r="T2148" s="9">
        <f t="shared" si="137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 s="13">
        <f t="shared" si="135"/>
        <v>49.38</v>
      </c>
      <c r="Q2149" s="15" t="s">
        <v>8331</v>
      </c>
      <c r="R2149" t="s">
        <v>8332</v>
      </c>
      <c r="S2149" s="9">
        <f t="shared" si="136"/>
        <v>41927.295694444445</v>
      </c>
      <c r="T2149" s="9">
        <f t="shared" si="13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 s="13">
        <f t="shared" si="135"/>
        <v>1</v>
      </c>
      <c r="Q2150" s="15" t="s">
        <v>8331</v>
      </c>
      <c r="R2150" t="s">
        <v>8332</v>
      </c>
      <c r="S2150" s="9">
        <f t="shared" si="136"/>
        <v>42066.733587962968</v>
      </c>
      <c r="T2150" s="9">
        <f t="shared" si="13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 s="13">
        <f t="shared" si="135"/>
        <v>0</v>
      </c>
      <c r="Q2151" s="15" t="s">
        <v>8331</v>
      </c>
      <c r="R2151" t="s">
        <v>8332</v>
      </c>
      <c r="S2151" s="9">
        <f t="shared" si="136"/>
        <v>40355.024953703702</v>
      </c>
      <c r="T2151" s="9">
        <f t="shared" si="137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 s="13">
        <f t="shared" si="135"/>
        <v>101.25</v>
      </c>
      <c r="Q2152" s="15" t="s">
        <v>8331</v>
      </c>
      <c r="R2152" t="s">
        <v>8332</v>
      </c>
      <c r="S2152" s="9">
        <f t="shared" si="136"/>
        <v>42534.284710648149</v>
      </c>
      <c r="T2152" s="9">
        <f t="shared" si="13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 s="13">
        <f t="shared" si="135"/>
        <v>19.670000000000002</v>
      </c>
      <c r="Q2153" s="15" t="s">
        <v>8331</v>
      </c>
      <c r="R2153" t="s">
        <v>8332</v>
      </c>
      <c r="S2153" s="9">
        <f t="shared" si="136"/>
        <v>42520.847384259265</v>
      </c>
      <c r="T2153" s="9">
        <f t="shared" si="13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 s="13">
        <f t="shared" si="135"/>
        <v>12.5</v>
      </c>
      <c r="Q2154" s="15" t="s">
        <v>8331</v>
      </c>
      <c r="R2154" t="s">
        <v>8332</v>
      </c>
      <c r="S2154" s="9">
        <f t="shared" si="136"/>
        <v>41683.832280092596</v>
      </c>
      <c r="T2154" s="9">
        <f t="shared" si="13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 s="13">
        <f t="shared" si="135"/>
        <v>8.5</v>
      </c>
      <c r="Q2155" s="15" t="s">
        <v>8331</v>
      </c>
      <c r="R2155" t="s">
        <v>8332</v>
      </c>
      <c r="S2155" s="9">
        <f t="shared" si="136"/>
        <v>41974.911087962959</v>
      </c>
      <c r="T2155" s="9">
        <f t="shared" si="13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 s="13">
        <f t="shared" si="135"/>
        <v>1</v>
      </c>
      <c r="Q2156" s="15" t="s">
        <v>8331</v>
      </c>
      <c r="R2156" t="s">
        <v>8332</v>
      </c>
      <c r="S2156" s="9">
        <f t="shared" si="136"/>
        <v>41647.632256944446</v>
      </c>
      <c r="T2156" s="9">
        <f t="shared" si="13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 s="13">
        <f t="shared" si="135"/>
        <v>23</v>
      </c>
      <c r="Q2157" s="15" t="s">
        <v>8331</v>
      </c>
      <c r="R2157" t="s">
        <v>8332</v>
      </c>
      <c r="S2157" s="9">
        <f t="shared" si="136"/>
        <v>42430.747511574074</v>
      </c>
      <c r="T2157" s="9">
        <f t="shared" si="13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 s="13">
        <f t="shared" si="135"/>
        <v>17.989999999999998</v>
      </c>
      <c r="Q2158" s="15" t="s">
        <v>8331</v>
      </c>
      <c r="R2158" t="s">
        <v>8332</v>
      </c>
      <c r="S2158" s="9">
        <f t="shared" si="136"/>
        <v>41488.85423611111</v>
      </c>
      <c r="T2158" s="9">
        <f t="shared" si="13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 s="13">
        <f t="shared" si="135"/>
        <v>370.95</v>
      </c>
      <c r="Q2159" s="15" t="s">
        <v>8331</v>
      </c>
      <c r="R2159" t="s">
        <v>8332</v>
      </c>
      <c r="S2159" s="9">
        <f t="shared" si="136"/>
        <v>42694.98128472222</v>
      </c>
      <c r="T2159" s="9">
        <f t="shared" si="13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 s="13">
        <f t="shared" si="135"/>
        <v>63.57</v>
      </c>
      <c r="Q2160" s="15" t="s">
        <v>8331</v>
      </c>
      <c r="R2160" t="s">
        <v>8332</v>
      </c>
      <c r="S2160" s="9">
        <f t="shared" si="136"/>
        <v>41264.853865740741</v>
      </c>
      <c r="T2160" s="9">
        <f t="shared" si="13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 s="13">
        <f t="shared" si="135"/>
        <v>13</v>
      </c>
      <c r="Q2161" s="15" t="s">
        <v>8331</v>
      </c>
      <c r="R2161" t="s">
        <v>8332</v>
      </c>
      <c r="S2161" s="9">
        <f t="shared" si="136"/>
        <v>40710.731180555551</v>
      </c>
      <c r="T2161" s="9">
        <f t="shared" si="13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 s="13">
        <f t="shared" si="135"/>
        <v>5.31</v>
      </c>
      <c r="Q2162" s="15" t="s">
        <v>8331</v>
      </c>
      <c r="R2162" t="s">
        <v>8332</v>
      </c>
      <c r="S2162" s="9">
        <f t="shared" si="136"/>
        <v>41018.711863425924</v>
      </c>
      <c r="T2162" s="9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 s="13">
        <f t="shared" si="135"/>
        <v>35.619999999999997</v>
      </c>
      <c r="Q2163" s="15" t="s">
        <v>8323</v>
      </c>
      <c r="R2163" t="s">
        <v>8324</v>
      </c>
      <c r="S2163" s="9">
        <f t="shared" si="136"/>
        <v>42240.852534722217</v>
      </c>
      <c r="T2163" s="9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 s="13">
        <f t="shared" si="135"/>
        <v>87.1</v>
      </c>
      <c r="Q2164" s="15" t="s">
        <v>8323</v>
      </c>
      <c r="R2164" t="s">
        <v>8324</v>
      </c>
      <c r="S2164" s="9">
        <f t="shared" si="136"/>
        <v>41813.766099537039</v>
      </c>
      <c r="T2164" s="9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 s="13">
        <f t="shared" si="135"/>
        <v>75.11</v>
      </c>
      <c r="Q2165" s="15" t="s">
        <v>8323</v>
      </c>
      <c r="R2165" t="s">
        <v>8324</v>
      </c>
      <c r="S2165" s="9">
        <f t="shared" si="136"/>
        <v>42111.899537037039</v>
      </c>
      <c r="T2165" s="9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 s="13">
        <f t="shared" si="135"/>
        <v>68.010000000000005</v>
      </c>
      <c r="Q2166" s="15" t="s">
        <v>8323</v>
      </c>
      <c r="R2166" t="s">
        <v>8324</v>
      </c>
      <c r="S2166" s="9">
        <f t="shared" si="136"/>
        <v>42515.71775462963</v>
      </c>
      <c r="T2166" s="9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 s="13">
        <f t="shared" si="135"/>
        <v>29.62</v>
      </c>
      <c r="Q2167" s="15" t="s">
        <v>8323</v>
      </c>
      <c r="R2167" t="s">
        <v>8324</v>
      </c>
      <c r="S2167" s="9">
        <f t="shared" si="136"/>
        <v>42438.667071759264</v>
      </c>
      <c r="T2167" s="9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 s="13">
        <f t="shared" si="135"/>
        <v>91.63</v>
      </c>
      <c r="Q2168" s="15" t="s">
        <v>8323</v>
      </c>
      <c r="R2168" t="s">
        <v>8324</v>
      </c>
      <c r="S2168" s="9">
        <f t="shared" si="136"/>
        <v>41933.838171296295</v>
      </c>
      <c r="T2168" s="9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 s="13">
        <f t="shared" si="135"/>
        <v>22.5</v>
      </c>
      <c r="Q2169" s="15" t="s">
        <v>8323</v>
      </c>
      <c r="R2169" t="s">
        <v>8324</v>
      </c>
      <c r="S2169" s="9">
        <f t="shared" si="136"/>
        <v>41153.066400462965</v>
      </c>
      <c r="T2169" s="9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38">ROUND(E2170/D2170*100,0)</f>
        <v>122</v>
      </c>
      <c r="P2170" s="13">
        <f t="shared" ref="P2170:P2233" si="139">IFERROR(ROUND(E2170/L2170,2),0)</f>
        <v>64.37</v>
      </c>
      <c r="Q2170" s="15" t="s">
        <v>8323</v>
      </c>
      <c r="R2170" t="s">
        <v>8324</v>
      </c>
      <c r="S2170" s="9">
        <f t="shared" ref="S2170:S2233" si="140">(((J2170/60)/60)/24)+DATE(1970,1,1)</f>
        <v>42745.600243055553</v>
      </c>
      <c r="T2170" s="9">
        <f t="shared" ref="T2170:T2233" si="141"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 s="13">
        <f t="shared" si="139"/>
        <v>21.86</v>
      </c>
      <c r="Q2171" s="15" t="s">
        <v>8323</v>
      </c>
      <c r="R2171" t="s">
        <v>8324</v>
      </c>
      <c r="S2171" s="9">
        <f t="shared" si="140"/>
        <v>42793.700821759259</v>
      </c>
      <c r="T2171" s="9">
        <f t="shared" si="14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 s="13">
        <f t="shared" si="139"/>
        <v>33.32</v>
      </c>
      <c r="Q2172" s="15" t="s">
        <v>8323</v>
      </c>
      <c r="R2172" t="s">
        <v>8324</v>
      </c>
      <c r="S2172" s="9">
        <f t="shared" si="140"/>
        <v>42198.750254629631</v>
      </c>
      <c r="T2172" s="9">
        <f t="shared" si="14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 s="13">
        <f t="shared" si="139"/>
        <v>90.28</v>
      </c>
      <c r="Q2173" s="15" t="s">
        <v>8323</v>
      </c>
      <c r="R2173" t="s">
        <v>8324</v>
      </c>
      <c r="S2173" s="9">
        <f t="shared" si="140"/>
        <v>42141.95711805555</v>
      </c>
      <c r="T2173" s="9">
        <f t="shared" si="14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 s="13">
        <f t="shared" si="139"/>
        <v>76.92</v>
      </c>
      <c r="Q2174" s="15" t="s">
        <v>8323</v>
      </c>
      <c r="R2174" t="s">
        <v>8324</v>
      </c>
      <c r="S2174" s="9">
        <f t="shared" si="140"/>
        <v>42082.580092592587</v>
      </c>
      <c r="T2174" s="9">
        <f t="shared" si="14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 s="13">
        <f t="shared" si="139"/>
        <v>59.23</v>
      </c>
      <c r="Q2175" s="15" t="s">
        <v>8323</v>
      </c>
      <c r="R2175" t="s">
        <v>8324</v>
      </c>
      <c r="S2175" s="9">
        <f t="shared" si="140"/>
        <v>41495.692627314813</v>
      </c>
      <c r="T2175" s="9">
        <f t="shared" si="14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 s="13">
        <f t="shared" si="139"/>
        <v>65.38</v>
      </c>
      <c r="Q2176" s="15" t="s">
        <v>8323</v>
      </c>
      <c r="R2176" t="s">
        <v>8324</v>
      </c>
      <c r="S2176" s="9">
        <f t="shared" si="140"/>
        <v>42465.542905092589</v>
      </c>
      <c r="T2176" s="9">
        <f t="shared" si="14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 s="13">
        <f t="shared" si="139"/>
        <v>67.31</v>
      </c>
      <c r="Q2177" s="15" t="s">
        <v>8323</v>
      </c>
      <c r="R2177" t="s">
        <v>8324</v>
      </c>
      <c r="S2177" s="9">
        <f t="shared" si="140"/>
        <v>42565.009097222224</v>
      </c>
      <c r="T2177" s="9">
        <f t="shared" si="14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 s="13">
        <f t="shared" si="139"/>
        <v>88.75</v>
      </c>
      <c r="Q2178" s="15" t="s">
        <v>8323</v>
      </c>
      <c r="R2178" t="s">
        <v>8324</v>
      </c>
      <c r="S2178" s="9">
        <f t="shared" si="140"/>
        <v>42096.633206018523</v>
      </c>
      <c r="T2178" s="9">
        <f t="shared" si="14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 s="13">
        <f t="shared" si="139"/>
        <v>65.87</v>
      </c>
      <c r="Q2179" s="15" t="s">
        <v>8323</v>
      </c>
      <c r="R2179" t="s">
        <v>8324</v>
      </c>
      <c r="S2179" s="9">
        <f t="shared" si="140"/>
        <v>42502.250775462962</v>
      </c>
      <c r="T2179" s="9">
        <f t="shared" si="141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 s="13">
        <f t="shared" si="139"/>
        <v>40.35</v>
      </c>
      <c r="Q2180" s="15" t="s">
        <v>8323</v>
      </c>
      <c r="R2180" t="s">
        <v>8324</v>
      </c>
      <c r="S2180" s="9">
        <f t="shared" si="140"/>
        <v>42723.63653935185</v>
      </c>
      <c r="T2180" s="9">
        <f t="shared" si="141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 s="13">
        <f t="shared" si="139"/>
        <v>76.86</v>
      </c>
      <c r="Q2181" s="15" t="s">
        <v>8323</v>
      </c>
      <c r="R2181" t="s">
        <v>8324</v>
      </c>
      <c r="S2181" s="9">
        <f t="shared" si="140"/>
        <v>42075.171203703707</v>
      </c>
      <c r="T2181" s="9">
        <f t="shared" si="141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 s="13">
        <f t="shared" si="139"/>
        <v>68.709999999999994</v>
      </c>
      <c r="Q2182" s="15" t="s">
        <v>8323</v>
      </c>
      <c r="R2182" t="s">
        <v>8324</v>
      </c>
      <c r="S2182" s="9">
        <f t="shared" si="140"/>
        <v>42279.669768518521</v>
      </c>
      <c r="T2182" s="9">
        <f t="shared" si="141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 s="13">
        <f t="shared" si="139"/>
        <v>57.77</v>
      </c>
      <c r="Q2183" s="15" t="s">
        <v>8331</v>
      </c>
      <c r="R2183" t="s">
        <v>8349</v>
      </c>
      <c r="S2183" s="9">
        <f t="shared" si="140"/>
        <v>42773.005243055552</v>
      </c>
      <c r="T2183" s="9">
        <f t="shared" si="14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 s="13">
        <f t="shared" si="139"/>
        <v>44.17</v>
      </c>
      <c r="Q2184" s="15" t="s">
        <v>8331</v>
      </c>
      <c r="R2184" t="s">
        <v>8349</v>
      </c>
      <c r="S2184" s="9">
        <f t="shared" si="140"/>
        <v>41879.900752314818</v>
      </c>
      <c r="T2184" s="9">
        <f t="shared" si="14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 s="13">
        <f t="shared" si="139"/>
        <v>31.57</v>
      </c>
      <c r="Q2185" s="15" t="s">
        <v>8331</v>
      </c>
      <c r="R2185" t="s">
        <v>8349</v>
      </c>
      <c r="S2185" s="9">
        <f t="shared" si="140"/>
        <v>42745.365474537044</v>
      </c>
      <c r="T2185" s="9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 s="13">
        <f t="shared" si="139"/>
        <v>107.05</v>
      </c>
      <c r="Q2186" s="15" t="s">
        <v>8331</v>
      </c>
      <c r="R2186" t="s">
        <v>8349</v>
      </c>
      <c r="S2186" s="9">
        <f t="shared" si="140"/>
        <v>42380.690289351856</v>
      </c>
      <c r="T2186" s="9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 s="13">
        <f t="shared" si="139"/>
        <v>149.03</v>
      </c>
      <c r="Q2187" s="15" t="s">
        <v>8331</v>
      </c>
      <c r="R2187" t="s">
        <v>8349</v>
      </c>
      <c r="S2187" s="9">
        <f t="shared" si="140"/>
        <v>41319.349988425929</v>
      </c>
      <c r="T2187" s="9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 s="13">
        <f t="shared" si="139"/>
        <v>55.96</v>
      </c>
      <c r="Q2188" s="15" t="s">
        <v>8331</v>
      </c>
      <c r="R2188" t="s">
        <v>8349</v>
      </c>
      <c r="S2188" s="9">
        <f t="shared" si="140"/>
        <v>42583.615081018521</v>
      </c>
      <c r="T2188" s="9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 s="13">
        <f t="shared" si="139"/>
        <v>56.97</v>
      </c>
      <c r="Q2189" s="15" t="s">
        <v>8331</v>
      </c>
      <c r="R2189" t="s">
        <v>8349</v>
      </c>
      <c r="S2189" s="9">
        <f t="shared" si="140"/>
        <v>42068.209097222221</v>
      </c>
      <c r="T2189" s="9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 s="13">
        <f t="shared" si="139"/>
        <v>44.06</v>
      </c>
      <c r="Q2190" s="15" t="s">
        <v>8331</v>
      </c>
      <c r="R2190" t="s">
        <v>8349</v>
      </c>
      <c r="S2190" s="9">
        <f t="shared" si="140"/>
        <v>42633.586122685185</v>
      </c>
      <c r="T2190" s="9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 s="13">
        <f t="shared" si="139"/>
        <v>68.63</v>
      </c>
      <c r="Q2191" s="15" t="s">
        <v>8331</v>
      </c>
      <c r="R2191" t="s">
        <v>8349</v>
      </c>
      <c r="S2191" s="9">
        <f t="shared" si="140"/>
        <v>42467.788194444445</v>
      </c>
      <c r="T2191" s="9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 s="13">
        <f t="shared" si="139"/>
        <v>65.319999999999993</v>
      </c>
      <c r="Q2192" s="15" t="s">
        <v>8331</v>
      </c>
      <c r="R2192" t="s">
        <v>8349</v>
      </c>
      <c r="S2192" s="9">
        <f t="shared" si="140"/>
        <v>42417.625046296293</v>
      </c>
      <c r="T2192" s="9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 s="13">
        <f t="shared" si="139"/>
        <v>35.92</v>
      </c>
      <c r="Q2193" s="15" t="s">
        <v>8331</v>
      </c>
      <c r="R2193" t="s">
        <v>8349</v>
      </c>
      <c r="S2193" s="9">
        <f t="shared" si="140"/>
        <v>42768.833645833336</v>
      </c>
      <c r="T2193" s="9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 s="13">
        <f t="shared" si="139"/>
        <v>40.07</v>
      </c>
      <c r="Q2194" s="15" t="s">
        <v>8331</v>
      </c>
      <c r="R2194" t="s">
        <v>8349</v>
      </c>
      <c r="S2194" s="9">
        <f t="shared" si="140"/>
        <v>42691.8512037037</v>
      </c>
      <c r="T2194" s="9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 s="13">
        <f t="shared" si="139"/>
        <v>75.650000000000006</v>
      </c>
      <c r="Q2195" s="15" t="s">
        <v>8331</v>
      </c>
      <c r="R2195" t="s">
        <v>8349</v>
      </c>
      <c r="S2195" s="9">
        <f t="shared" si="140"/>
        <v>42664.405925925923</v>
      </c>
      <c r="T2195" s="9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 s="13">
        <f t="shared" si="139"/>
        <v>61.2</v>
      </c>
      <c r="Q2196" s="15" t="s">
        <v>8331</v>
      </c>
      <c r="R2196" t="s">
        <v>8349</v>
      </c>
      <c r="S2196" s="9">
        <f t="shared" si="140"/>
        <v>42425.757986111115</v>
      </c>
      <c r="T2196" s="9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 s="13">
        <f t="shared" si="139"/>
        <v>48.13</v>
      </c>
      <c r="Q2197" s="15" t="s">
        <v>8331</v>
      </c>
      <c r="R2197" t="s">
        <v>8349</v>
      </c>
      <c r="S2197" s="9">
        <f t="shared" si="140"/>
        <v>42197.771990740745</v>
      </c>
      <c r="T2197" s="9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 s="13">
        <f t="shared" si="139"/>
        <v>68.11</v>
      </c>
      <c r="Q2198" s="15" t="s">
        <v>8331</v>
      </c>
      <c r="R2198" t="s">
        <v>8349</v>
      </c>
      <c r="S2198" s="9">
        <f t="shared" si="140"/>
        <v>42675.487291666665</v>
      </c>
      <c r="T2198" s="9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 s="13">
        <f t="shared" si="139"/>
        <v>65.89</v>
      </c>
      <c r="Q2199" s="15" t="s">
        <v>8331</v>
      </c>
      <c r="R2199" t="s">
        <v>8349</v>
      </c>
      <c r="S2199" s="9">
        <f t="shared" si="140"/>
        <v>42033.584016203706</v>
      </c>
      <c r="T2199" s="9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 s="13">
        <f t="shared" si="139"/>
        <v>81.650000000000006</v>
      </c>
      <c r="Q2200" s="15" t="s">
        <v>8331</v>
      </c>
      <c r="R2200" t="s">
        <v>8349</v>
      </c>
      <c r="S2200" s="9">
        <f t="shared" si="140"/>
        <v>42292.513888888891</v>
      </c>
      <c r="T2200" s="9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 s="13">
        <f t="shared" si="139"/>
        <v>52.7</v>
      </c>
      <c r="Q2201" s="15" t="s">
        <v>8331</v>
      </c>
      <c r="R2201" t="s">
        <v>8349</v>
      </c>
      <c r="S2201" s="9">
        <f t="shared" si="140"/>
        <v>42262.416643518518</v>
      </c>
      <c r="T2201" s="9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 s="13">
        <f t="shared" si="139"/>
        <v>41.23</v>
      </c>
      <c r="Q2202" s="15" t="s">
        <v>8331</v>
      </c>
      <c r="R2202" t="s">
        <v>8349</v>
      </c>
      <c r="S2202" s="9">
        <f t="shared" si="140"/>
        <v>42163.625787037032</v>
      </c>
      <c r="T2202" s="9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 s="13">
        <f t="shared" si="139"/>
        <v>15.04</v>
      </c>
      <c r="Q2203" s="15" t="s">
        <v>8323</v>
      </c>
      <c r="R2203" t="s">
        <v>8328</v>
      </c>
      <c r="S2203" s="9">
        <f t="shared" si="140"/>
        <v>41276.846817129634</v>
      </c>
      <c r="T2203" s="9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 s="13">
        <f t="shared" si="139"/>
        <v>39.07</v>
      </c>
      <c r="Q2204" s="15" t="s">
        <v>8323</v>
      </c>
      <c r="R2204" t="s">
        <v>8328</v>
      </c>
      <c r="S2204" s="9">
        <f t="shared" si="140"/>
        <v>41184.849166666667</v>
      </c>
      <c r="T2204" s="9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 s="13">
        <f t="shared" si="139"/>
        <v>43.82</v>
      </c>
      <c r="Q2205" s="15" t="s">
        <v>8323</v>
      </c>
      <c r="R2205" t="s">
        <v>8328</v>
      </c>
      <c r="S2205" s="9">
        <f t="shared" si="140"/>
        <v>42241.85974537037</v>
      </c>
      <c r="T2205" s="9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 s="13">
        <f t="shared" si="139"/>
        <v>27.3</v>
      </c>
      <c r="Q2206" s="15" t="s">
        <v>8323</v>
      </c>
      <c r="R2206" t="s">
        <v>8328</v>
      </c>
      <c r="S2206" s="9">
        <f t="shared" si="140"/>
        <v>41312.311562499999</v>
      </c>
      <c r="T2206" s="9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 s="13">
        <f t="shared" si="139"/>
        <v>42.22</v>
      </c>
      <c r="Q2207" s="15" t="s">
        <v>8323</v>
      </c>
      <c r="R2207" t="s">
        <v>8328</v>
      </c>
      <c r="S2207" s="9">
        <f t="shared" si="140"/>
        <v>41031.82163194444</v>
      </c>
      <c r="T2207" s="9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 s="13">
        <f t="shared" si="139"/>
        <v>33.24</v>
      </c>
      <c r="Q2208" s="15" t="s">
        <v>8323</v>
      </c>
      <c r="R2208" t="s">
        <v>8328</v>
      </c>
      <c r="S2208" s="9">
        <f t="shared" si="140"/>
        <v>40997.257222222222</v>
      </c>
      <c r="T2208" s="9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 s="13">
        <f t="shared" si="139"/>
        <v>285.70999999999998</v>
      </c>
      <c r="Q2209" s="15" t="s">
        <v>8323</v>
      </c>
      <c r="R2209" t="s">
        <v>8328</v>
      </c>
      <c r="S2209" s="9">
        <f t="shared" si="140"/>
        <v>41564.194131944445</v>
      </c>
      <c r="T2209" s="9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 s="13">
        <f t="shared" si="139"/>
        <v>42.33</v>
      </c>
      <c r="Q2210" s="15" t="s">
        <v>8323</v>
      </c>
      <c r="R2210" t="s">
        <v>8328</v>
      </c>
      <c r="S2210" s="9">
        <f t="shared" si="140"/>
        <v>40946.882245370369</v>
      </c>
      <c r="T2210" s="9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 s="13">
        <f t="shared" si="139"/>
        <v>50.27</v>
      </c>
      <c r="Q2211" s="15" t="s">
        <v>8323</v>
      </c>
      <c r="R2211" t="s">
        <v>8328</v>
      </c>
      <c r="S2211" s="9">
        <f t="shared" si="140"/>
        <v>41732.479675925926</v>
      </c>
      <c r="T2211" s="9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 s="13">
        <f t="shared" si="139"/>
        <v>61.9</v>
      </c>
      <c r="Q2212" s="15" t="s">
        <v>8323</v>
      </c>
      <c r="R2212" t="s">
        <v>8328</v>
      </c>
      <c r="S2212" s="9">
        <f t="shared" si="140"/>
        <v>40956.066087962965</v>
      </c>
      <c r="T2212" s="9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 s="13">
        <f t="shared" si="139"/>
        <v>40.75</v>
      </c>
      <c r="Q2213" s="15" t="s">
        <v>8323</v>
      </c>
      <c r="R2213" t="s">
        <v>8328</v>
      </c>
      <c r="S2213" s="9">
        <f t="shared" si="140"/>
        <v>41716.785011574073</v>
      </c>
      <c r="T2213" s="9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 s="13">
        <f t="shared" si="139"/>
        <v>55.8</v>
      </c>
      <c r="Q2214" s="15" t="s">
        <v>8323</v>
      </c>
      <c r="R2214" t="s">
        <v>8328</v>
      </c>
      <c r="S2214" s="9">
        <f t="shared" si="140"/>
        <v>41548.747418981482</v>
      </c>
      <c r="T2214" s="9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 s="13">
        <f t="shared" si="139"/>
        <v>10</v>
      </c>
      <c r="Q2215" s="15" t="s">
        <v>8323</v>
      </c>
      <c r="R2215" t="s">
        <v>8328</v>
      </c>
      <c r="S2215" s="9">
        <f t="shared" si="140"/>
        <v>42109.826145833329</v>
      </c>
      <c r="T2215" s="9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 s="13">
        <f t="shared" si="139"/>
        <v>73.13</v>
      </c>
      <c r="Q2216" s="15" t="s">
        <v>8323</v>
      </c>
      <c r="R2216" t="s">
        <v>8328</v>
      </c>
      <c r="S2216" s="9">
        <f t="shared" si="140"/>
        <v>41646.792222222226</v>
      </c>
      <c r="T2216" s="9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 s="13">
        <f t="shared" si="139"/>
        <v>26.06</v>
      </c>
      <c r="Q2217" s="15" t="s">
        <v>8323</v>
      </c>
      <c r="R2217" t="s">
        <v>8328</v>
      </c>
      <c r="S2217" s="9">
        <f t="shared" si="140"/>
        <v>40958.717268518521</v>
      </c>
      <c r="T2217" s="9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 s="13">
        <f t="shared" si="139"/>
        <v>22.64</v>
      </c>
      <c r="Q2218" s="15" t="s">
        <v>8323</v>
      </c>
      <c r="R2218" t="s">
        <v>8328</v>
      </c>
      <c r="S2218" s="9">
        <f t="shared" si="140"/>
        <v>42194.751678240747</v>
      </c>
      <c r="T2218" s="9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 s="13">
        <f t="shared" si="139"/>
        <v>47.22</v>
      </c>
      <c r="Q2219" s="15" t="s">
        <v>8323</v>
      </c>
      <c r="R2219" t="s">
        <v>8328</v>
      </c>
      <c r="S2219" s="9">
        <f t="shared" si="140"/>
        <v>42299.776770833334</v>
      </c>
      <c r="T2219" s="9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 s="13">
        <f t="shared" si="139"/>
        <v>32.32</v>
      </c>
      <c r="Q2220" s="15" t="s">
        <v>8323</v>
      </c>
      <c r="R2220" t="s">
        <v>8328</v>
      </c>
      <c r="S2220" s="9">
        <f t="shared" si="140"/>
        <v>41127.812303240738</v>
      </c>
      <c r="T2220" s="9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 s="13">
        <f t="shared" si="139"/>
        <v>53.42</v>
      </c>
      <c r="Q2221" s="15" t="s">
        <v>8323</v>
      </c>
      <c r="R2221" t="s">
        <v>8328</v>
      </c>
      <c r="S2221" s="9">
        <f t="shared" si="140"/>
        <v>42205.718888888892</v>
      </c>
      <c r="T2221" s="9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 s="13">
        <f t="shared" si="139"/>
        <v>51.3</v>
      </c>
      <c r="Q2222" s="15" t="s">
        <v>8323</v>
      </c>
      <c r="R2222" t="s">
        <v>8328</v>
      </c>
      <c r="S2222" s="9">
        <f t="shared" si="140"/>
        <v>41452.060601851852</v>
      </c>
      <c r="T2222" s="9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 s="13">
        <f t="shared" si="139"/>
        <v>37.200000000000003</v>
      </c>
      <c r="Q2223" s="15" t="s">
        <v>8331</v>
      </c>
      <c r="R2223" t="s">
        <v>8349</v>
      </c>
      <c r="S2223" s="9">
        <f t="shared" si="140"/>
        <v>42452.666770833333</v>
      </c>
      <c r="T2223" s="9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 s="13">
        <f t="shared" si="139"/>
        <v>27.1</v>
      </c>
      <c r="Q2224" s="15" t="s">
        <v>8331</v>
      </c>
      <c r="R2224" t="s">
        <v>8349</v>
      </c>
      <c r="S2224" s="9">
        <f t="shared" si="140"/>
        <v>40906.787581018521</v>
      </c>
      <c r="T2224" s="9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 s="13">
        <f t="shared" si="139"/>
        <v>206.31</v>
      </c>
      <c r="Q2225" s="15" t="s">
        <v>8331</v>
      </c>
      <c r="R2225" t="s">
        <v>8349</v>
      </c>
      <c r="S2225" s="9">
        <f t="shared" si="140"/>
        <v>42152.640833333338</v>
      </c>
      <c r="T2225" s="9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 s="13">
        <f t="shared" si="139"/>
        <v>82.15</v>
      </c>
      <c r="Q2226" s="15" t="s">
        <v>8331</v>
      </c>
      <c r="R2226" t="s">
        <v>8349</v>
      </c>
      <c r="S2226" s="9">
        <f t="shared" si="140"/>
        <v>42644.667534722219</v>
      </c>
      <c r="T2226" s="9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 s="13">
        <f t="shared" si="139"/>
        <v>164.8</v>
      </c>
      <c r="Q2227" s="15" t="s">
        <v>8331</v>
      </c>
      <c r="R2227" t="s">
        <v>8349</v>
      </c>
      <c r="S2227" s="9">
        <f t="shared" si="140"/>
        <v>41873.79184027778</v>
      </c>
      <c r="T2227" s="9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 s="13">
        <f t="shared" si="139"/>
        <v>60.82</v>
      </c>
      <c r="Q2228" s="15" t="s">
        <v>8331</v>
      </c>
      <c r="R2228" t="s">
        <v>8349</v>
      </c>
      <c r="S2228" s="9">
        <f t="shared" si="140"/>
        <v>42381.79886574074</v>
      </c>
      <c r="T2228" s="9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 s="13">
        <f t="shared" si="139"/>
        <v>67.97</v>
      </c>
      <c r="Q2229" s="15" t="s">
        <v>8331</v>
      </c>
      <c r="R2229" t="s">
        <v>8349</v>
      </c>
      <c r="S2229" s="9">
        <f t="shared" si="140"/>
        <v>41561.807349537034</v>
      </c>
      <c r="T2229" s="9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 s="13">
        <f t="shared" si="139"/>
        <v>81.56</v>
      </c>
      <c r="Q2230" s="15" t="s">
        <v>8331</v>
      </c>
      <c r="R2230" t="s">
        <v>8349</v>
      </c>
      <c r="S2230" s="9">
        <f t="shared" si="140"/>
        <v>42202.278194444443</v>
      </c>
      <c r="T2230" s="9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 s="13">
        <f t="shared" si="139"/>
        <v>25.43</v>
      </c>
      <c r="Q2231" s="15" t="s">
        <v>8331</v>
      </c>
      <c r="R2231" t="s">
        <v>8349</v>
      </c>
      <c r="S2231" s="9">
        <f t="shared" si="140"/>
        <v>41484.664247685185</v>
      </c>
      <c r="T2231" s="9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 s="13">
        <f t="shared" si="139"/>
        <v>21.5</v>
      </c>
      <c r="Q2232" s="15" t="s">
        <v>8331</v>
      </c>
      <c r="R2232" t="s">
        <v>8349</v>
      </c>
      <c r="S2232" s="9">
        <f t="shared" si="140"/>
        <v>41724.881099537037</v>
      </c>
      <c r="T2232" s="9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 s="13">
        <f t="shared" si="139"/>
        <v>27.23</v>
      </c>
      <c r="Q2233" s="15" t="s">
        <v>8331</v>
      </c>
      <c r="R2233" t="s">
        <v>8349</v>
      </c>
      <c r="S2233" s="9">
        <f t="shared" si="140"/>
        <v>41423.910891203705</v>
      </c>
      <c r="T2233" s="9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42">ROUND(E2234/D2234*100,0)</f>
        <v>496</v>
      </c>
      <c r="P2234" s="13">
        <f t="shared" ref="P2234:P2297" si="143">IFERROR(ROUND(E2234/L2234,2),0)</f>
        <v>25.09</v>
      </c>
      <c r="Q2234" s="15" t="s">
        <v>8331</v>
      </c>
      <c r="R2234" t="s">
        <v>8349</v>
      </c>
      <c r="S2234" s="9">
        <f t="shared" ref="S2234:S2297" si="144">(((J2234/60)/60)/24)+DATE(1970,1,1)</f>
        <v>41806.794074074074</v>
      </c>
      <c r="T2234" s="9">
        <f t="shared" ref="T2234:T2297" si="145"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 s="13">
        <f t="shared" si="143"/>
        <v>21.23</v>
      </c>
      <c r="Q2235" s="15" t="s">
        <v>8331</v>
      </c>
      <c r="R2235" t="s">
        <v>8349</v>
      </c>
      <c r="S2235" s="9">
        <f t="shared" si="144"/>
        <v>42331.378923611104</v>
      </c>
      <c r="T2235" s="9">
        <f t="shared" si="145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 s="13">
        <f t="shared" si="143"/>
        <v>41.61</v>
      </c>
      <c r="Q2236" s="15" t="s">
        <v>8331</v>
      </c>
      <c r="R2236" t="s">
        <v>8349</v>
      </c>
      <c r="S2236" s="9">
        <f t="shared" si="144"/>
        <v>42710.824618055558</v>
      </c>
      <c r="T2236" s="9">
        <f t="shared" si="145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 s="13">
        <f t="shared" si="143"/>
        <v>135.59</v>
      </c>
      <c r="Q2237" s="15" t="s">
        <v>8331</v>
      </c>
      <c r="R2237" t="s">
        <v>8349</v>
      </c>
      <c r="S2237" s="9">
        <f t="shared" si="144"/>
        <v>42062.022118055553</v>
      </c>
      <c r="T2237" s="9">
        <f t="shared" si="145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 s="13">
        <f t="shared" si="143"/>
        <v>22.12</v>
      </c>
      <c r="Q2238" s="15" t="s">
        <v>8331</v>
      </c>
      <c r="R2238" t="s">
        <v>8349</v>
      </c>
      <c r="S2238" s="9">
        <f t="shared" si="144"/>
        <v>42371.617164351846</v>
      </c>
      <c r="T2238" s="9">
        <f t="shared" si="145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 s="13">
        <f t="shared" si="143"/>
        <v>64.63</v>
      </c>
      <c r="Q2239" s="15" t="s">
        <v>8331</v>
      </c>
      <c r="R2239" t="s">
        <v>8349</v>
      </c>
      <c r="S2239" s="9">
        <f t="shared" si="144"/>
        <v>41915.003275462965</v>
      </c>
      <c r="T2239" s="9">
        <f t="shared" si="145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 s="13">
        <f t="shared" si="143"/>
        <v>69.569999999999993</v>
      </c>
      <c r="Q2240" s="15" t="s">
        <v>8331</v>
      </c>
      <c r="R2240" t="s">
        <v>8349</v>
      </c>
      <c r="S2240" s="9">
        <f t="shared" si="144"/>
        <v>42774.621712962966</v>
      </c>
      <c r="T2240" s="9">
        <f t="shared" si="145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 s="13">
        <f t="shared" si="143"/>
        <v>75.13</v>
      </c>
      <c r="Q2241" s="15" t="s">
        <v>8331</v>
      </c>
      <c r="R2241" t="s">
        <v>8349</v>
      </c>
      <c r="S2241" s="9">
        <f t="shared" si="144"/>
        <v>41572.958495370374</v>
      </c>
      <c r="T2241" s="9">
        <f t="shared" si="145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2"/>
        <v>271</v>
      </c>
      <c r="P2242" s="13">
        <f t="shared" si="143"/>
        <v>140.97999999999999</v>
      </c>
      <c r="Q2242" s="15" t="s">
        <v>8331</v>
      </c>
      <c r="R2242" t="s">
        <v>8349</v>
      </c>
      <c r="S2242" s="9">
        <f t="shared" si="144"/>
        <v>42452.825740740736</v>
      </c>
      <c r="T2242" s="9">
        <f t="shared" si="145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 s="13">
        <f t="shared" si="143"/>
        <v>49.47</v>
      </c>
      <c r="Q2243" s="15" t="s">
        <v>8331</v>
      </c>
      <c r="R2243" t="s">
        <v>8349</v>
      </c>
      <c r="S2243" s="9">
        <f t="shared" si="144"/>
        <v>42766.827546296292</v>
      </c>
      <c r="T2243" s="9">
        <f t="shared" si="145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 s="13">
        <f t="shared" si="143"/>
        <v>53.87</v>
      </c>
      <c r="Q2244" s="15" t="s">
        <v>8331</v>
      </c>
      <c r="R2244" t="s">
        <v>8349</v>
      </c>
      <c r="S2244" s="9">
        <f t="shared" si="144"/>
        <v>41569.575613425928</v>
      </c>
      <c r="T2244" s="9">
        <f t="shared" si="14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 s="13">
        <f t="shared" si="143"/>
        <v>4.57</v>
      </c>
      <c r="Q2245" s="15" t="s">
        <v>8331</v>
      </c>
      <c r="R2245" t="s">
        <v>8349</v>
      </c>
      <c r="S2245" s="9">
        <f t="shared" si="144"/>
        <v>42800.751041666663</v>
      </c>
      <c r="T2245" s="9">
        <f t="shared" si="14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 s="13">
        <f t="shared" si="143"/>
        <v>65</v>
      </c>
      <c r="Q2246" s="15" t="s">
        <v>8331</v>
      </c>
      <c r="R2246" t="s">
        <v>8349</v>
      </c>
      <c r="S2246" s="9">
        <f t="shared" si="144"/>
        <v>42647.818819444445</v>
      </c>
      <c r="T2246" s="9">
        <f t="shared" si="14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 s="13">
        <f t="shared" si="143"/>
        <v>53.48</v>
      </c>
      <c r="Q2247" s="15" t="s">
        <v>8331</v>
      </c>
      <c r="R2247" t="s">
        <v>8349</v>
      </c>
      <c r="S2247" s="9">
        <f t="shared" si="144"/>
        <v>41660.708530092597</v>
      </c>
      <c r="T2247" s="9">
        <f t="shared" si="14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 s="13">
        <f t="shared" si="143"/>
        <v>43.91</v>
      </c>
      <c r="Q2248" s="15" t="s">
        <v>8331</v>
      </c>
      <c r="R2248" t="s">
        <v>8349</v>
      </c>
      <c r="S2248" s="9">
        <f t="shared" si="144"/>
        <v>42221.79178240741</v>
      </c>
      <c r="T2248" s="9">
        <f t="shared" si="14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 s="13">
        <f t="shared" si="143"/>
        <v>50.85</v>
      </c>
      <c r="Q2249" s="15" t="s">
        <v>8331</v>
      </c>
      <c r="R2249" t="s">
        <v>8349</v>
      </c>
      <c r="S2249" s="9">
        <f t="shared" si="144"/>
        <v>42200.666261574079</v>
      </c>
      <c r="T2249" s="9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 s="13">
        <f t="shared" si="143"/>
        <v>58.63</v>
      </c>
      <c r="Q2250" s="15" t="s">
        <v>8331</v>
      </c>
      <c r="R2250" t="s">
        <v>8349</v>
      </c>
      <c r="S2250" s="9">
        <f t="shared" si="144"/>
        <v>42688.875902777778</v>
      </c>
      <c r="T2250" s="9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 s="13">
        <f t="shared" si="143"/>
        <v>32.82</v>
      </c>
      <c r="Q2251" s="15" t="s">
        <v>8331</v>
      </c>
      <c r="R2251" t="s">
        <v>8349</v>
      </c>
      <c r="S2251" s="9">
        <f t="shared" si="144"/>
        <v>41336.703298611108</v>
      </c>
      <c r="T2251" s="9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 s="13">
        <f t="shared" si="143"/>
        <v>426.93</v>
      </c>
      <c r="Q2252" s="15" t="s">
        <v>8331</v>
      </c>
      <c r="R2252" t="s">
        <v>8349</v>
      </c>
      <c r="S2252" s="9">
        <f t="shared" si="144"/>
        <v>42677.005474537036</v>
      </c>
      <c r="T2252" s="9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 s="13">
        <f t="shared" si="143"/>
        <v>23.81</v>
      </c>
      <c r="Q2253" s="15" t="s">
        <v>8331</v>
      </c>
      <c r="R2253" t="s">
        <v>8349</v>
      </c>
      <c r="S2253" s="9">
        <f t="shared" si="144"/>
        <v>41846.34579861111</v>
      </c>
      <c r="T2253" s="9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 s="13">
        <f t="shared" si="143"/>
        <v>98.41</v>
      </c>
      <c r="Q2254" s="15" t="s">
        <v>8331</v>
      </c>
      <c r="R2254" t="s">
        <v>8349</v>
      </c>
      <c r="S2254" s="9">
        <f t="shared" si="144"/>
        <v>42573.327986111108</v>
      </c>
      <c r="T2254" s="9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 s="13">
        <f t="shared" si="143"/>
        <v>107.32</v>
      </c>
      <c r="Q2255" s="15" t="s">
        <v>8331</v>
      </c>
      <c r="R2255" t="s">
        <v>8349</v>
      </c>
      <c r="S2255" s="9">
        <f t="shared" si="144"/>
        <v>42296.631331018521</v>
      </c>
      <c r="T2255" s="9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 s="13">
        <f t="shared" si="143"/>
        <v>11.67</v>
      </c>
      <c r="Q2256" s="15" t="s">
        <v>8331</v>
      </c>
      <c r="R2256" t="s">
        <v>8349</v>
      </c>
      <c r="S2256" s="9">
        <f t="shared" si="144"/>
        <v>42752.647777777776</v>
      </c>
      <c r="T2256" s="9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 s="13">
        <f t="shared" si="143"/>
        <v>41.78</v>
      </c>
      <c r="Q2257" s="15" t="s">
        <v>8331</v>
      </c>
      <c r="R2257" t="s">
        <v>8349</v>
      </c>
      <c r="S2257" s="9">
        <f t="shared" si="144"/>
        <v>42467.951979166668</v>
      </c>
      <c r="T2257" s="9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 s="13">
        <f t="shared" si="143"/>
        <v>21.38</v>
      </c>
      <c r="Q2258" s="15" t="s">
        <v>8331</v>
      </c>
      <c r="R2258" t="s">
        <v>8349</v>
      </c>
      <c r="S2258" s="9">
        <f t="shared" si="144"/>
        <v>42682.451921296291</v>
      </c>
      <c r="T2258" s="9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 s="13">
        <f t="shared" si="143"/>
        <v>94.1</v>
      </c>
      <c r="Q2259" s="15" t="s">
        <v>8331</v>
      </c>
      <c r="R2259" t="s">
        <v>8349</v>
      </c>
      <c r="S2259" s="9">
        <f t="shared" si="144"/>
        <v>42505.936678240745</v>
      </c>
      <c r="T2259" s="9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 s="13">
        <f t="shared" si="143"/>
        <v>15.72</v>
      </c>
      <c r="Q2260" s="15" t="s">
        <v>8331</v>
      </c>
      <c r="R2260" t="s">
        <v>8349</v>
      </c>
      <c r="S2260" s="9">
        <f t="shared" si="144"/>
        <v>42136.75100694444</v>
      </c>
      <c r="T2260" s="9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 s="13">
        <f t="shared" si="143"/>
        <v>90.64</v>
      </c>
      <c r="Q2261" s="15" t="s">
        <v>8331</v>
      </c>
      <c r="R2261" t="s">
        <v>8349</v>
      </c>
      <c r="S2261" s="9">
        <f t="shared" si="144"/>
        <v>42702.804814814815</v>
      </c>
      <c r="T2261" s="9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 s="13">
        <f t="shared" si="143"/>
        <v>97.3</v>
      </c>
      <c r="Q2262" s="15" t="s">
        <v>8331</v>
      </c>
      <c r="R2262" t="s">
        <v>8349</v>
      </c>
      <c r="S2262" s="9">
        <f t="shared" si="144"/>
        <v>41695.016782407409</v>
      </c>
      <c r="T2262" s="9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 s="13">
        <f t="shared" si="143"/>
        <v>37.119999999999997</v>
      </c>
      <c r="Q2263" s="15" t="s">
        <v>8331</v>
      </c>
      <c r="R2263" t="s">
        <v>8349</v>
      </c>
      <c r="S2263" s="9">
        <f t="shared" si="144"/>
        <v>42759.724768518514</v>
      </c>
      <c r="T2263" s="9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 s="13">
        <f t="shared" si="143"/>
        <v>28.1</v>
      </c>
      <c r="Q2264" s="15" t="s">
        <v>8331</v>
      </c>
      <c r="R2264" t="s">
        <v>8349</v>
      </c>
      <c r="S2264" s="9">
        <f t="shared" si="144"/>
        <v>41926.585162037038</v>
      </c>
      <c r="T2264" s="9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 s="13">
        <f t="shared" si="143"/>
        <v>144.43</v>
      </c>
      <c r="Q2265" s="15" t="s">
        <v>8331</v>
      </c>
      <c r="R2265" t="s">
        <v>8349</v>
      </c>
      <c r="S2265" s="9">
        <f t="shared" si="144"/>
        <v>42014.832326388889</v>
      </c>
      <c r="T2265" s="9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 s="13">
        <f t="shared" si="143"/>
        <v>24.27</v>
      </c>
      <c r="Q2266" s="15" t="s">
        <v>8331</v>
      </c>
      <c r="R2266" t="s">
        <v>8349</v>
      </c>
      <c r="S2266" s="9">
        <f t="shared" si="144"/>
        <v>42496.582337962958</v>
      </c>
      <c r="T2266" s="9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 s="13">
        <f t="shared" si="143"/>
        <v>35.119999999999997</v>
      </c>
      <c r="Q2267" s="15" t="s">
        <v>8331</v>
      </c>
      <c r="R2267" t="s">
        <v>8349</v>
      </c>
      <c r="S2267" s="9">
        <f t="shared" si="144"/>
        <v>42689.853090277778</v>
      </c>
      <c r="T2267" s="9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 s="13">
        <f t="shared" si="143"/>
        <v>24.76</v>
      </c>
      <c r="Q2268" s="15" t="s">
        <v>8331</v>
      </c>
      <c r="R2268" t="s">
        <v>8349</v>
      </c>
      <c r="S2268" s="9">
        <f t="shared" si="144"/>
        <v>42469.874907407408</v>
      </c>
      <c r="T2268" s="9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 s="13">
        <f t="shared" si="143"/>
        <v>188.38</v>
      </c>
      <c r="Q2269" s="15" t="s">
        <v>8331</v>
      </c>
      <c r="R2269" t="s">
        <v>8349</v>
      </c>
      <c r="S2269" s="9">
        <f t="shared" si="144"/>
        <v>41968.829826388886</v>
      </c>
      <c r="T2269" s="9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 s="13">
        <f t="shared" si="143"/>
        <v>148.08000000000001</v>
      </c>
      <c r="Q2270" s="15" t="s">
        <v>8331</v>
      </c>
      <c r="R2270" t="s">
        <v>8349</v>
      </c>
      <c r="S2270" s="9">
        <f t="shared" si="144"/>
        <v>42776.082349537035</v>
      </c>
      <c r="T2270" s="9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 s="13">
        <f t="shared" si="143"/>
        <v>49.93</v>
      </c>
      <c r="Q2271" s="15" t="s">
        <v>8331</v>
      </c>
      <c r="R2271" t="s">
        <v>8349</v>
      </c>
      <c r="S2271" s="9">
        <f t="shared" si="144"/>
        <v>42776.704432870371</v>
      </c>
      <c r="T2271" s="9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 s="13">
        <f t="shared" si="143"/>
        <v>107.82</v>
      </c>
      <c r="Q2272" s="15" t="s">
        <v>8331</v>
      </c>
      <c r="R2272" t="s">
        <v>8349</v>
      </c>
      <c r="S2272" s="9">
        <f t="shared" si="144"/>
        <v>42725.869363425925</v>
      </c>
      <c r="T2272" s="9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 s="13">
        <f t="shared" si="143"/>
        <v>42.63</v>
      </c>
      <c r="Q2273" s="15" t="s">
        <v>8331</v>
      </c>
      <c r="R2273" t="s">
        <v>8349</v>
      </c>
      <c r="S2273" s="9">
        <f t="shared" si="144"/>
        <v>42684.000046296293</v>
      </c>
      <c r="T2273" s="9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 s="13">
        <f t="shared" si="143"/>
        <v>14.37</v>
      </c>
      <c r="Q2274" s="15" t="s">
        <v>8331</v>
      </c>
      <c r="R2274" t="s">
        <v>8349</v>
      </c>
      <c r="S2274" s="9">
        <f t="shared" si="144"/>
        <v>42315.699490740735</v>
      </c>
      <c r="T2274" s="9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 s="13">
        <f t="shared" si="143"/>
        <v>37.479999999999997</v>
      </c>
      <c r="Q2275" s="15" t="s">
        <v>8331</v>
      </c>
      <c r="R2275" t="s">
        <v>8349</v>
      </c>
      <c r="S2275" s="9">
        <f t="shared" si="144"/>
        <v>42781.549097222218</v>
      </c>
      <c r="T2275" s="9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 s="13">
        <f t="shared" si="143"/>
        <v>30.2</v>
      </c>
      <c r="Q2276" s="15" t="s">
        <v>8331</v>
      </c>
      <c r="R2276" t="s">
        <v>8349</v>
      </c>
      <c r="S2276" s="9">
        <f t="shared" si="144"/>
        <v>41663.500659722224</v>
      </c>
      <c r="T2276" s="9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 s="13">
        <f t="shared" si="143"/>
        <v>33.549999999999997</v>
      </c>
      <c r="Q2277" s="15" t="s">
        <v>8331</v>
      </c>
      <c r="R2277" t="s">
        <v>8349</v>
      </c>
      <c r="S2277" s="9">
        <f t="shared" si="144"/>
        <v>41965.616655092599</v>
      </c>
      <c r="T2277" s="9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 s="13">
        <f t="shared" si="143"/>
        <v>64.75</v>
      </c>
      <c r="Q2278" s="15" t="s">
        <v>8331</v>
      </c>
      <c r="R2278" t="s">
        <v>8349</v>
      </c>
      <c r="S2278" s="9">
        <f t="shared" si="144"/>
        <v>41614.651493055557</v>
      </c>
      <c r="T2278" s="9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 s="13">
        <f t="shared" si="143"/>
        <v>57.93</v>
      </c>
      <c r="Q2279" s="15" t="s">
        <v>8331</v>
      </c>
      <c r="R2279" t="s">
        <v>8349</v>
      </c>
      <c r="S2279" s="9">
        <f t="shared" si="144"/>
        <v>40936.678506944445</v>
      </c>
      <c r="T2279" s="9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 s="13">
        <f t="shared" si="143"/>
        <v>53.08</v>
      </c>
      <c r="Q2280" s="15" t="s">
        <v>8331</v>
      </c>
      <c r="R2280" t="s">
        <v>8349</v>
      </c>
      <c r="S2280" s="9">
        <f t="shared" si="144"/>
        <v>42338.709108796291</v>
      </c>
      <c r="T2280" s="9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 s="13">
        <f t="shared" si="143"/>
        <v>48.06</v>
      </c>
      <c r="Q2281" s="15" t="s">
        <v>8331</v>
      </c>
      <c r="R2281" t="s">
        <v>8349</v>
      </c>
      <c r="S2281" s="9">
        <f t="shared" si="144"/>
        <v>42020.806701388887</v>
      </c>
      <c r="T2281" s="9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 s="13">
        <f t="shared" si="143"/>
        <v>82.4</v>
      </c>
      <c r="Q2282" s="15" t="s">
        <v>8331</v>
      </c>
      <c r="R2282" t="s">
        <v>8349</v>
      </c>
      <c r="S2282" s="9">
        <f t="shared" si="144"/>
        <v>42234.624895833331</v>
      </c>
      <c r="T2282" s="9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 s="13">
        <f t="shared" si="143"/>
        <v>50.45</v>
      </c>
      <c r="Q2283" s="15" t="s">
        <v>8323</v>
      </c>
      <c r="R2283" t="s">
        <v>8324</v>
      </c>
      <c r="S2283" s="9">
        <f t="shared" si="144"/>
        <v>40687.285844907405</v>
      </c>
      <c r="T2283" s="9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 s="13">
        <f t="shared" si="143"/>
        <v>115.83</v>
      </c>
      <c r="Q2284" s="15" t="s">
        <v>8323</v>
      </c>
      <c r="R2284" t="s">
        <v>8324</v>
      </c>
      <c r="S2284" s="9">
        <f t="shared" si="144"/>
        <v>42323.17460648148</v>
      </c>
      <c r="T2284" s="9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 s="13">
        <f t="shared" si="143"/>
        <v>63.03</v>
      </c>
      <c r="Q2285" s="15" t="s">
        <v>8323</v>
      </c>
      <c r="R2285" t="s">
        <v>8324</v>
      </c>
      <c r="S2285" s="9">
        <f t="shared" si="144"/>
        <v>40978.125046296293</v>
      </c>
      <c r="T2285" s="9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 s="13">
        <f t="shared" si="143"/>
        <v>108.02</v>
      </c>
      <c r="Q2286" s="15" t="s">
        <v>8323</v>
      </c>
      <c r="R2286" t="s">
        <v>8324</v>
      </c>
      <c r="S2286" s="9">
        <f t="shared" si="144"/>
        <v>40585.796817129631</v>
      </c>
      <c r="T2286" s="9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 s="13">
        <f t="shared" si="143"/>
        <v>46.09</v>
      </c>
      <c r="Q2287" s="15" t="s">
        <v>8323</v>
      </c>
      <c r="R2287" t="s">
        <v>8324</v>
      </c>
      <c r="S2287" s="9">
        <f t="shared" si="144"/>
        <v>41059.185682870368</v>
      </c>
      <c r="T2287" s="9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 s="13">
        <f t="shared" si="143"/>
        <v>107.21</v>
      </c>
      <c r="Q2288" s="15" t="s">
        <v>8323</v>
      </c>
      <c r="R2288" t="s">
        <v>8324</v>
      </c>
      <c r="S2288" s="9">
        <f t="shared" si="144"/>
        <v>41494.963587962964</v>
      </c>
      <c r="T2288" s="9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 s="13">
        <f t="shared" si="143"/>
        <v>50.93</v>
      </c>
      <c r="Q2289" s="15" t="s">
        <v>8323</v>
      </c>
      <c r="R2289" t="s">
        <v>8324</v>
      </c>
      <c r="S2289" s="9">
        <f t="shared" si="144"/>
        <v>41792.667361111111</v>
      </c>
      <c r="T2289" s="9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 s="13">
        <f t="shared" si="143"/>
        <v>40.04</v>
      </c>
      <c r="Q2290" s="15" t="s">
        <v>8323</v>
      </c>
      <c r="R2290" t="s">
        <v>8324</v>
      </c>
      <c r="S2290" s="9">
        <f t="shared" si="144"/>
        <v>41067.827418981484</v>
      </c>
      <c r="T2290" s="9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 s="13">
        <f t="shared" si="143"/>
        <v>64.44</v>
      </c>
      <c r="Q2291" s="15" t="s">
        <v>8323</v>
      </c>
      <c r="R2291" t="s">
        <v>8324</v>
      </c>
      <c r="S2291" s="9">
        <f t="shared" si="144"/>
        <v>41571.998379629629</v>
      </c>
      <c r="T2291" s="9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 s="13">
        <f t="shared" si="143"/>
        <v>53.83</v>
      </c>
      <c r="Q2292" s="15" t="s">
        <v>8323</v>
      </c>
      <c r="R2292" t="s">
        <v>8324</v>
      </c>
      <c r="S2292" s="9">
        <f t="shared" si="144"/>
        <v>40070.253819444442</v>
      </c>
      <c r="T2292" s="9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 s="13">
        <f t="shared" si="143"/>
        <v>100.47</v>
      </c>
      <c r="Q2293" s="15" t="s">
        <v>8323</v>
      </c>
      <c r="R2293" t="s">
        <v>8324</v>
      </c>
      <c r="S2293" s="9">
        <f t="shared" si="144"/>
        <v>40987.977060185185</v>
      </c>
      <c r="T2293" s="9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 s="13">
        <f t="shared" si="143"/>
        <v>46.63</v>
      </c>
      <c r="Q2294" s="15" t="s">
        <v>8323</v>
      </c>
      <c r="R2294" t="s">
        <v>8324</v>
      </c>
      <c r="S2294" s="9">
        <f t="shared" si="144"/>
        <v>40987.697638888887</v>
      </c>
      <c r="T2294" s="9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 s="13">
        <f t="shared" si="143"/>
        <v>34.07</v>
      </c>
      <c r="Q2295" s="15" t="s">
        <v>8323</v>
      </c>
      <c r="R2295" t="s">
        <v>8324</v>
      </c>
      <c r="S2295" s="9">
        <f t="shared" si="144"/>
        <v>41151.708321759259</v>
      </c>
      <c r="T2295" s="9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 s="13">
        <f t="shared" si="143"/>
        <v>65.209999999999994</v>
      </c>
      <c r="Q2296" s="15" t="s">
        <v>8323</v>
      </c>
      <c r="R2296" t="s">
        <v>8324</v>
      </c>
      <c r="S2296" s="9">
        <f t="shared" si="144"/>
        <v>41264.72314814815</v>
      </c>
      <c r="T2296" s="9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 s="13">
        <f t="shared" si="143"/>
        <v>44.21</v>
      </c>
      <c r="Q2297" s="15" t="s">
        <v>8323</v>
      </c>
      <c r="R2297" t="s">
        <v>8324</v>
      </c>
      <c r="S2297" s="9">
        <f t="shared" si="144"/>
        <v>41270.954351851848</v>
      </c>
      <c r="T2297" s="9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46">ROUND(E2298/D2298*100,0)</f>
        <v>149</v>
      </c>
      <c r="P2298" s="13">
        <f t="shared" ref="P2298:P2361" si="147">IFERROR(ROUND(E2298/L2298,2),0)</f>
        <v>71.97</v>
      </c>
      <c r="Q2298" s="15" t="s">
        <v>8323</v>
      </c>
      <c r="R2298" t="s">
        <v>8324</v>
      </c>
      <c r="S2298" s="9">
        <f t="shared" ref="S2298:S2361" si="148">(((J2298/60)/60)/24)+DATE(1970,1,1)</f>
        <v>40927.731782407405</v>
      </c>
      <c r="T2298" s="9">
        <f t="shared" ref="T2298:T2361" si="149"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6"/>
        <v>101</v>
      </c>
      <c r="P2299" s="13">
        <f t="shared" si="147"/>
        <v>52.95</v>
      </c>
      <c r="Q2299" s="15" t="s">
        <v>8323</v>
      </c>
      <c r="R2299" t="s">
        <v>8324</v>
      </c>
      <c r="S2299" s="9">
        <f t="shared" si="148"/>
        <v>40948.042233796295</v>
      </c>
      <c r="T2299" s="9">
        <f t="shared" si="149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6"/>
        <v>105</v>
      </c>
      <c r="P2300" s="13">
        <f t="shared" si="147"/>
        <v>109.45</v>
      </c>
      <c r="Q2300" s="15" t="s">
        <v>8323</v>
      </c>
      <c r="R2300" t="s">
        <v>8324</v>
      </c>
      <c r="S2300" s="9">
        <f t="shared" si="148"/>
        <v>41694.84065972222</v>
      </c>
      <c r="T2300" s="9">
        <f t="shared" si="149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6"/>
        <v>350</v>
      </c>
      <c r="P2301" s="13">
        <f t="shared" si="147"/>
        <v>75.040000000000006</v>
      </c>
      <c r="Q2301" s="15" t="s">
        <v>8323</v>
      </c>
      <c r="R2301" t="s">
        <v>8324</v>
      </c>
      <c r="S2301" s="9">
        <f t="shared" si="148"/>
        <v>40565.032511574071</v>
      </c>
      <c r="T2301" s="9">
        <f t="shared" si="149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6"/>
        <v>101</v>
      </c>
      <c r="P2302" s="13">
        <f t="shared" si="147"/>
        <v>115.71</v>
      </c>
      <c r="Q2302" s="15" t="s">
        <v>8323</v>
      </c>
      <c r="R2302" t="s">
        <v>8324</v>
      </c>
      <c r="S2302" s="9">
        <f t="shared" si="148"/>
        <v>41074.727037037039</v>
      </c>
      <c r="T2302" s="9">
        <f t="shared" si="149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6"/>
        <v>134</v>
      </c>
      <c r="P2303" s="13">
        <f t="shared" si="147"/>
        <v>31.66</v>
      </c>
      <c r="Q2303" s="15" t="s">
        <v>8323</v>
      </c>
      <c r="R2303" t="s">
        <v>8327</v>
      </c>
      <c r="S2303" s="9">
        <f t="shared" si="148"/>
        <v>41416.146944444445</v>
      </c>
      <c r="T2303" s="9">
        <f t="shared" si="149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6"/>
        <v>171</v>
      </c>
      <c r="P2304" s="13">
        <f t="shared" si="147"/>
        <v>46.18</v>
      </c>
      <c r="Q2304" s="15" t="s">
        <v>8323</v>
      </c>
      <c r="R2304" t="s">
        <v>8327</v>
      </c>
      <c r="S2304" s="9">
        <f t="shared" si="148"/>
        <v>41605.868449074071</v>
      </c>
      <c r="T2304" s="9">
        <f t="shared" si="149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6"/>
        <v>109</v>
      </c>
      <c r="P2305" s="13">
        <f t="shared" si="147"/>
        <v>68.48</v>
      </c>
      <c r="Q2305" s="15" t="s">
        <v>8323</v>
      </c>
      <c r="R2305" t="s">
        <v>8327</v>
      </c>
      <c r="S2305" s="9">
        <f t="shared" si="148"/>
        <v>40850.111064814817</v>
      </c>
      <c r="T2305" s="9">
        <f t="shared" si="149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6"/>
        <v>101</v>
      </c>
      <c r="P2306" s="13">
        <f t="shared" si="147"/>
        <v>53.47</v>
      </c>
      <c r="Q2306" s="15" t="s">
        <v>8323</v>
      </c>
      <c r="R2306" t="s">
        <v>8327</v>
      </c>
      <c r="S2306" s="9">
        <f t="shared" si="148"/>
        <v>40502.815868055557</v>
      </c>
      <c r="T2306" s="9">
        <f t="shared" si="149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 s="13">
        <f t="shared" si="147"/>
        <v>109.11</v>
      </c>
      <c r="Q2307" s="15" t="s">
        <v>8323</v>
      </c>
      <c r="R2307" t="s">
        <v>8327</v>
      </c>
      <c r="S2307" s="9">
        <f t="shared" si="148"/>
        <v>41834.695277777777</v>
      </c>
      <c r="T2307" s="9">
        <f t="shared" si="149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 s="13">
        <f t="shared" si="147"/>
        <v>51.19</v>
      </c>
      <c r="Q2308" s="15" t="s">
        <v>8323</v>
      </c>
      <c r="R2308" t="s">
        <v>8327</v>
      </c>
      <c r="S2308" s="9">
        <f t="shared" si="148"/>
        <v>40948.16815972222</v>
      </c>
      <c r="T2308" s="9">
        <f t="shared" si="14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 s="13">
        <f t="shared" si="147"/>
        <v>27.94</v>
      </c>
      <c r="Q2309" s="15" t="s">
        <v>8323</v>
      </c>
      <c r="R2309" t="s">
        <v>8327</v>
      </c>
      <c r="S2309" s="9">
        <f t="shared" si="148"/>
        <v>41004.802465277775</v>
      </c>
      <c r="T2309" s="9">
        <f t="shared" si="14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 s="13">
        <f t="shared" si="147"/>
        <v>82.5</v>
      </c>
      <c r="Q2310" s="15" t="s">
        <v>8323</v>
      </c>
      <c r="R2310" t="s">
        <v>8327</v>
      </c>
      <c r="S2310" s="9">
        <f t="shared" si="148"/>
        <v>41851.962916666671</v>
      </c>
      <c r="T2310" s="9">
        <f t="shared" si="14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 s="13">
        <f t="shared" si="147"/>
        <v>59.82</v>
      </c>
      <c r="Q2311" s="15" t="s">
        <v>8323</v>
      </c>
      <c r="R2311" t="s">
        <v>8327</v>
      </c>
      <c r="S2311" s="9">
        <f t="shared" si="148"/>
        <v>41307.987696759257</v>
      </c>
      <c r="T2311" s="9">
        <f t="shared" si="14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 s="13">
        <f t="shared" si="147"/>
        <v>64.819999999999993</v>
      </c>
      <c r="Q2312" s="15" t="s">
        <v>8323</v>
      </c>
      <c r="R2312" t="s">
        <v>8327</v>
      </c>
      <c r="S2312" s="9">
        <f t="shared" si="148"/>
        <v>41324.79415509259</v>
      </c>
      <c r="T2312" s="9">
        <f t="shared" si="14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 s="13">
        <f t="shared" si="147"/>
        <v>90.1</v>
      </c>
      <c r="Q2313" s="15" t="s">
        <v>8323</v>
      </c>
      <c r="R2313" t="s">
        <v>8327</v>
      </c>
      <c r="S2313" s="9">
        <f t="shared" si="148"/>
        <v>41736.004502314812</v>
      </c>
      <c r="T2313" s="9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 s="13">
        <f t="shared" si="147"/>
        <v>40.96</v>
      </c>
      <c r="Q2314" s="15" t="s">
        <v>8323</v>
      </c>
      <c r="R2314" t="s">
        <v>8327</v>
      </c>
      <c r="S2314" s="9">
        <f t="shared" si="148"/>
        <v>41716.632847222223</v>
      </c>
      <c r="T2314" s="9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 s="13">
        <f t="shared" si="147"/>
        <v>56</v>
      </c>
      <c r="Q2315" s="15" t="s">
        <v>8323</v>
      </c>
      <c r="R2315" t="s">
        <v>8327</v>
      </c>
      <c r="S2315" s="9">
        <f t="shared" si="148"/>
        <v>41002.958634259259</v>
      </c>
      <c r="T2315" s="9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 s="13">
        <f t="shared" si="147"/>
        <v>37.67</v>
      </c>
      <c r="Q2316" s="15" t="s">
        <v>8323</v>
      </c>
      <c r="R2316" t="s">
        <v>8327</v>
      </c>
      <c r="S2316" s="9">
        <f t="shared" si="148"/>
        <v>41037.551585648151</v>
      </c>
      <c r="T2316" s="9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 s="13">
        <f t="shared" si="147"/>
        <v>40.08</v>
      </c>
      <c r="Q2317" s="15" t="s">
        <v>8323</v>
      </c>
      <c r="R2317" t="s">
        <v>8327</v>
      </c>
      <c r="S2317" s="9">
        <f t="shared" si="148"/>
        <v>41004.72619212963</v>
      </c>
      <c r="T2317" s="9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 s="13">
        <f t="shared" si="147"/>
        <v>78.03</v>
      </c>
      <c r="Q2318" s="15" t="s">
        <v>8323</v>
      </c>
      <c r="R2318" t="s">
        <v>8327</v>
      </c>
      <c r="S2318" s="9">
        <f t="shared" si="148"/>
        <v>40079.725115740745</v>
      </c>
      <c r="T2318" s="9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 s="13">
        <f t="shared" si="147"/>
        <v>18.91</v>
      </c>
      <c r="Q2319" s="15" t="s">
        <v>8323</v>
      </c>
      <c r="R2319" t="s">
        <v>8327</v>
      </c>
      <c r="S2319" s="9">
        <f t="shared" si="148"/>
        <v>40192.542233796295</v>
      </c>
      <c r="T2319" s="9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 s="13">
        <f t="shared" si="147"/>
        <v>37.130000000000003</v>
      </c>
      <c r="Q2320" s="15" t="s">
        <v>8323</v>
      </c>
      <c r="R2320" t="s">
        <v>8327</v>
      </c>
      <c r="S2320" s="9">
        <f t="shared" si="148"/>
        <v>40050.643680555557</v>
      </c>
      <c r="T2320" s="9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 s="13">
        <f t="shared" si="147"/>
        <v>41.96</v>
      </c>
      <c r="Q2321" s="15" t="s">
        <v>8323</v>
      </c>
      <c r="R2321" t="s">
        <v>8327</v>
      </c>
      <c r="S2321" s="9">
        <f t="shared" si="148"/>
        <v>41593.082002314812</v>
      </c>
      <c r="T2321" s="9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 s="13">
        <f t="shared" si="147"/>
        <v>61.04</v>
      </c>
      <c r="Q2322" s="15" t="s">
        <v>8323</v>
      </c>
      <c r="R2322" t="s">
        <v>8327</v>
      </c>
      <c r="S2322" s="9">
        <f t="shared" si="148"/>
        <v>41696.817129629628</v>
      </c>
      <c r="T2322" s="9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 s="13">
        <f t="shared" si="147"/>
        <v>64.53</v>
      </c>
      <c r="Q2323" s="15" t="s">
        <v>8334</v>
      </c>
      <c r="R2323" t="s">
        <v>8350</v>
      </c>
      <c r="S2323" s="9">
        <f t="shared" si="148"/>
        <v>42799.260428240741</v>
      </c>
      <c r="T2323" s="9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 s="13">
        <f t="shared" si="147"/>
        <v>21.25</v>
      </c>
      <c r="Q2324" s="15" t="s">
        <v>8334</v>
      </c>
      <c r="R2324" t="s">
        <v>8350</v>
      </c>
      <c r="S2324" s="9">
        <f t="shared" si="148"/>
        <v>42804.895474537043</v>
      </c>
      <c r="T2324" s="9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 s="13">
        <f t="shared" si="147"/>
        <v>30</v>
      </c>
      <c r="Q2325" s="15" t="s">
        <v>8334</v>
      </c>
      <c r="R2325" t="s">
        <v>8350</v>
      </c>
      <c r="S2325" s="9">
        <f t="shared" si="148"/>
        <v>42807.755173611105</v>
      </c>
      <c r="T2325" s="9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 s="13">
        <f t="shared" si="147"/>
        <v>25.49</v>
      </c>
      <c r="Q2326" s="15" t="s">
        <v>8334</v>
      </c>
      <c r="R2326" t="s">
        <v>8350</v>
      </c>
      <c r="S2326" s="9">
        <f t="shared" si="148"/>
        <v>42790.885243055556</v>
      </c>
      <c r="T2326" s="9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 s="13">
        <f t="shared" si="147"/>
        <v>11.43</v>
      </c>
      <c r="Q2327" s="15" t="s">
        <v>8334</v>
      </c>
      <c r="R2327" t="s">
        <v>8350</v>
      </c>
      <c r="S2327" s="9">
        <f t="shared" si="148"/>
        <v>42794.022349537037</v>
      </c>
      <c r="T2327" s="9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 s="13">
        <f t="shared" si="147"/>
        <v>108</v>
      </c>
      <c r="Q2328" s="15" t="s">
        <v>8334</v>
      </c>
      <c r="R2328" t="s">
        <v>8350</v>
      </c>
      <c r="S2328" s="9">
        <f t="shared" si="148"/>
        <v>42804.034120370372</v>
      </c>
      <c r="T2328" s="9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 s="13">
        <f t="shared" si="147"/>
        <v>54.88</v>
      </c>
      <c r="Q2329" s="15" t="s">
        <v>8334</v>
      </c>
      <c r="R2329" t="s">
        <v>8350</v>
      </c>
      <c r="S2329" s="9">
        <f t="shared" si="148"/>
        <v>41842.917129629634</v>
      </c>
      <c r="T2329" s="9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 s="13">
        <f t="shared" si="147"/>
        <v>47.38</v>
      </c>
      <c r="Q2330" s="15" t="s">
        <v>8334</v>
      </c>
      <c r="R2330" t="s">
        <v>8350</v>
      </c>
      <c r="S2330" s="9">
        <f t="shared" si="148"/>
        <v>42139.781678240746</v>
      </c>
      <c r="T2330" s="9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 s="13">
        <f t="shared" si="147"/>
        <v>211.84</v>
      </c>
      <c r="Q2331" s="15" t="s">
        <v>8334</v>
      </c>
      <c r="R2331" t="s">
        <v>8350</v>
      </c>
      <c r="S2331" s="9">
        <f t="shared" si="148"/>
        <v>41807.624374999999</v>
      </c>
      <c r="T2331" s="9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 s="13">
        <f t="shared" si="147"/>
        <v>219.93</v>
      </c>
      <c r="Q2332" s="15" t="s">
        <v>8334</v>
      </c>
      <c r="R2332" t="s">
        <v>8350</v>
      </c>
      <c r="S2332" s="9">
        <f t="shared" si="148"/>
        <v>42332.89980324074</v>
      </c>
      <c r="T2332" s="9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 s="13">
        <f t="shared" si="147"/>
        <v>40.799999999999997</v>
      </c>
      <c r="Q2333" s="15" t="s">
        <v>8334</v>
      </c>
      <c r="R2333" t="s">
        <v>8350</v>
      </c>
      <c r="S2333" s="9">
        <f t="shared" si="148"/>
        <v>41839.005671296298</v>
      </c>
      <c r="T2333" s="9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 s="13">
        <f t="shared" si="147"/>
        <v>75.5</v>
      </c>
      <c r="Q2334" s="15" t="s">
        <v>8334</v>
      </c>
      <c r="R2334" t="s">
        <v>8350</v>
      </c>
      <c r="S2334" s="9">
        <f t="shared" si="148"/>
        <v>42011.628136574072</v>
      </c>
      <c r="T2334" s="9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 s="13">
        <f t="shared" si="147"/>
        <v>13.54</v>
      </c>
      <c r="Q2335" s="15" t="s">
        <v>8334</v>
      </c>
      <c r="R2335" t="s">
        <v>8350</v>
      </c>
      <c r="S2335" s="9">
        <f t="shared" si="148"/>
        <v>41767.650347222225</v>
      </c>
      <c r="T2335" s="9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 s="13">
        <f t="shared" si="147"/>
        <v>60.87</v>
      </c>
      <c r="Q2336" s="15" t="s">
        <v>8334</v>
      </c>
      <c r="R2336" t="s">
        <v>8350</v>
      </c>
      <c r="S2336" s="9">
        <f t="shared" si="148"/>
        <v>41918.670115740737</v>
      </c>
      <c r="T2336" s="9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 s="13">
        <f t="shared" si="147"/>
        <v>115.69</v>
      </c>
      <c r="Q2337" s="15" t="s">
        <v>8334</v>
      </c>
      <c r="R2337" t="s">
        <v>8350</v>
      </c>
      <c r="S2337" s="9">
        <f t="shared" si="148"/>
        <v>41771.572256944448</v>
      </c>
      <c r="T2337" s="9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 s="13">
        <f t="shared" si="147"/>
        <v>48.1</v>
      </c>
      <c r="Q2338" s="15" t="s">
        <v>8334</v>
      </c>
      <c r="R2338" t="s">
        <v>8350</v>
      </c>
      <c r="S2338" s="9">
        <f t="shared" si="148"/>
        <v>41666.924710648149</v>
      </c>
      <c r="T2338" s="9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 s="13">
        <f t="shared" si="147"/>
        <v>74.180000000000007</v>
      </c>
      <c r="Q2339" s="15" t="s">
        <v>8334</v>
      </c>
      <c r="R2339" t="s">
        <v>8350</v>
      </c>
      <c r="S2339" s="9">
        <f t="shared" si="148"/>
        <v>41786.640543981484</v>
      </c>
      <c r="T2339" s="9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 s="13">
        <f t="shared" si="147"/>
        <v>123.35</v>
      </c>
      <c r="Q2340" s="15" t="s">
        <v>8334</v>
      </c>
      <c r="R2340" t="s">
        <v>8350</v>
      </c>
      <c r="S2340" s="9">
        <f t="shared" si="148"/>
        <v>41789.896805555552</v>
      </c>
      <c r="T2340" s="9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 s="13">
        <f t="shared" si="147"/>
        <v>66.62</v>
      </c>
      <c r="Q2341" s="15" t="s">
        <v>8334</v>
      </c>
      <c r="R2341" t="s">
        <v>8350</v>
      </c>
      <c r="S2341" s="9">
        <f t="shared" si="148"/>
        <v>42692.79987268518</v>
      </c>
      <c r="T2341" s="9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 s="13">
        <f t="shared" si="147"/>
        <v>104.99</v>
      </c>
      <c r="Q2342" s="15" t="s">
        <v>8334</v>
      </c>
      <c r="R2342" t="s">
        <v>8350</v>
      </c>
      <c r="S2342" s="9">
        <f t="shared" si="148"/>
        <v>42643.642800925925</v>
      </c>
      <c r="T2342" s="9">
        <f t="shared" si="149"/>
        <v>42673.642800925925</v>
      </c>
    </row>
    <row r="2343" spans="1:20" ht="60" hidden="1" x14ac:dyDescent="0.25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1455132611</v>
      </c>
      <c r="J2343" s="11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 s="13">
        <f t="shared" si="147"/>
        <v>0</v>
      </c>
      <c r="Q2343" s="15" t="s">
        <v>8317</v>
      </c>
      <c r="R2343" t="s">
        <v>8318</v>
      </c>
      <c r="S2343" s="9">
        <f t="shared" si="148"/>
        <v>42380.812627314815</v>
      </c>
      <c r="T2343" s="9">
        <f t="shared" si="149"/>
        <v>42410.812627314815</v>
      </c>
    </row>
    <row r="2344" spans="1:20" ht="60" hidden="1" x14ac:dyDescent="0.25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t="s">
        <v>8219</v>
      </c>
      <c r="G2344" t="s">
        <v>8223</v>
      </c>
      <c r="H2344" t="s">
        <v>8245</v>
      </c>
      <c r="I2344" s="11">
        <v>1418877141</v>
      </c>
      <c r="J2344" s="11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46"/>
        <v>0</v>
      </c>
      <c r="P2344" s="13">
        <f t="shared" si="147"/>
        <v>20.5</v>
      </c>
      <c r="Q2344" s="15" t="s">
        <v>8317</v>
      </c>
      <c r="R2344" t="s">
        <v>8318</v>
      </c>
      <c r="S2344" s="9">
        <f t="shared" si="148"/>
        <v>41961.18913194444</v>
      </c>
      <c r="T2344" s="9">
        <f t="shared" si="149"/>
        <v>41991.18913194444</v>
      </c>
    </row>
    <row r="2345" spans="1:20" ht="90" hidden="1" x14ac:dyDescent="0.25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t="s">
        <v>8219</v>
      </c>
      <c r="G2345" t="s">
        <v>8223</v>
      </c>
      <c r="H2345" t="s">
        <v>8245</v>
      </c>
      <c r="I2345" s="11">
        <v>1459121162</v>
      </c>
      <c r="J2345" s="11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46"/>
        <v>4</v>
      </c>
      <c r="P2345" s="13">
        <f t="shared" si="147"/>
        <v>61.18</v>
      </c>
      <c r="Q2345" s="15" t="s">
        <v>8315</v>
      </c>
      <c r="R2345" t="s">
        <v>8355</v>
      </c>
      <c r="S2345" s="9">
        <f t="shared" si="148"/>
        <v>42427.01807870371</v>
      </c>
      <c r="T2345" s="9">
        <f t="shared" si="149"/>
        <v>42456.976412037038</v>
      </c>
    </row>
    <row r="2346" spans="1:20" ht="60" hidden="1" x14ac:dyDescent="0.25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t="s">
        <v>8219</v>
      </c>
      <c r="G2346" t="s">
        <v>8223</v>
      </c>
      <c r="H2346" t="s">
        <v>8245</v>
      </c>
      <c r="I2346" s="11">
        <v>1481213752</v>
      </c>
      <c r="J2346" s="11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46"/>
        <v>5</v>
      </c>
      <c r="P2346" s="13">
        <f t="shared" si="147"/>
        <v>88.64</v>
      </c>
      <c r="Q2346" s="15" t="s">
        <v>8315</v>
      </c>
      <c r="R2346" t="s">
        <v>8357</v>
      </c>
      <c r="S2346" s="9">
        <f t="shared" si="148"/>
        <v>42682.67768518519</v>
      </c>
      <c r="T2346" s="9">
        <f t="shared" si="149"/>
        <v>42712.67768518519</v>
      </c>
    </row>
    <row r="2347" spans="1:20" ht="45" hidden="1" x14ac:dyDescent="0.25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t="s">
        <v>8219</v>
      </c>
      <c r="G2347" t="s">
        <v>8224</v>
      </c>
      <c r="H2347" t="s">
        <v>8246</v>
      </c>
      <c r="I2347" s="11">
        <v>1445093578</v>
      </c>
      <c r="J2347" s="11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 s="13">
        <f t="shared" si="147"/>
        <v>0</v>
      </c>
      <c r="Q2347" s="15" t="s">
        <v>8317</v>
      </c>
      <c r="R2347" t="s">
        <v>8318</v>
      </c>
      <c r="S2347" s="9">
        <f t="shared" si="148"/>
        <v>42264.620115740734</v>
      </c>
      <c r="T2347" s="9">
        <f t="shared" si="149"/>
        <v>42294.620115740734</v>
      </c>
    </row>
    <row r="2348" spans="1:20" ht="45" hidden="1" x14ac:dyDescent="0.25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t="s">
        <v>8219</v>
      </c>
      <c r="G2348" t="s">
        <v>8228</v>
      </c>
      <c r="H2348" t="s">
        <v>8250</v>
      </c>
      <c r="I2348" s="11">
        <v>1408986738</v>
      </c>
      <c r="J2348" s="11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46"/>
        <v>1</v>
      </c>
      <c r="P2348" s="13">
        <f t="shared" si="147"/>
        <v>300</v>
      </c>
      <c r="Q2348" s="15" t="s">
        <v>8317</v>
      </c>
      <c r="R2348" t="s">
        <v>8318</v>
      </c>
      <c r="S2348" s="9">
        <f t="shared" si="148"/>
        <v>41831.716874999998</v>
      </c>
      <c r="T2348" s="9">
        <f t="shared" si="149"/>
        <v>41876.716874999998</v>
      </c>
    </row>
    <row r="2349" spans="1:20" ht="45" hidden="1" x14ac:dyDescent="0.25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t="s">
        <v>8219</v>
      </c>
      <c r="G2349" t="s">
        <v>8223</v>
      </c>
      <c r="H2349" t="s">
        <v>8245</v>
      </c>
      <c r="I2349" s="11">
        <v>1481727623</v>
      </c>
      <c r="J2349" s="11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46"/>
        <v>44</v>
      </c>
      <c r="P2349" s="13">
        <f t="shared" si="147"/>
        <v>174.95</v>
      </c>
      <c r="Q2349" s="15" t="s">
        <v>8317</v>
      </c>
      <c r="R2349" t="s">
        <v>8319</v>
      </c>
      <c r="S2349" s="9">
        <f t="shared" si="148"/>
        <v>42676.583599537036</v>
      </c>
      <c r="T2349" s="9">
        <f t="shared" si="149"/>
        <v>42718.6252662037</v>
      </c>
    </row>
    <row r="2350" spans="1:20" ht="60" hidden="1" x14ac:dyDescent="0.25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t="s">
        <v>8219</v>
      </c>
      <c r="G2350" t="s">
        <v>8223</v>
      </c>
      <c r="H2350" t="s">
        <v>8245</v>
      </c>
      <c r="I2350" s="11">
        <v>1469122200</v>
      </c>
      <c r="J2350" s="11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46"/>
        <v>26</v>
      </c>
      <c r="P2350" s="13">
        <f t="shared" si="147"/>
        <v>90.62</v>
      </c>
      <c r="Q2350" s="15" t="s">
        <v>8317</v>
      </c>
      <c r="R2350" t="s">
        <v>8319</v>
      </c>
      <c r="S2350" s="9">
        <f t="shared" si="148"/>
        <v>42543.665601851855</v>
      </c>
      <c r="T2350" s="9">
        <f t="shared" si="149"/>
        <v>42572.729166666672</v>
      </c>
    </row>
    <row r="2351" spans="1:20" ht="60" hidden="1" x14ac:dyDescent="0.25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t="s">
        <v>8219</v>
      </c>
      <c r="G2351" t="s">
        <v>8223</v>
      </c>
      <c r="H2351" t="s">
        <v>8245</v>
      </c>
      <c r="I2351" s="11">
        <v>1438543033</v>
      </c>
      <c r="J2351" s="1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46"/>
        <v>3</v>
      </c>
      <c r="P2351" s="13">
        <f t="shared" si="147"/>
        <v>66.069999999999993</v>
      </c>
      <c r="Q2351" s="15" t="s">
        <v>8317</v>
      </c>
      <c r="R2351" t="s">
        <v>8319</v>
      </c>
      <c r="S2351" s="9">
        <f t="shared" si="148"/>
        <v>42188.803622685184</v>
      </c>
      <c r="T2351" s="9">
        <f t="shared" si="149"/>
        <v>42218.803622685184</v>
      </c>
    </row>
    <row r="2352" spans="1:20" ht="45" hidden="1" x14ac:dyDescent="0.25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t="s">
        <v>8219</v>
      </c>
      <c r="G2352" t="s">
        <v>8223</v>
      </c>
      <c r="H2352" t="s">
        <v>8245</v>
      </c>
      <c r="I2352" s="11">
        <v>1469656800</v>
      </c>
      <c r="J2352" s="11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46"/>
        <v>21</v>
      </c>
      <c r="P2352" s="13">
        <f t="shared" si="147"/>
        <v>108.05</v>
      </c>
      <c r="Q2352" s="15" t="s">
        <v>8320</v>
      </c>
      <c r="R2352" t="s">
        <v>8342</v>
      </c>
      <c r="S2352" s="9">
        <f t="shared" si="148"/>
        <v>42549.916712962964</v>
      </c>
      <c r="T2352" s="9">
        <f t="shared" si="149"/>
        <v>42578.916666666672</v>
      </c>
    </row>
    <row r="2353" spans="1:20" ht="15.75" hidden="1" x14ac:dyDescent="0.25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t="s">
        <v>8219</v>
      </c>
      <c r="G2353" t="s">
        <v>8223</v>
      </c>
      <c r="H2353" t="s">
        <v>8245</v>
      </c>
      <c r="I2353" s="11">
        <v>1369498714</v>
      </c>
      <c r="J2353" s="11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46"/>
        <v>0</v>
      </c>
      <c r="P2353" s="13">
        <f t="shared" si="147"/>
        <v>0</v>
      </c>
      <c r="Q2353" s="15" t="s">
        <v>8320</v>
      </c>
      <c r="R2353" t="s">
        <v>8342</v>
      </c>
      <c r="S2353" s="9">
        <f t="shared" si="148"/>
        <v>41389.679560185185</v>
      </c>
      <c r="T2353" s="9">
        <f t="shared" si="149"/>
        <v>41419.679560185185</v>
      </c>
    </row>
    <row r="2354" spans="1:20" ht="45" hidden="1" x14ac:dyDescent="0.25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1444004616</v>
      </c>
      <c r="J2354" s="11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 s="13">
        <f t="shared" si="147"/>
        <v>0</v>
      </c>
      <c r="Q2354" s="15" t="s">
        <v>8317</v>
      </c>
      <c r="R2354" t="s">
        <v>8318</v>
      </c>
      <c r="S2354" s="9">
        <f t="shared" si="148"/>
        <v>42237.016388888893</v>
      </c>
      <c r="T2354" s="9">
        <f t="shared" si="149"/>
        <v>42282.016388888893</v>
      </c>
    </row>
    <row r="2355" spans="1:20" ht="45" hidden="1" x14ac:dyDescent="0.25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t="s">
        <v>8219</v>
      </c>
      <c r="G2355" t="s">
        <v>8228</v>
      </c>
      <c r="H2355" t="s">
        <v>8250</v>
      </c>
      <c r="I2355" s="11">
        <v>1420920424</v>
      </c>
      <c r="J2355" s="11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 s="13">
        <f t="shared" si="147"/>
        <v>0</v>
      </c>
      <c r="Q2355" s="15" t="s">
        <v>8317</v>
      </c>
      <c r="R2355" t="s">
        <v>8318</v>
      </c>
      <c r="S2355" s="9">
        <f t="shared" si="148"/>
        <v>41954.838240740741</v>
      </c>
      <c r="T2355" s="9">
        <f t="shared" si="149"/>
        <v>42014.838240740741</v>
      </c>
    </row>
    <row r="2356" spans="1:20" ht="45" hidden="1" x14ac:dyDescent="0.25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t="s">
        <v>8219</v>
      </c>
      <c r="G2356" t="s">
        <v>8223</v>
      </c>
      <c r="H2356" t="s">
        <v>8245</v>
      </c>
      <c r="I2356" s="11">
        <v>1428893517</v>
      </c>
      <c r="J2356" s="11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46"/>
        <v>0</v>
      </c>
      <c r="P2356" s="13">
        <f t="shared" si="147"/>
        <v>0</v>
      </c>
      <c r="Q2356" s="15" t="s">
        <v>8334</v>
      </c>
      <c r="R2356" t="s">
        <v>8335</v>
      </c>
      <c r="S2356" s="9">
        <f t="shared" si="148"/>
        <v>42077.119409722218</v>
      </c>
      <c r="T2356" s="9">
        <f t="shared" si="149"/>
        <v>42107.119409722218</v>
      </c>
    </row>
    <row r="2357" spans="1:20" ht="60" hidden="1" x14ac:dyDescent="0.25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t="s">
        <v>8219</v>
      </c>
      <c r="G2357" t="s">
        <v>8223</v>
      </c>
      <c r="H2357" t="s">
        <v>8245</v>
      </c>
      <c r="I2357" s="11">
        <v>1470187800</v>
      </c>
      <c r="J2357" s="11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46"/>
        <v>19</v>
      </c>
      <c r="P2357" s="13">
        <f t="shared" si="147"/>
        <v>95.28</v>
      </c>
      <c r="Q2357" s="15" t="s">
        <v>8317</v>
      </c>
      <c r="R2357" t="s">
        <v>8353</v>
      </c>
      <c r="S2357" s="9">
        <f t="shared" si="148"/>
        <v>42551.928854166668</v>
      </c>
      <c r="T2357" s="9">
        <f t="shared" si="149"/>
        <v>42585.0625</v>
      </c>
    </row>
    <row r="2358" spans="1:20" ht="45" hidden="1" x14ac:dyDescent="0.25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t="s">
        <v>8219</v>
      </c>
      <c r="G2358" t="s">
        <v>8231</v>
      </c>
      <c r="H2358" t="s">
        <v>8252</v>
      </c>
      <c r="I2358" s="11">
        <v>1472896800</v>
      </c>
      <c r="J2358" s="11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46"/>
        <v>0</v>
      </c>
      <c r="P2358" s="13">
        <f t="shared" si="147"/>
        <v>0</v>
      </c>
      <c r="Q2358" s="15" t="s">
        <v>8315</v>
      </c>
      <c r="R2358" t="s">
        <v>8357</v>
      </c>
      <c r="S2358" s="9">
        <f t="shared" si="148"/>
        <v>42615.346817129626</v>
      </c>
      <c r="T2358" s="9">
        <f t="shared" si="149"/>
        <v>42616.416666666672</v>
      </c>
    </row>
    <row r="2359" spans="1:20" ht="60" hidden="1" x14ac:dyDescent="0.25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t="s">
        <v>8219</v>
      </c>
      <c r="G2359" t="s">
        <v>8225</v>
      </c>
      <c r="H2359" t="s">
        <v>8247</v>
      </c>
      <c r="I2359" s="11">
        <v>1454281380</v>
      </c>
      <c r="J2359" s="11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46"/>
        <v>0</v>
      </c>
      <c r="P2359" s="13">
        <f t="shared" si="147"/>
        <v>0</v>
      </c>
      <c r="Q2359" s="15" t="s">
        <v>8315</v>
      </c>
      <c r="R2359" t="s">
        <v>8357</v>
      </c>
      <c r="S2359" s="9">
        <f t="shared" si="148"/>
        <v>42373.983449074076</v>
      </c>
      <c r="T2359" s="9">
        <f t="shared" si="149"/>
        <v>42400.960416666669</v>
      </c>
    </row>
    <row r="2360" spans="1:20" ht="45" hidden="1" x14ac:dyDescent="0.25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t="s">
        <v>8219</v>
      </c>
      <c r="G2360" t="s">
        <v>8223</v>
      </c>
      <c r="H2360" t="s">
        <v>8245</v>
      </c>
      <c r="I2360" s="11">
        <v>1484038620</v>
      </c>
      <c r="J2360" s="11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 s="13">
        <f t="shared" si="147"/>
        <v>0</v>
      </c>
      <c r="Q2360" s="15" t="s">
        <v>8317</v>
      </c>
      <c r="R2360" t="s">
        <v>8318</v>
      </c>
      <c r="S2360" s="9">
        <f t="shared" si="148"/>
        <v>42717.121377314819</v>
      </c>
      <c r="T2360" s="9">
        <f t="shared" si="149"/>
        <v>42745.372916666667</v>
      </c>
    </row>
    <row r="2361" spans="1:20" ht="60" hidden="1" x14ac:dyDescent="0.25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t="s">
        <v>8219</v>
      </c>
      <c r="G2361" t="s">
        <v>8228</v>
      </c>
      <c r="H2361" t="s">
        <v>8250</v>
      </c>
      <c r="I2361" s="11">
        <v>1407034796</v>
      </c>
      <c r="J2361" s="1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46"/>
        <v>5</v>
      </c>
      <c r="P2361" s="13">
        <f t="shared" si="147"/>
        <v>119</v>
      </c>
      <c r="Q2361" s="15" t="s">
        <v>8308</v>
      </c>
      <c r="R2361" t="s">
        <v>8311</v>
      </c>
      <c r="S2361" s="9">
        <f t="shared" si="148"/>
        <v>41794.124953703707</v>
      </c>
      <c r="T2361" s="9">
        <f t="shared" si="149"/>
        <v>41854.124953703707</v>
      </c>
    </row>
    <row r="2362" spans="1:20" ht="60" hidden="1" x14ac:dyDescent="0.25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t="s">
        <v>8219</v>
      </c>
      <c r="G2362" t="s">
        <v>8224</v>
      </c>
      <c r="H2362" t="s">
        <v>8246</v>
      </c>
      <c r="I2362" s="11">
        <v>1432223125</v>
      </c>
      <c r="J2362" s="11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ref="O2362:O2425" si="150">ROUND(E2362/D2362*100,0)</f>
        <v>0</v>
      </c>
      <c r="P2362" s="13">
        <f t="shared" ref="P2362:P2425" si="151">IFERROR(ROUND(E2362/L2362,2),0)</f>
        <v>26.5</v>
      </c>
      <c r="Q2362" s="15" t="s">
        <v>8317</v>
      </c>
      <c r="R2362" t="s">
        <v>8319</v>
      </c>
      <c r="S2362" s="9">
        <f t="shared" ref="S2362:S2425" si="152">(((J2362/60)/60)/24)+DATE(1970,1,1)</f>
        <v>42115.656539351854</v>
      </c>
      <c r="T2362" s="9">
        <f t="shared" ref="T2362:T2425" si="153">(((I2362/60)/60)/24)+DATE(1970,1,1)</f>
        <v>42145.656539351854</v>
      </c>
    </row>
    <row r="2363" spans="1:20" ht="45" hidden="1" x14ac:dyDescent="0.25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t="s">
        <v>8219</v>
      </c>
      <c r="G2363" t="s">
        <v>8223</v>
      </c>
      <c r="H2363" t="s">
        <v>8245</v>
      </c>
      <c r="I2363" s="11">
        <v>1467432000</v>
      </c>
      <c r="J2363" s="11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50"/>
        <v>22</v>
      </c>
      <c r="P2363" s="13">
        <f t="shared" si="151"/>
        <v>157.46</v>
      </c>
      <c r="Q2363" s="15" t="s">
        <v>8317</v>
      </c>
      <c r="R2363" t="s">
        <v>8319</v>
      </c>
      <c r="S2363" s="9">
        <f t="shared" si="152"/>
        <v>42522.276724537034</v>
      </c>
      <c r="T2363" s="9">
        <f t="shared" si="153"/>
        <v>42553.166666666672</v>
      </c>
    </row>
    <row r="2364" spans="1:20" ht="45" hidden="1" x14ac:dyDescent="0.25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t="s">
        <v>8219</v>
      </c>
      <c r="G2364" t="s">
        <v>8223</v>
      </c>
      <c r="H2364" t="s">
        <v>8245</v>
      </c>
      <c r="I2364" s="11">
        <v>1420910460</v>
      </c>
      <c r="J2364" s="11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50"/>
        <v>0</v>
      </c>
      <c r="P2364" s="13">
        <f t="shared" si="151"/>
        <v>25</v>
      </c>
      <c r="Q2364" s="15" t="s">
        <v>8317</v>
      </c>
      <c r="R2364" t="s">
        <v>8318</v>
      </c>
      <c r="S2364" s="9">
        <f t="shared" si="152"/>
        <v>41954.722916666666</v>
      </c>
      <c r="T2364" s="9">
        <f t="shared" si="153"/>
        <v>42014.722916666666</v>
      </c>
    </row>
    <row r="2365" spans="1:20" ht="45" hidden="1" x14ac:dyDescent="0.25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1408663948</v>
      </c>
      <c r="J2365" s="11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50"/>
        <v>0</v>
      </c>
      <c r="P2365" s="13">
        <f t="shared" si="151"/>
        <v>0</v>
      </c>
      <c r="Q2365" s="15" t="s">
        <v>8334</v>
      </c>
      <c r="R2365" t="s">
        <v>8335</v>
      </c>
      <c r="S2365" s="9">
        <f t="shared" si="152"/>
        <v>41842.980879629627</v>
      </c>
      <c r="T2365" s="9">
        <f t="shared" si="153"/>
        <v>41872.980879629627</v>
      </c>
    </row>
    <row r="2366" spans="1:20" ht="45" hidden="1" x14ac:dyDescent="0.25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t="s">
        <v>8219</v>
      </c>
      <c r="G2366" t="s">
        <v>8231</v>
      </c>
      <c r="H2366" t="s">
        <v>8252</v>
      </c>
      <c r="I2366" s="11">
        <v>1449077100</v>
      </c>
      <c r="J2366" s="11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50"/>
        <v>0</v>
      </c>
      <c r="P2366" s="13">
        <f t="shared" si="151"/>
        <v>0</v>
      </c>
      <c r="Q2366" s="15" t="s">
        <v>8320</v>
      </c>
      <c r="R2366" t="s">
        <v>8339</v>
      </c>
      <c r="S2366" s="9">
        <f t="shared" si="152"/>
        <v>42312.204814814817</v>
      </c>
      <c r="T2366" s="9">
        <f t="shared" si="153"/>
        <v>42340.725694444445</v>
      </c>
    </row>
    <row r="2367" spans="1:20" ht="60" hidden="1" x14ac:dyDescent="0.25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t="s">
        <v>8219</v>
      </c>
      <c r="G2367" t="s">
        <v>8223</v>
      </c>
      <c r="H2367" t="s">
        <v>8245</v>
      </c>
      <c r="I2367" s="11">
        <v>1421350140</v>
      </c>
      <c r="J2367" s="11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50"/>
        <v>1</v>
      </c>
      <c r="P2367" s="13">
        <f t="shared" si="151"/>
        <v>57.88</v>
      </c>
      <c r="Q2367" s="15" t="s">
        <v>8317</v>
      </c>
      <c r="R2367" t="s">
        <v>8318</v>
      </c>
      <c r="S2367" s="9">
        <f t="shared" si="152"/>
        <v>41989.853692129633</v>
      </c>
      <c r="T2367" s="9">
        <f t="shared" si="153"/>
        <v>42019.811805555553</v>
      </c>
    </row>
    <row r="2368" spans="1:20" ht="60" hidden="1" x14ac:dyDescent="0.25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t="s">
        <v>8219</v>
      </c>
      <c r="G2368" t="s">
        <v>8223</v>
      </c>
      <c r="H2368" t="s">
        <v>8245</v>
      </c>
      <c r="I2368" s="11">
        <v>1427328000</v>
      </c>
      <c r="J2368" s="11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50"/>
        <v>0</v>
      </c>
      <c r="P2368" s="13">
        <f t="shared" si="151"/>
        <v>0</v>
      </c>
      <c r="Q2368" s="15" t="s">
        <v>8329</v>
      </c>
      <c r="R2368" t="s">
        <v>8330</v>
      </c>
      <c r="S2368" s="9">
        <f t="shared" si="152"/>
        <v>42047.900960648149</v>
      </c>
      <c r="T2368" s="9">
        <f t="shared" si="153"/>
        <v>42089</v>
      </c>
    </row>
    <row r="2369" spans="1:20" ht="45" hidden="1" x14ac:dyDescent="0.25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t="s">
        <v>8219</v>
      </c>
      <c r="G2369" t="s">
        <v>8224</v>
      </c>
      <c r="H2369" t="s">
        <v>8246</v>
      </c>
      <c r="I2369" s="11">
        <v>1489376405</v>
      </c>
      <c r="J2369" s="11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50"/>
        <v>40</v>
      </c>
      <c r="P2369" s="13">
        <f t="shared" si="151"/>
        <v>152.41</v>
      </c>
      <c r="Q2369" s="15" t="s">
        <v>8317</v>
      </c>
      <c r="R2369" t="s">
        <v>8319</v>
      </c>
      <c r="S2369" s="9">
        <f t="shared" si="152"/>
        <v>42747.194502314815</v>
      </c>
      <c r="T2369" s="9">
        <f t="shared" si="153"/>
        <v>42807.152835648143</v>
      </c>
    </row>
    <row r="2370" spans="1:20" ht="60" hidden="1" x14ac:dyDescent="0.25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t="s">
        <v>8219</v>
      </c>
      <c r="G2370" t="s">
        <v>8223</v>
      </c>
      <c r="H2370" t="s">
        <v>8245</v>
      </c>
      <c r="I2370" s="11">
        <v>1457024514</v>
      </c>
      <c r="J2370" s="11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si="150"/>
        <v>31</v>
      </c>
      <c r="P2370" s="13">
        <f t="shared" si="151"/>
        <v>102.02</v>
      </c>
      <c r="Q2370" s="15" t="s">
        <v>8317</v>
      </c>
      <c r="R2370" t="s">
        <v>8319</v>
      </c>
      <c r="S2370" s="9">
        <f t="shared" si="152"/>
        <v>42402.709652777776</v>
      </c>
      <c r="T2370" s="9">
        <f t="shared" si="153"/>
        <v>42432.709652777776</v>
      </c>
    </row>
    <row r="2371" spans="1:20" ht="45" hidden="1" x14ac:dyDescent="0.25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t="s">
        <v>8219</v>
      </c>
      <c r="G2371" t="s">
        <v>8223</v>
      </c>
      <c r="H2371" t="s">
        <v>8245</v>
      </c>
      <c r="I2371" s="11">
        <v>1420938172</v>
      </c>
      <c r="J2371" s="1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50"/>
        <v>15</v>
      </c>
      <c r="P2371" s="13">
        <f t="shared" si="151"/>
        <v>45.41</v>
      </c>
      <c r="Q2371" s="15" t="s">
        <v>8317</v>
      </c>
      <c r="R2371" t="s">
        <v>8319</v>
      </c>
      <c r="S2371" s="9">
        <f t="shared" si="152"/>
        <v>41985.043657407412</v>
      </c>
      <c r="T2371" s="9">
        <f t="shared" si="153"/>
        <v>42015.043657407412</v>
      </c>
    </row>
    <row r="2372" spans="1:20" ht="60" hidden="1" x14ac:dyDescent="0.25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t="s">
        <v>8219</v>
      </c>
      <c r="G2372" t="s">
        <v>8223</v>
      </c>
      <c r="H2372" t="s">
        <v>8245</v>
      </c>
      <c r="I2372" s="11">
        <v>1429028365</v>
      </c>
      <c r="J2372" s="11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50"/>
        <v>0</v>
      </c>
      <c r="P2372" s="13">
        <f t="shared" si="151"/>
        <v>50</v>
      </c>
      <c r="Q2372" s="15" t="s">
        <v>8317</v>
      </c>
      <c r="R2372" t="s">
        <v>8318</v>
      </c>
      <c r="S2372" s="9">
        <f t="shared" si="152"/>
        <v>42063.721817129626</v>
      </c>
      <c r="T2372" s="9">
        <f t="shared" si="153"/>
        <v>42108.680150462969</v>
      </c>
    </row>
    <row r="2373" spans="1:20" ht="45" hidden="1" x14ac:dyDescent="0.25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t="s">
        <v>8219</v>
      </c>
      <c r="G2373" t="s">
        <v>8228</v>
      </c>
      <c r="H2373" t="s">
        <v>8250</v>
      </c>
      <c r="I2373" s="11">
        <v>1406854699</v>
      </c>
      <c r="J2373" s="11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50"/>
        <v>0</v>
      </c>
      <c r="P2373" s="13">
        <f t="shared" si="151"/>
        <v>0</v>
      </c>
      <c r="Q2373" s="15" t="s">
        <v>8334</v>
      </c>
      <c r="R2373" t="s">
        <v>8335</v>
      </c>
      <c r="S2373" s="9">
        <f t="shared" si="152"/>
        <v>41822.040497685186</v>
      </c>
      <c r="T2373" s="9">
        <f t="shared" si="153"/>
        <v>41852.040497685186</v>
      </c>
    </row>
    <row r="2374" spans="1:20" ht="45" hidden="1" x14ac:dyDescent="0.25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t="s">
        <v>8219</v>
      </c>
      <c r="G2374" t="s">
        <v>8223</v>
      </c>
      <c r="H2374" t="s">
        <v>8245</v>
      </c>
      <c r="I2374" s="11">
        <v>1423092149</v>
      </c>
      <c r="J2374" s="11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50"/>
        <v>47</v>
      </c>
      <c r="P2374" s="13">
        <f t="shared" si="151"/>
        <v>53.25</v>
      </c>
      <c r="Q2374" s="15" t="s">
        <v>8317</v>
      </c>
      <c r="R2374" t="s">
        <v>8319</v>
      </c>
      <c r="S2374" s="9">
        <f t="shared" si="152"/>
        <v>42009.973946759259</v>
      </c>
      <c r="T2374" s="9">
        <f t="shared" si="153"/>
        <v>42039.973946759259</v>
      </c>
    </row>
    <row r="2375" spans="1:20" ht="45" hidden="1" x14ac:dyDescent="0.25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t="s">
        <v>8219</v>
      </c>
      <c r="G2375" t="s">
        <v>8223</v>
      </c>
      <c r="H2375" t="s">
        <v>8245</v>
      </c>
      <c r="I2375" s="11">
        <v>1429823138</v>
      </c>
      <c r="J2375" s="11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50"/>
        <v>0</v>
      </c>
      <c r="P2375" s="13">
        <f t="shared" si="151"/>
        <v>60</v>
      </c>
      <c r="Q2375" s="15" t="s">
        <v>8334</v>
      </c>
      <c r="R2375" t="s">
        <v>8335</v>
      </c>
      <c r="S2375" s="9">
        <f t="shared" si="152"/>
        <v>42087.878912037035</v>
      </c>
      <c r="T2375" s="9">
        <f t="shared" si="153"/>
        <v>42117.878912037035</v>
      </c>
    </row>
    <row r="2376" spans="1:20" ht="45" hidden="1" x14ac:dyDescent="0.25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t="s">
        <v>8219</v>
      </c>
      <c r="G2376" t="s">
        <v>8223</v>
      </c>
      <c r="H2376" t="s">
        <v>8245</v>
      </c>
      <c r="I2376" s="11">
        <v>1432916235</v>
      </c>
      <c r="J2376" s="11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50"/>
        <v>4</v>
      </c>
      <c r="P2376" s="13">
        <f t="shared" si="151"/>
        <v>41.59</v>
      </c>
      <c r="Q2376" s="15" t="s">
        <v>8317</v>
      </c>
      <c r="R2376" t="s">
        <v>8319</v>
      </c>
      <c r="S2376" s="9">
        <f t="shared" si="152"/>
        <v>42123.678645833337</v>
      </c>
      <c r="T2376" s="9">
        <f t="shared" si="153"/>
        <v>42153.678645833337</v>
      </c>
    </row>
    <row r="2377" spans="1:20" ht="15.75" hidden="1" x14ac:dyDescent="0.25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t="s">
        <v>8219</v>
      </c>
      <c r="G2377" t="s">
        <v>8223</v>
      </c>
      <c r="H2377" t="s">
        <v>8245</v>
      </c>
      <c r="I2377" s="11">
        <v>1429321210</v>
      </c>
      <c r="J2377" s="11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50"/>
        <v>3</v>
      </c>
      <c r="P2377" s="13">
        <f t="shared" si="151"/>
        <v>133.30000000000001</v>
      </c>
      <c r="Q2377" s="15" t="s">
        <v>8317</v>
      </c>
      <c r="R2377" t="s">
        <v>8353</v>
      </c>
      <c r="S2377" s="9">
        <f t="shared" si="152"/>
        <v>42082.069560185191</v>
      </c>
      <c r="T2377" s="9">
        <f t="shared" si="153"/>
        <v>42112.069560185191</v>
      </c>
    </row>
    <row r="2378" spans="1:20" ht="60" hidden="1" x14ac:dyDescent="0.25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t="s">
        <v>8219</v>
      </c>
      <c r="G2378" t="s">
        <v>8223</v>
      </c>
      <c r="H2378" t="s">
        <v>8245</v>
      </c>
      <c r="I2378" s="11">
        <v>1456555536</v>
      </c>
      <c r="J2378" s="11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50"/>
        <v>0</v>
      </c>
      <c r="P2378" s="13">
        <f t="shared" si="151"/>
        <v>20</v>
      </c>
      <c r="Q2378" s="15" t="s">
        <v>8308</v>
      </c>
      <c r="R2378" t="s">
        <v>8311</v>
      </c>
      <c r="S2378" s="9">
        <f t="shared" si="152"/>
        <v>42397.281666666662</v>
      </c>
      <c r="T2378" s="9">
        <f t="shared" si="153"/>
        <v>42427.281666666662</v>
      </c>
    </row>
    <row r="2379" spans="1:20" ht="45" hidden="1" x14ac:dyDescent="0.25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t="s">
        <v>8219</v>
      </c>
      <c r="G2379" t="s">
        <v>8223</v>
      </c>
      <c r="H2379" t="s">
        <v>8245</v>
      </c>
      <c r="I2379" s="11">
        <v>1417532644</v>
      </c>
      <c r="J2379" s="11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50"/>
        <v>1</v>
      </c>
      <c r="P2379" s="13">
        <f t="shared" si="151"/>
        <v>35.9</v>
      </c>
      <c r="Q2379" s="15" t="s">
        <v>8308</v>
      </c>
      <c r="R2379" t="s">
        <v>8311</v>
      </c>
      <c r="S2379" s="9">
        <f t="shared" si="152"/>
        <v>41933.586157407408</v>
      </c>
      <c r="T2379" s="9">
        <f t="shared" si="153"/>
        <v>41975.627824074079</v>
      </c>
    </row>
    <row r="2380" spans="1:20" ht="45" hidden="1" x14ac:dyDescent="0.25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t="s">
        <v>8219</v>
      </c>
      <c r="G2380" t="s">
        <v>8228</v>
      </c>
      <c r="H2380" t="s">
        <v>8250</v>
      </c>
      <c r="I2380" s="11">
        <v>1464460329</v>
      </c>
      <c r="J2380" s="11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50"/>
        <v>1</v>
      </c>
      <c r="P2380" s="13">
        <f t="shared" si="151"/>
        <v>76.67</v>
      </c>
      <c r="Q2380" s="15" t="s">
        <v>8317</v>
      </c>
      <c r="R2380" t="s">
        <v>8318</v>
      </c>
      <c r="S2380" s="9">
        <f t="shared" si="152"/>
        <v>42489.772326388891</v>
      </c>
      <c r="T2380" s="9">
        <f t="shared" si="153"/>
        <v>42518.772326388891</v>
      </c>
    </row>
    <row r="2381" spans="1:20" ht="60" hidden="1" x14ac:dyDescent="0.25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t="s">
        <v>8219</v>
      </c>
      <c r="G2381" t="s">
        <v>8223</v>
      </c>
      <c r="H2381" t="s">
        <v>8245</v>
      </c>
      <c r="I2381" s="11">
        <v>1466346646</v>
      </c>
      <c r="J2381" s="1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50"/>
        <v>13</v>
      </c>
      <c r="P2381" s="13">
        <f t="shared" si="151"/>
        <v>65</v>
      </c>
      <c r="Q2381" s="15" t="s">
        <v>8317</v>
      </c>
      <c r="R2381" t="s">
        <v>8319</v>
      </c>
      <c r="S2381" s="9">
        <f t="shared" si="152"/>
        <v>42510.604699074072</v>
      </c>
      <c r="T2381" s="9">
        <f t="shared" si="153"/>
        <v>42540.604699074072</v>
      </c>
    </row>
    <row r="2382" spans="1:20" ht="45" hidden="1" x14ac:dyDescent="0.25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t="s">
        <v>8219</v>
      </c>
      <c r="G2382" t="s">
        <v>8223</v>
      </c>
      <c r="H2382" t="s">
        <v>8245</v>
      </c>
      <c r="I2382" s="11">
        <v>1398042000</v>
      </c>
      <c r="J2382" s="11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50"/>
        <v>4</v>
      </c>
      <c r="P2382" s="13">
        <f t="shared" si="151"/>
        <v>48.43</v>
      </c>
      <c r="Q2382" s="15" t="s">
        <v>8323</v>
      </c>
      <c r="R2382" t="s">
        <v>8338</v>
      </c>
      <c r="S2382" s="9">
        <f t="shared" si="152"/>
        <v>41715.874780092592</v>
      </c>
      <c r="T2382" s="9">
        <f t="shared" si="153"/>
        <v>41750.041666666664</v>
      </c>
    </row>
    <row r="2383" spans="1:20" ht="45" hidden="1" x14ac:dyDescent="0.25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t="s">
        <v>8219</v>
      </c>
      <c r="G2383" t="s">
        <v>8224</v>
      </c>
      <c r="H2383" t="s">
        <v>8246</v>
      </c>
      <c r="I2383" s="11">
        <v>1422903342</v>
      </c>
      <c r="J2383" s="11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50"/>
        <v>0</v>
      </c>
      <c r="P2383" s="13">
        <f t="shared" si="151"/>
        <v>0</v>
      </c>
      <c r="Q2383" s="15" t="s">
        <v>8323</v>
      </c>
      <c r="R2383" t="s">
        <v>8338</v>
      </c>
      <c r="S2383" s="9">
        <f t="shared" si="152"/>
        <v>42007.788680555561</v>
      </c>
      <c r="T2383" s="9">
        <f t="shared" si="153"/>
        <v>42037.788680555561</v>
      </c>
    </row>
    <row r="2384" spans="1:20" ht="30" hidden="1" x14ac:dyDescent="0.25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t="s">
        <v>8219</v>
      </c>
      <c r="G2384" t="s">
        <v>8223</v>
      </c>
      <c r="H2384" t="s">
        <v>8245</v>
      </c>
      <c r="I2384" s="11">
        <v>1455710679</v>
      </c>
      <c r="J2384" s="11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50"/>
        <v>12</v>
      </c>
      <c r="P2384" s="13">
        <f t="shared" si="151"/>
        <v>127.93</v>
      </c>
      <c r="Q2384" s="15" t="s">
        <v>8317</v>
      </c>
      <c r="R2384" t="s">
        <v>8319</v>
      </c>
      <c r="S2384" s="9">
        <f t="shared" si="152"/>
        <v>42387.503229166665</v>
      </c>
      <c r="T2384" s="9">
        <f t="shared" si="153"/>
        <v>42417.503229166665</v>
      </c>
    </row>
    <row r="2385" spans="1:20" ht="60" hidden="1" x14ac:dyDescent="0.25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t="s">
        <v>8219</v>
      </c>
      <c r="G2385" t="s">
        <v>8223</v>
      </c>
      <c r="H2385" t="s">
        <v>8245</v>
      </c>
      <c r="I2385" s="11">
        <v>1476371552</v>
      </c>
      <c r="J2385" s="11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50"/>
        <v>10</v>
      </c>
      <c r="P2385" s="13">
        <f t="shared" si="151"/>
        <v>54.67</v>
      </c>
      <c r="Q2385" s="15" t="s">
        <v>8317</v>
      </c>
      <c r="R2385" t="s">
        <v>8319</v>
      </c>
      <c r="S2385" s="9">
        <f t="shared" si="152"/>
        <v>42626.633703703701</v>
      </c>
      <c r="T2385" s="9">
        <f t="shared" si="153"/>
        <v>42656.633703703701</v>
      </c>
    </row>
    <row r="2386" spans="1:20" ht="45" hidden="1" x14ac:dyDescent="0.25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t="s">
        <v>8219</v>
      </c>
      <c r="G2386" t="s">
        <v>8223</v>
      </c>
      <c r="H2386" t="s">
        <v>8245</v>
      </c>
      <c r="I2386" s="11">
        <v>1417501145</v>
      </c>
      <c r="J2386" s="11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50"/>
        <v>1</v>
      </c>
      <c r="P2386" s="13">
        <f t="shared" si="151"/>
        <v>45.33</v>
      </c>
      <c r="Q2386" s="15" t="s">
        <v>8317</v>
      </c>
      <c r="R2386" t="s">
        <v>8319</v>
      </c>
      <c r="S2386" s="9">
        <f t="shared" si="152"/>
        <v>41935.221585648149</v>
      </c>
      <c r="T2386" s="9">
        <f t="shared" si="153"/>
        <v>41975.263252314813</v>
      </c>
    </row>
    <row r="2387" spans="1:20" ht="45" hidden="1" x14ac:dyDescent="0.25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t="s">
        <v>8219</v>
      </c>
      <c r="G2387" t="s">
        <v>8223</v>
      </c>
      <c r="H2387" t="s">
        <v>8245</v>
      </c>
      <c r="I2387" s="11">
        <v>1488549079</v>
      </c>
      <c r="J2387" s="11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50"/>
        <v>49</v>
      </c>
      <c r="P2387" s="13">
        <f t="shared" si="151"/>
        <v>176.36</v>
      </c>
      <c r="Q2387" s="15" t="s">
        <v>8317</v>
      </c>
      <c r="R2387" t="s">
        <v>8319</v>
      </c>
      <c r="S2387" s="9">
        <f t="shared" si="152"/>
        <v>42767.577303240745</v>
      </c>
      <c r="T2387" s="9">
        <f t="shared" si="153"/>
        <v>42797.577303240745</v>
      </c>
    </row>
    <row r="2388" spans="1:20" ht="30" hidden="1" x14ac:dyDescent="0.25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t="s">
        <v>8219</v>
      </c>
      <c r="G2388" t="s">
        <v>8223</v>
      </c>
      <c r="H2388" t="s">
        <v>8245</v>
      </c>
      <c r="I2388" s="11">
        <v>1418056315</v>
      </c>
      <c r="J2388" s="11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50"/>
        <v>7</v>
      </c>
      <c r="P2388" s="13">
        <f t="shared" si="151"/>
        <v>89.65</v>
      </c>
      <c r="Q2388" s="15" t="s">
        <v>8317</v>
      </c>
      <c r="R2388" t="s">
        <v>8319</v>
      </c>
      <c r="S2388" s="9">
        <f t="shared" si="152"/>
        <v>41936.647164351853</v>
      </c>
      <c r="T2388" s="9">
        <f t="shared" si="153"/>
        <v>41981.688831018517</v>
      </c>
    </row>
    <row r="2389" spans="1:20" ht="60" hidden="1" x14ac:dyDescent="0.25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t="s">
        <v>8219</v>
      </c>
      <c r="G2389" t="s">
        <v>8223</v>
      </c>
      <c r="H2389" t="s">
        <v>8245</v>
      </c>
      <c r="I2389" s="11">
        <v>1437161739</v>
      </c>
      <c r="J2389" s="11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50"/>
        <v>0</v>
      </c>
      <c r="P2389" s="13">
        <f t="shared" si="151"/>
        <v>100</v>
      </c>
      <c r="Q2389" s="15" t="s">
        <v>8317</v>
      </c>
      <c r="R2389" t="s">
        <v>8319</v>
      </c>
      <c r="S2389" s="9">
        <f t="shared" si="152"/>
        <v>42172.816423611104</v>
      </c>
      <c r="T2389" s="9">
        <f t="shared" si="153"/>
        <v>42202.816423611104</v>
      </c>
    </row>
    <row r="2390" spans="1:20" ht="60" hidden="1" x14ac:dyDescent="0.25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t="s">
        <v>8219</v>
      </c>
      <c r="G2390" t="s">
        <v>8223</v>
      </c>
      <c r="H2390" t="s">
        <v>8245</v>
      </c>
      <c r="I2390" s="11">
        <v>1471579140</v>
      </c>
      <c r="J2390" s="11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50"/>
        <v>102</v>
      </c>
      <c r="P2390" s="13">
        <f t="shared" si="151"/>
        <v>158.36000000000001</v>
      </c>
      <c r="Q2390" s="15" t="s">
        <v>8317</v>
      </c>
      <c r="R2390" t="s">
        <v>8319</v>
      </c>
      <c r="S2390" s="9">
        <f t="shared" si="152"/>
        <v>42542.526423611111</v>
      </c>
      <c r="T2390" s="9">
        <f t="shared" si="153"/>
        <v>42601.165972222225</v>
      </c>
    </row>
    <row r="2391" spans="1:20" ht="45" hidden="1" x14ac:dyDescent="0.25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t="s">
        <v>8219</v>
      </c>
      <c r="G2391" t="s">
        <v>8240</v>
      </c>
      <c r="H2391" t="s">
        <v>8248</v>
      </c>
      <c r="I2391" s="11">
        <v>1483474370</v>
      </c>
      <c r="J2391" s="1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50"/>
        <v>0</v>
      </c>
      <c r="P2391" s="13">
        <f t="shared" si="151"/>
        <v>0</v>
      </c>
      <c r="Q2391" s="15" t="s">
        <v>8317</v>
      </c>
      <c r="R2391" t="s">
        <v>8318</v>
      </c>
      <c r="S2391" s="9">
        <f t="shared" si="152"/>
        <v>42708.842245370368</v>
      </c>
      <c r="T2391" s="9">
        <f t="shared" si="153"/>
        <v>42738.842245370368</v>
      </c>
    </row>
    <row r="2392" spans="1:20" ht="60" hidden="1" x14ac:dyDescent="0.25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t="s">
        <v>8219</v>
      </c>
      <c r="G2392" t="s">
        <v>8223</v>
      </c>
      <c r="H2392" t="s">
        <v>8245</v>
      </c>
      <c r="I2392" s="11">
        <v>1461622616</v>
      </c>
      <c r="J2392" s="11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50"/>
        <v>1</v>
      </c>
      <c r="P2392" s="13">
        <f t="shared" si="151"/>
        <v>47.86</v>
      </c>
      <c r="Q2392" s="15" t="s">
        <v>8317</v>
      </c>
      <c r="R2392" t="s">
        <v>8318</v>
      </c>
      <c r="S2392" s="9">
        <f t="shared" si="152"/>
        <v>42425.970092592594</v>
      </c>
      <c r="T2392" s="9">
        <f t="shared" si="153"/>
        <v>42485.928425925929</v>
      </c>
    </row>
    <row r="2393" spans="1:20" ht="60" hidden="1" x14ac:dyDescent="0.25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t="s">
        <v>8219</v>
      </c>
      <c r="G2393" t="s">
        <v>8225</v>
      </c>
      <c r="H2393" t="s">
        <v>8247</v>
      </c>
      <c r="I2393" s="11">
        <v>1460615164</v>
      </c>
      <c r="J2393" s="11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50"/>
        <v>0</v>
      </c>
      <c r="P2393" s="13">
        <f t="shared" si="151"/>
        <v>0</v>
      </c>
      <c r="Q2393" s="15" t="s">
        <v>8317</v>
      </c>
      <c r="R2393" t="s">
        <v>8318</v>
      </c>
      <c r="S2393" s="9">
        <f t="shared" si="152"/>
        <v>42444.268101851849</v>
      </c>
      <c r="T2393" s="9">
        <f t="shared" si="153"/>
        <v>42474.268101851849</v>
      </c>
    </row>
    <row r="2394" spans="1:20" ht="60" hidden="1" x14ac:dyDescent="0.25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t="s">
        <v>8219</v>
      </c>
      <c r="G2394" t="s">
        <v>8223</v>
      </c>
      <c r="H2394" t="s">
        <v>8245</v>
      </c>
      <c r="I2394" s="11">
        <v>1412536573</v>
      </c>
      <c r="J2394" s="11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50"/>
        <v>2</v>
      </c>
      <c r="P2394" s="13">
        <f t="shared" si="151"/>
        <v>18.899999999999999</v>
      </c>
      <c r="Q2394" s="15" t="s">
        <v>8315</v>
      </c>
      <c r="R2394" t="s">
        <v>8355</v>
      </c>
      <c r="S2394" s="9">
        <f t="shared" si="152"/>
        <v>41872.802928240737</v>
      </c>
      <c r="T2394" s="9">
        <f t="shared" si="153"/>
        <v>41917.802928240737</v>
      </c>
    </row>
    <row r="2395" spans="1:20" ht="45" hidden="1" x14ac:dyDescent="0.25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t="s">
        <v>8219</v>
      </c>
      <c r="G2395" t="s">
        <v>8223</v>
      </c>
      <c r="H2395" t="s">
        <v>8245</v>
      </c>
      <c r="I2395" s="11">
        <v>1402632000</v>
      </c>
      <c r="J2395" s="11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50"/>
        <v>12</v>
      </c>
      <c r="P2395" s="13">
        <f t="shared" si="151"/>
        <v>83.94</v>
      </c>
      <c r="Q2395" s="15" t="s">
        <v>8317</v>
      </c>
      <c r="R2395" t="s">
        <v>8353</v>
      </c>
      <c r="S2395" s="9">
        <f t="shared" si="152"/>
        <v>41771.651932870373</v>
      </c>
      <c r="T2395" s="9">
        <f t="shared" si="153"/>
        <v>41803.166666666664</v>
      </c>
    </row>
    <row r="2396" spans="1:20" ht="60" hidden="1" x14ac:dyDescent="0.25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t="s">
        <v>8219</v>
      </c>
      <c r="G2396" t="s">
        <v>8223</v>
      </c>
      <c r="H2396" t="s">
        <v>8245</v>
      </c>
      <c r="I2396" s="11">
        <v>1414533600</v>
      </c>
      <c r="J2396" s="11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50"/>
        <v>0</v>
      </c>
      <c r="P2396" s="13">
        <f t="shared" si="151"/>
        <v>25.17</v>
      </c>
      <c r="Q2396" s="15" t="s">
        <v>8308</v>
      </c>
      <c r="R2396" t="s">
        <v>8311</v>
      </c>
      <c r="S2396" s="9">
        <f t="shared" si="152"/>
        <v>41904.781990740739</v>
      </c>
      <c r="T2396" s="9">
        <f t="shared" si="153"/>
        <v>41940.916666666664</v>
      </c>
    </row>
    <row r="2397" spans="1:20" ht="60" hidden="1" x14ac:dyDescent="0.25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t="s">
        <v>8219</v>
      </c>
      <c r="G2397" t="s">
        <v>8231</v>
      </c>
      <c r="H2397" t="s">
        <v>8252</v>
      </c>
      <c r="I2397" s="11">
        <v>1444657593</v>
      </c>
      <c r="J2397" s="11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50"/>
        <v>0</v>
      </c>
      <c r="P2397" s="13">
        <f t="shared" si="151"/>
        <v>0</v>
      </c>
      <c r="Q2397" s="15" t="s">
        <v>8308</v>
      </c>
      <c r="R2397" t="s">
        <v>8311</v>
      </c>
      <c r="S2397" s="9">
        <f t="shared" si="152"/>
        <v>42239.573993055557</v>
      </c>
      <c r="T2397" s="9">
        <f t="shared" si="153"/>
        <v>42289.573993055557</v>
      </c>
    </row>
    <row r="2398" spans="1:20" ht="60" hidden="1" x14ac:dyDescent="0.25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t="s">
        <v>8219</v>
      </c>
      <c r="G2398" t="s">
        <v>8223</v>
      </c>
      <c r="H2398" t="s">
        <v>8245</v>
      </c>
      <c r="I2398" s="11">
        <v>1443675540</v>
      </c>
      <c r="J2398" s="11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50"/>
        <v>21</v>
      </c>
      <c r="P2398" s="13">
        <f t="shared" si="151"/>
        <v>105.93</v>
      </c>
      <c r="Q2398" s="15" t="s">
        <v>8317</v>
      </c>
      <c r="R2398" t="s">
        <v>8318</v>
      </c>
      <c r="S2398" s="9">
        <f t="shared" si="152"/>
        <v>42247.496759259258</v>
      </c>
      <c r="T2398" s="9">
        <f t="shared" si="153"/>
        <v>42278.207638888889</v>
      </c>
    </row>
    <row r="2399" spans="1:20" ht="45" hidden="1" x14ac:dyDescent="0.25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t="s">
        <v>8219</v>
      </c>
      <c r="G2399" t="s">
        <v>8223</v>
      </c>
      <c r="H2399" t="s">
        <v>8245</v>
      </c>
      <c r="I2399" s="11">
        <v>1476731431</v>
      </c>
      <c r="J2399" s="11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50"/>
        <v>0</v>
      </c>
      <c r="P2399" s="13">
        <f t="shared" si="151"/>
        <v>13</v>
      </c>
      <c r="Q2399" s="15" t="s">
        <v>8317</v>
      </c>
      <c r="R2399" t="s">
        <v>8318</v>
      </c>
      <c r="S2399" s="9">
        <f t="shared" si="152"/>
        <v>42615.79896990741</v>
      </c>
      <c r="T2399" s="9">
        <f t="shared" si="153"/>
        <v>42660.79896990741</v>
      </c>
    </row>
    <row r="2400" spans="1:20" ht="60" hidden="1" x14ac:dyDescent="0.25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t="s">
        <v>8219</v>
      </c>
      <c r="G2400" t="s">
        <v>8223</v>
      </c>
      <c r="H2400" t="s">
        <v>8245</v>
      </c>
      <c r="I2400" s="11">
        <v>1482332343</v>
      </c>
      <c r="J2400" s="11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50"/>
        <v>1</v>
      </c>
      <c r="P2400" s="13">
        <f t="shared" si="151"/>
        <v>71.599999999999994</v>
      </c>
      <c r="Q2400" s="15" t="s">
        <v>8317</v>
      </c>
      <c r="R2400" t="s">
        <v>8353</v>
      </c>
      <c r="S2400" s="9">
        <f t="shared" si="152"/>
        <v>42695.624340277776</v>
      </c>
      <c r="T2400" s="9">
        <f t="shared" si="153"/>
        <v>42725.624340277776</v>
      </c>
    </row>
    <row r="2401" spans="1:20" ht="60" hidden="1" x14ac:dyDescent="0.25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t="s">
        <v>8219</v>
      </c>
      <c r="G2401" t="s">
        <v>8223</v>
      </c>
      <c r="H2401" t="s">
        <v>8245</v>
      </c>
      <c r="I2401" s="11">
        <v>1438793432</v>
      </c>
      <c r="J2401" s="1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50"/>
        <v>1</v>
      </c>
      <c r="P2401" s="13">
        <f t="shared" si="151"/>
        <v>112.57</v>
      </c>
      <c r="Q2401" s="15" t="s">
        <v>8317</v>
      </c>
      <c r="R2401" t="s">
        <v>8318</v>
      </c>
      <c r="S2401" s="9">
        <f t="shared" si="152"/>
        <v>42191.70175925926</v>
      </c>
      <c r="T2401" s="9">
        <f t="shared" si="153"/>
        <v>42221.70175925926</v>
      </c>
    </row>
    <row r="2402" spans="1:20" ht="60" hidden="1" x14ac:dyDescent="0.25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t="s">
        <v>8219</v>
      </c>
      <c r="G2402" t="s">
        <v>8230</v>
      </c>
      <c r="H2402" t="s">
        <v>8251</v>
      </c>
      <c r="I2402" s="11">
        <v>1475457107</v>
      </c>
      <c r="J2402" s="11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50"/>
        <v>0</v>
      </c>
      <c r="P2402" s="13">
        <f t="shared" si="151"/>
        <v>10</v>
      </c>
      <c r="Q2402" s="15" t="s">
        <v>8308</v>
      </c>
      <c r="R2402" t="s">
        <v>8311</v>
      </c>
      <c r="S2402" s="9">
        <f t="shared" si="152"/>
        <v>42616.049849537041</v>
      </c>
      <c r="T2402" s="9">
        <f t="shared" si="153"/>
        <v>42646.049849537041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 s="13">
        <f t="shared" si="151"/>
        <v>22.33</v>
      </c>
      <c r="Q2403" s="15" t="s">
        <v>8334</v>
      </c>
      <c r="R2403" t="s">
        <v>8335</v>
      </c>
      <c r="S2403" s="9">
        <f t="shared" si="152"/>
        <v>42374.822870370372</v>
      </c>
      <c r="T2403" s="9">
        <f t="shared" si="15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 s="13">
        <f t="shared" si="151"/>
        <v>52</v>
      </c>
      <c r="Q2404" s="15" t="s">
        <v>8334</v>
      </c>
      <c r="R2404" t="s">
        <v>8335</v>
      </c>
      <c r="S2404" s="9">
        <f t="shared" si="152"/>
        <v>42107.679756944446</v>
      </c>
      <c r="T2404" s="9">
        <f t="shared" si="15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 s="13">
        <f t="shared" si="151"/>
        <v>16.829999999999998</v>
      </c>
      <c r="Q2405" s="15" t="s">
        <v>8334</v>
      </c>
      <c r="R2405" t="s">
        <v>8335</v>
      </c>
      <c r="S2405" s="9">
        <f t="shared" si="152"/>
        <v>42399.882615740738</v>
      </c>
      <c r="T2405" s="9">
        <f t="shared" si="15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 s="13">
        <f t="shared" si="151"/>
        <v>0</v>
      </c>
      <c r="Q2406" s="15" t="s">
        <v>8334</v>
      </c>
      <c r="R2406" t="s">
        <v>8335</v>
      </c>
      <c r="S2406" s="9">
        <f t="shared" si="152"/>
        <v>42342.03943287037</v>
      </c>
      <c r="T2406" s="9">
        <f t="shared" si="15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 s="13">
        <f t="shared" si="151"/>
        <v>56.3</v>
      </c>
      <c r="Q2407" s="15" t="s">
        <v>8334</v>
      </c>
      <c r="R2407" t="s">
        <v>8335</v>
      </c>
      <c r="S2407" s="9">
        <f t="shared" si="152"/>
        <v>42595.585358796292</v>
      </c>
      <c r="T2407" s="9">
        <f t="shared" si="15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 s="13">
        <f t="shared" si="151"/>
        <v>84.06</v>
      </c>
      <c r="Q2408" s="15" t="s">
        <v>8334</v>
      </c>
      <c r="R2408" t="s">
        <v>8335</v>
      </c>
      <c r="S2408" s="9">
        <f t="shared" si="152"/>
        <v>41983.110995370371</v>
      </c>
      <c r="T2408" s="9">
        <f t="shared" si="15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 s="13">
        <f t="shared" si="151"/>
        <v>168.39</v>
      </c>
      <c r="Q2409" s="15" t="s">
        <v>8334</v>
      </c>
      <c r="R2409" t="s">
        <v>8335</v>
      </c>
      <c r="S2409" s="9">
        <f t="shared" si="152"/>
        <v>42082.575555555552</v>
      </c>
      <c r="T2409" s="9">
        <f t="shared" si="15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 s="13">
        <f t="shared" si="151"/>
        <v>15</v>
      </c>
      <c r="Q2410" s="15" t="s">
        <v>8334</v>
      </c>
      <c r="R2410" t="s">
        <v>8335</v>
      </c>
      <c r="S2410" s="9">
        <f t="shared" si="152"/>
        <v>41919.140706018516</v>
      </c>
      <c r="T2410" s="9">
        <f t="shared" si="15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 s="13">
        <f t="shared" si="151"/>
        <v>76.67</v>
      </c>
      <c r="Q2411" s="15" t="s">
        <v>8334</v>
      </c>
      <c r="R2411" t="s">
        <v>8335</v>
      </c>
      <c r="S2411" s="9">
        <f t="shared" si="152"/>
        <v>42204.875868055555</v>
      </c>
      <c r="T2411" s="9">
        <f t="shared" si="15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 s="13">
        <f t="shared" si="151"/>
        <v>0</v>
      </c>
      <c r="Q2412" s="15" t="s">
        <v>8334</v>
      </c>
      <c r="R2412" t="s">
        <v>8335</v>
      </c>
      <c r="S2412" s="9">
        <f t="shared" si="152"/>
        <v>42224.408275462964</v>
      </c>
      <c r="T2412" s="9">
        <f t="shared" si="15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 s="13">
        <f t="shared" si="151"/>
        <v>50.33</v>
      </c>
      <c r="Q2413" s="15" t="s">
        <v>8334</v>
      </c>
      <c r="R2413" t="s">
        <v>8335</v>
      </c>
      <c r="S2413" s="9">
        <f t="shared" si="152"/>
        <v>42211.732430555552</v>
      </c>
      <c r="T2413" s="9">
        <f t="shared" si="15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 s="13">
        <f t="shared" si="151"/>
        <v>0</v>
      </c>
      <c r="Q2414" s="15" t="s">
        <v>8334</v>
      </c>
      <c r="R2414" t="s">
        <v>8335</v>
      </c>
      <c r="S2414" s="9">
        <f t="shared" si="152"/>
        <v>42655.736956018518</v>
      </c>
      <c r="T2414" s="9">
        <f t="shared" si="15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 s="13">
        <f t="shared" si="151"/>
        <v>8.33</v>
      </c>
      <c r="Q2415" s="15" t="s">
        <v>8334</v>
      </c>
      <c r="R2415" t="s">
        <v>8335</v>
      </c>
      <c r="S2415" s="9">
        <f t="shared" si="152"/>
        <v>41760.10974537037</v>
      </c>
      <c r="T2415" s="9">
        <f t="shared" si="15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 s="13">
        <f t="shared" si="151"/>
        <v>35.380000000000003</v>
      </c>
      <c r="Q2416" s="15" t="s">
        <v>8334</v>
      </c>
      <c r="R2416" t="s">
        <v>8335</v>
      </c>
      <c r="S2416" s="9">
        <f t="shared" si="152"/>
        <v>42198.695138888885</v>
      </c>
      <c r="T2416" s="9">
        <f t="shared" si="15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 s="13">
        <f t="shared" si="151"/>
        <v>55.83</v>
      </c>
      <c r="Q2417" s="15" t="s">
        <v>8334</v>
      </c>
      <c r="R2417" t="s">
        <v>8335</v>
      </c>
      <c r="S2417" s="9">
        <f t="shared" si="152"/>
        <v>42536.862800925926</v>
      </c>
      <c r="T2417" s="9">
        <f t="shared" si="15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 s="13">
        <f t="shared" si="151"/>
        <v>5</v>
      </c>
      <c r="Q2418" s="15" t="s">
        <v>8334</v>
      </c>
      <c r="R2418" t="s">
        <v>8335</v>
      </c>
      <c r="S2418" s="9">
        <f t="shared" si="152"/>
        <v>42019.737766203703</v>
      </c>
      <c r="T2418" s="9">
        <f t="shared" si="15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 s="13">
        <f t="shared" si="151"/>
        <v>0</v>
      </c>
      <c r="Q2419" s="15" t="s">
        <v>8334</v>
      </c>
      <c r="R2419" t="s">
        <v>8335</v>
      </c>
      <c r="S2419" s="9">
        <f t="shared" si="152"/>
        <v>41831.884108796294</v>
      </c>
      <c r="T2419" s="9">
        <f t="shared" si="153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 s="13">
        <f t="shared" si="151"/>
        <v>1</v>
      </c>
      <c r="Q2420" s="15" t="s">
        <v>8334</v>
      </c>
      <c r="R2420" t="s">
        <v>8335</v>
      </c>
      <c r="S2420" s="9">
        <f t="shared" si="152"/>
        <v>42027.856990740736</v>
      </c>
      <c r="T2420" s="9">
        <f t="shared" si="15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 s="13">
        <f t="shared" si="151"/>
        <v>0</v>
      </c>
      <c r="Q2421" s="15" t="s">
        <v>8334</v>
      </c>
      <c r="R2421" t="s">
        <v>8335</v>
      </c>
      <c r="S2421" s="9">
        <f t="shared" si="152"/>
        <v>41993.738298611104</v>
      </c>
      <c r="T2421" s="9">
        <f t="shared" si="15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 s="13">
        <f t="shared" si="151"/>
        <v>69.47</v>
      </c>
      <c r="Q2422" s="15" t="s">
        <v>8334</v>
      </c>
      <c r="R2422" t="s">
        <v>8335</v>
      </c>
      <c r="S2422" s="9">
        <f t="shared" si="152"/>
        <v>41893.028877314813</v>
      </c>
      <c r="T2422" s="9">
        <f t="shared" si="15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 s="13">
        <f t="shared" si="151"/>
        <v>1</v>
      </c>
      <c r="Q2423" s="15" t="s">
        <v>8334</v>
      </c>
      <c r="R2423" t="s">
        <v>8335</v>
      </c>
      <c r="S2423" s="9">
        <f t="shared" si="152"/>
        <v>42026.687453703707</v>
      </c>
      <c r="T2423" s="9">
        <f t="shared" si="15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 s="13">
        <f t="shared" si="151"/>
        <v>1</v>
      </c>
      <c r="Q2424" s="15" t="s">
        <v>8334</v>
      </c>
      <c r="R2424" t="s">
        <v>8335</v>
      </c>
      <c r="S2424" s="9">
        <f t="shared" si="152"/>
        <v>42044.724953703699</v>
      </c>
      <c r="T2424" s="9">
        <f t="shared" si="15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 s="13">
        <f t="shared" si="151"/>
        <v>8</v>
      </c>
      <c r="Q2425" s="15" t="s">
        <v>8334</v>
      </c>
      <c r="R2425" t="s">
        <v>8335</v>
      </c>
      <c r="S2425" s="9">
        <f t="shared" si="152"/>
        <v>41974.704745370371</v>
      </c>
      <c r="T2425" s="9">
        <f t="shared" si="15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54">ROUND(E2426/D2426*100,0)</f>
        <v>1</v>
      </c>
      <c r="P2426" s="13">
        <f t="shared" ref="P2426:P2489" si="155">IFERROR(ROUND(E2426/L2426,2),0)</f>
        <v>34.44</v>
      </c>
      <c r="Q2426" s="15" t="s">
        <v>8334</v>
      </c>
      <c r="R2426" t="s">
        <v>8335</v>
      </c>
      <c r="S2426" s="9">
        <f t="shared" ref="S2426:S2489" si="156">(((J2426/60)/60)/24)+DATE(1970,1,1)</f>
        <v>41909.892453703702</v>
      </c>
      <c r="T2426" s="9">
        <f t="shared" ref="T2426:T2489" si="157"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4"/>
        <v>0</v>
      </c>
      <c r="P2427" s="13">
        <f t="shared" si="155"/>
        <v>1</v>
      </c>
      <c r="Q2427" s="15" t="s">
        <v>8334</v>
      </c>
      <c r="R2427" t="s">
        <v>8335</v>
      </c>
      <c r="S2427" s="9">
        <f t="shared" si="156"/>
        <v>42502.913761574076</v>
      </c>
      <c r="T2427" s="9">
        <f t="shared" si="15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4"/>
        <v>0</v>
      </c>
      <c r="P2428" s="13">
        <f t="shared" si="155"/>
        <v>0</v>
      </c>
      <c r="Q2428" s="15" t="s">
        <v>8334</v>
      </c>
      <c r="R2428" t="s">
        <v>8335</v>
      </c>
      <c r="S2428" s="9">
        <f t="shared" si="156"/>
        <v>42164.170046296291</v>
      </c>
      <c r="T2428" s="9">
        <f t="shared" si="15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4"/>
        <v>0</v>
      </c>
      <c r="P2429" s="13">
        <f t="shared" si="155"/>
        <v>1</v>
      </c>
      <c r="Q2429" s="15" t="s">
        <v>8334</v>
      </c>
      <c r="R2429" t="s">
        <v>8335</v>
      </c>
      <c r="S2429" s="9">
        <f t="shared" si="156"/>
        <v>42412.318668981476</v>
      </c>
      <c r="T2429" s="9">
        <f t="shared" si="15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4"/>
        <v>0</v>
      </c>
      <c r="P2430" s="13">
        <f t="shared" si="155"/>
        <v>1</v>
      </c>
      <c r="Q2430" s="15" t="s">
        <v>8334</v>
      </c>
      <c r="R2430" t="s">
        <v>8335</v>
      </c>
      <c r="S2430" s="9">
        <f t="shared" si="156"/>
        <v>42045.784155092595</v>
      </c>
      <c r="T2430" s="9">
        <f t="shared" si="15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4"/>
        <v>1</v>
      </c>
      <c r="P2431" s="13">
        <f t="shared" si="155"/>
        <v>501.25</v>
      </c>
      <c r="Q2431" s="15" t="s">
        <v>8334</v>
      </c>
      <c r="R2431" t="s">
        <v>8335</v>
      </c>
      <c r="S2431" s="9">
        <f t="shared" si="156"/>
        <v>42734.879236111112</v>
      </c>
      <c r="T2431" s="9">
        <f t="shared" si="15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4"/>
        <v>1</v>
      </c>
      <c r="P2432" s="13">
        <f t="shared" si="155"/>
        <v>10.5</v>
      </c>
      <c r="Q2432" s="15" t="s">
        <v>8334</v>
      </c>
      <c r="R2432" t="s">
        <v>8335</v>
      </c>
      <c r="S2432" s="9">
        <f t="shared" si="156"/>
        <v>42382.130833333329</v>
      </c>
      <c r="T2432" s="9">
        <f t="shared" si="15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4"/>
        <v>0</v>
      </c>
      <c r="P2433" s="13">
        <f t="shared" si="155"/>
        <v>1</v>
      </c>
      <c r="Q2433" s="15" t="s">
        <v>8334</v>
      </c>
      <c r="R2433" t="s">
        <v>8335</v>
      </c>
      <c r="S2433" s="9">
        <f t="shared" si="156"/>
        <v>42489.099687499998</v>
      </c>
      <c r="T2433" s="9">
        <f t="shared" si="15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4"/>
        <v>0</v>
      </c>
      <c r="P2434" s="13">
        <f t="shared" si="155"/>
        <v>1</v>
      </c>
      <c r="Q2434" s="15" t="s">
        <v>8334</v>
      </c>
      <c r="R2434" t="s">
        <v>8335</v>
      </c>
      <c r="S2434" s="9">
        <f t="shared" si="156"/>
        <v>42041.218715277777</v>
      </c>
      <c r="T2434" s="9">
        <f t="shared" si="15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 s="13">
        <f t="shared" si="155"/>
        <v>0</v>
      </c>
      <c r="Q2435" s="15" t="s">
        <v>8334</v>
      </c>
      <c r="R2435" t="s">
        <v>8335</v>
      </c>
      <c r="S2435" s="9">
        <f t="shared" si="156"/>
        <v>42397.89980324074</v>
      </c>
      <c r="T2435" s="9">
        <f t="shared" si="157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 s="13">
        <f t="shared" si="155"/>
        <v>13</v>
      </c>
      <c r="Q2436" s="15" t="s">
        <v>8334</v>
      </c>
      <c r="R2436" t="s">
        <v>8335</v>
      </c>
      <c r="S2436" s="9">
        <f t="shared" si="156"/>
        <v>42180.18604166666</v>
      </c>
      <c r="T2436" s="9">
        <f t="shared" si="15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 s="13">
        <f t="shared" si="155"/>
        <v>306</v>
      </c>
      <c r="Q2437" s="15" t="s">
        <v>8334</v>
      </c>
      <c r="R2437" t="s">
        <v>8335</v>
      </c>
      <c r="S2437" s="9">
        <f t="shared" si="156"/>
        <v>42252.277615740735</v>
      </c>
      <c r="T2437" s="9">
        <f t="shared" si="15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 s="13">
        <f t="shared" si="155"/>
        <v>22.5</v>
      </c>
      <c r="Q2438" s="15" t="s">
        <v>8334</v>
      </c>
      <c r="R2438" t="s">
        <v>8335</v>
      </c>
      <c r="S2438" s="9">
        <f t="shared" si="156"/>
        <v>42338.615393518514</v>
      </c>
      <c r="T2438" s="9">
        <f t="shared" si="15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 s="13">
        <f t="shared" si="155"/>
        <v>0</v>
      </c>
      <c r="Q2439" s="15" t="s">
        <v>8334</v>
      </c>
      <c r="R2439" t="s">
        <v>8335</v>
      </c>
      <c r="S2439" s="9">
        <f t="shared" si="156"/>
        <v>42031.965138888889</v>
      </c>
      <c r="T2439" s="9">
        <f t="shared" si="15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 s="13">
        <f t="shared" si="155"/>
        <v>50</v>
      </c>
      <c r="Q2440" s="15" t="s">
        <v>8334</v>
      </c>
      <c r="R2440" t="s">
        <v>8335</v>
      </c>
      <c r="S2440" s="9">
        <f t="shared" si="156"/>
        <v>42285.91506944444</v>
      </c>
      <c r="T2440" s="9">
        <f t="shared" si="15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 s="13">
        <f t="shared" si="155"/>
        <v>0</v>
      </c>
      <c r="Q2441" s="15" t="s">
        <v>8334</v>
      </c>
      <c r="R2441" t="s">
        <v>8335</v>
      </c>
      <c r="S2441" s="9">
        <f t="shared" si="156"/>
        <v>42265.818622685183</v>
      </c>
      <c r="T2441" s="9">
        <f t="shared" si="15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 s="13">
        <f t="shared" si="155"/>
        <v>5</v>
      </c>
      <c r="Q2442" s="15" t="s">
        <v>8334</v>
      </c>
      <c r="R2442" t="s">
        <v>8335</v>
      </c>
      <c r="S2442" s="9">
        <f t="shared" si="156"/>
        <v>42383.899456018517</v>
      </c>
      <c r="T2442" s="9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 s="13">
        <f t="shared" si="155"/>
        <v>74.23</v>
      </c>
      <c r="Q2443" s="15" t="s">
        <v>8334</v>
      </c>
      <c r="R2443" t="s">
        <v>8350</v>
      </c>
      <c r="S2443" s="9">
        <f t="shared" si="156"/>
        <v>42187.125625000001</v>
      </c>
      <c r="T2443" s="9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 s="13">
        <f t="shared" si="155"/>
        <v>81.25</v>
      </c>
      <c r="Q2444" s="15" t="s">
        <v>8334</v>
      </c>
      <c r="R2444" t="s">
        <v>8350</v>
      </c>
      <c r="S2444" s="9">
        <f t="shared" si="156"/>
        <v>42052.666990740734</v>
      </c>
      <c r="T2444" s="9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 s="13">
        <f t="shared" si="155"/>
        <v>130.22999999999999</v>
      </c>
      <c r="Q2445" s="15" t="s">
        <v>8334</v>
      </c>
      <c r="R2445" t="s">
        <v>8350</v>
      </c>
      <c r="S2445" s="9">
        <f t="shared" si="156"/>
        <v>41836.625254629631</v>
      </c>
      <c r="T2445" s="9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 s="13">
        <f t="shared" si="155"/>
        <v>53.41</v>
      </c>
      <c r="Q2446" s="15" t="s">
        <v>8334</v>
      </c>
      <c r="R2446" t="s">
        <v>8350</v>
      </c>
      <c r="S2446" s="9">
        <f t="shared" si="156"/>
        <v>42485.754525462966</v>
      </c>
      <c r="T2446" s="9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 s="13">
        <f t="shared" si="155"/>
        <v>75.13</v>
      </c>
      <c r="Q2447" s="15" t="s">
        <v>8334</v>
      </c>
      <c r="R2447" t="s">
        <v>8350</v>
      </c>
      <c r="S2447" s="9">
        <f t="shared" si="156"/>
        <v>42243.190057870372</v>
      </c>
      <c r="T2447" s="9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 s="13">
        <f t="shared" si="155"/>
        <v>75.67</v>
      </c>
      <c r="Q2448" s="15" t="s">
        <v>8334</v>
      </c>
      <c r="R2448" t="s">
        <v>8350</v>
      </c>
      <c r="S2448" s="9">
        <f t="shared" si="156"/>
        <v>42670.602673611109</v>
      </c>
      <c r="T2448" s="9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 s="13">
        <f t="shared" si="155"/>
        <v>31.69</v>
      </c>
      <c r="Q2449" s="15" t="s">
        <v>8334</v>
      </c>
      <c r="R2449" t="s">
        <v>8350</v>
      </c>
      <c r="S2449" s="9">
        <f t="shared" si="156"/>
        <v>42654.469826388886</v>
      </c>
      <c r="T2449" s="9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 s="13">
        <f t="shared" si="155"/>
        <v>47.78</v>
      </c>
      <c r="Q2450" s="15" t="s">
        <v>8334</v>
      </c>
      <c r="R2450" t="s">
        <v>8350</v>
      </c>
      <c r="S2450" s="9">
        <f t="shared" si="156"/>
        <v>42607.316122685181</v>
      </c>
      <c r="T2450" s="9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 s="13">
        <f t="shared" si="155"/>
        <v>90</v>
      </c>
      <c r="Q2451" s="15" t="s">
        <v>8334</v>
      </c>
      <c r="R2451" t="s">
        <v>8350</v>
      </c>
      <c r="S2451" s="9">
        <f t="shared" si="156"/>
        <v>41943.142534722225</v>
      </c>
      <c r="T2451" s="9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 s="13">
        <f t="shared" si="155"/>
        <v>149.31</v>
      </c>
      <c r="Q2452" s="15" t="s">
        <v>8334</v>
      </c>
      <c r="R2452" t="s">
        <v>8350</v>
      </c>
      <c r="S2452" s="9">
        <f t="shared" si="156"/>
        <v>41902.07240740741</v>
      </c>
      <c r="T2452" s="9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 s="13">
        <f t="shared" si="155"/>
        <v>62.07</v>
      </c>
      <c r="Q2453" s="15" t="s">
        <v>8334</v>
      </c>
      <c r="R2453" t="s">
        <v>8350</v>
      </c>
      <c r="S2453" s="9">
        <f t="shared" si="156"/>
        <v>42779.908449074079</v>
      </c>
      <c r="T2453" s="9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 s="13">
        <f t="shared" si="155"/>
        <v>53.4</v>
      </c>
      <c r="Q2454" s="15" t="s">
        <v>8334</v>
      </c>
      <c r="R2454" t="s">
        <v>8350</v>
      </c>
      <c r="S2454" s="9">
        <f t="shared" si="156"/>
        <v>42338.84375</v>
      </c>
      <c r="T2454" s="9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 s="13">
        <f t="shared" si="155"/>
        <v>69.27</v>
      </c>
      <c r="Q2455" s="15" t="s">
        <v>8334</v>
      </c>
      <c r="R2455" t="s">
        <v>8350</v>
      </c>
      <c r="S2455" s="9">
        <f t="shared" si="156"/>
        <v>42738.692233796297</v>
      </c>
      <c r="T2455" s="9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 s="13">
        <f t="shared" si="155"/>
        <v>271.51</v>
      </c>
      <c r="Q2456" s="15" t="s">
        <v>8334</v>
      </c>
      <c r="R2456" t="s">
        <v>8350</v>
      </c>
      <c r="S2456" s="9">
        <f t="shared" si="156"/>
        <v>42770.201481481476</v>
      </c>
      <c r="T2456" s="9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 s="13">
        <f t="shared" si="155"/>
        <v>34.130000000000003</v>
      </c>
      <c r="Q2457" s="15" t="s">
        <v>8334</v>
      </c>
      <c r="R2457" t="s">
        <v>8350</v>
      </c>
      <c r="S2457" s="9">
        <f t="shared" si="156"/>
        <v>42452.781828703708</v>
      </c>
      <c r="T2457" s="9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 s="13">
        <f t="shared" si="155"/>
        <v>40.49</v>
      </c>
      <c r="Q2458" s="15" t="s">
        <v>8334</v>
      </c>
      <c r="R2458" t="s">
        <v>8350</v>
      </c>
      <c r="S2458" s="9">
        <f t="shared" si="156"/>
        <v>42761.961099537039</v>
      </c>
      <c r="T2458" s="9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 s="13">
        <f t="shared" si="155"/>
        <v>189.76</v>
      </c>
      <c r="Q2459" s="15" t="s">
        <v>8334</v>
      </c>
      <c r="R2459" t="s">
        <v>8350</v>
      </c>
      <c r="S2459" s="9">
        <f t="shared" si="156"/>
        <v>42423.602500000001</v>
      </c>
      <c r="T2459" s="9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 s="13">
        <f t="shared" si="155"/>
        <v>68.86</v>
      </c>
      <c r="Q2460" s="15" t="s">
        <v>8334</v>
      </c>
      <c r="R2460" t="s">
        <v>8350</v>
      </c>
      <c r="S2460" s="9">
        <f t="shared" si="156"/>
        <v>42495.871736111112</v>
      </c>
      <c r="T2460" s="9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 s="13">
        <f t="shared" si="155"/>
        <v>108.78</v>
      </c>
      <c r="Q2461" s="15" t="s">
        <v>8334</v>
      </c>
      <c r="R2461" t="s">
        <v>8350</v>
      </c>
      <c r="S2461" s="9">
        <f t="shared" si="156"/>
        <v>42407.637557870374</v>
      </c>
      <c r="T2461" s="9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 s="13">
        <f t="shared" si="155"/>
        <v>125.99</v>
      </c>
      <c r="Q2462" s="15" t="s">
        <v>8334</v>
      </c>
      <c r="R2462" t="s">
        <v>8350</v>
      </c>
      <c r="S2462" s="9">
        <f t="shared" si="156"/>
        <v>42704.187118055561</v>
      </c>
      <c r="T2462" s="9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 s="13">
        <f t="shared" si="155"/>
        <v>90.52</v>
      </c>
      <c r="Q2463" s="15" t="s">
        <v>8323</v>
      </c>
      <c r="R2463" t="s">
        <v>8327</v>
      </c>
      <c r="S2463" s="9">
        <f t="shared" si="156"/>
        <v>40784.012696759259</v>
      </c>
      <c r="T2463" s="9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 s="13">
        <f t="shared" si="155"/>
        <v>28.88</v>
      </c>
      <c r="Q2464" s="15" t="s">
        <v>8323</v>
      </c>
      <c r="R2464" t="s">
        <v>8327</v>
      </c>
      <c r="S2464" s="9">
        <f t="shared" si="156"/>
        <v>41089.186296296299</v>
      </c>
      <c r="T2464" s="9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 s="13">
        <f t="shared" si="155"/>
        <v>31</v>
      </c>
      <c r="Q2465" s="15" t="s">
        <v>8323</v>
      </c>
      <c r="R2465" t="s">
        <v>8327</v>
      </c>
      <c r="S2465" s="9">
        <f t="shared" si="156"/>
        <v>41341.111400462964</v>
      </c>
      <c r="T2465" s="9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 s="13">
        <f t="shared" si="155"/>
        <v>51.67</v>
      </c>
      <c r="Q2466" s="15" t="s">
        <v>8323</v>
      </c>
      <c r="R2466" t="s">
        <v>8327</v>
      </c>
      <c r="S2466" s="9">
        <f t="shared" si="156"/>
        <v>42248.90042824074</v>
      </c>
      <c r="T2466" s="9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 s="13">
        <f t="shared" si="155"/>
        <v>26.27</v>
      </c>
      <c r="Q2467" s="15" t="s">
        <v>8323</v>
      </c>
      <c r="R2467" t="s">
        <v>8327</v>
      </c>
      <c r="S2467" s="9">
        <f t="shared" si="156"/>
        <v>41145.719305555554</v>
      </c>
      <c r="T2467" s="9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 s="13">
        <f t="shared" si="155"/>
        <v>48.08</v>
      </c>
      <c r="Q2468" s="15" t="s">
        <v>8323</v>
      </c>
      <c r="R2468" t="s">
        <v>8327</v>
      </c>
      <c r="S2468" s="9">
        <f t="shared" si="156"/>
        <v>41373.102465277778</v>
      </c>
      <c r="T2468" s="9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 s="13">
        <f t="shared" si="155"/>
        <v>27.56</v>
      </c>
      <c r="Q2469" s="15" t="s">
        <v>8323</v>
      </c>
      <c r="R2469" t="s">
        <v>8327</v>
      </c>
      <c r="S2469" s="9">
        <f t="shared" si="156"/>
        <v>41025.874201388891</v>
      </c>
      <c r="T2469" s="9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 s="13">
        <f t="shared" si="155"/>
        <v>36.97</v>
      </c>
      <c r="Q2470" s="15" t="s">
        <v>8323</v>
      </c>
      <c r="R2470" t="s">
        <v>8327</v>
      </c>
      <c r="S2470" s="9">
        <f t="shared" si="156"/>
        <v>41174.154178240737</v>
      </c>
      <c r="T2470" s="9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 s="13">
        <f t="shared" si="155"/>
        <v>29.02</v>
      </c>
      <c r="Q2471" s="15" t="s">
        <v>8323</v>
      </c>
      <c r="R2471" t="s">
        <v>8327</v>
      </c>
      <c r="S2471" s="9">
        <f t="shared" si="156"/>
        <v>40557.429733796293</v>
      </c>
      <c r="T2471" s="9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 s="13">
        <f t="shared" si="155"/>
        <v>28.66</v>
      </c>
      <c r="Q2472" s="15" t="s">
        <v>8323</v>
      </c>
      <c r="R2472" t="s">
        <v>8327</v>
      </c>
      <c r="S2472" s="9">
        <f t="shared" si="156"/>
        <v>41023.07471064815</v>
      </c>
      <c r="T2472" s="9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 s="13">
        <f t="shared" si="155"/>
        <v>37.65</v>
      </c>
      <c r="Q2473" s="15" t="s">
        <v>8323</v>
      </c>
      <c r="R2473" t="s">
        <v>8327</v>
      </c>
      <c r="S2473" s="9">
        <f t="shared" si="156"/>
        <v>40893.992962962962</v>
      </c>
      <c r="T2473" s="9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 s="13">
        <f t="shared" si="155"/>
        <v>97.9</v>
      </c>
      <c r="Q2474" s="15" t="s">
        <v>8323</v>
      </c>
      <c r="R2474" t="s">
        <v>8327</v>
      </c>
      <c r="S2474" s="9">
        <f t="shared" si="156"/>
        <v>40354.11550925926</v>
      </c>
      <c r="T2474" s="9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 s="13">
        <f t="shared" si="155"/>
        <v>42.55</v>
      </c>
      <c r="Q2475" s="15" t="s">
        <v>8323</v>
      </c>
      <c r="R2475" t="s">
        <v>8327</v>
      </c>
      <c r="S2475" s="9">
        <f t="shared" si="156"/>
        <v>41193.748483796298</v>
      </c>
      <c r="T2475" s="9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 s="13">
        <f t="shared" si="155"/>
        <v>131.58000000000001</v>
      </c>
      <c r="Q2476" s="15" t="s">
        <v>8323</v>
      </c>
      <c r="R2476" t="s">
        <v>8327</v>
      </c>
      <c r="S2476" s="9">
        <f t="shared" si="156"/>
        <v>40417.011296296296</v>
      </c>
      <c r="T2476" s="9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 s="13">
        <f t="shared" si="155"/>
        <v>32.32</v>
      </c>
      <c r="Q2477" s="15" t="s">
        <v>8323</v>
      </c>
      <c r="R2477" t="s">
        <v>8327</v>
      </c>
      <c r="S2477" s="9">
        <f t="shared" si="156"/>
        <v>40310.287673611114</v>
      </c>
      <c r="T2477" s="9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 s="13">
        <f t="shared" si="155"/>
        <v>61.1</v>
      </c>
      <c r="Q2478" s="15" t="s">
        <v>8323</v>
      </c>
      <c r="R2478" t="s">
        <v>8327</v>
      </c>
      <c r="S2478" s="9">
        <f t="shared" si="156"/>
        <v>41913.328356481477</v>
      </c>
      <c r="T2478" s="9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 s="13">
        <f t="shared" si="155"/>
        <v>31.34</v>
      </c>
      <c r="Q2479" s="15" t="s">
        <v>8323</v>
      </c>
      <c r="R2479" t="s">
        <v>8327</v>
      </c>
      <c r="S2479" s="9">
        <f t="shared" si="156"/>
        <v>41088.691493055558</v>
      </c>
      <c r="T2479" s="9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 s="13">
        <f t="shared" si="155"/>
        <v>129.11000000000001</v>
      </c>
      <c r="Q2480" s="15" t="s">
        <v>8323</v>
      </c>
      <c r="R2480" t="s">
        <v>8327</v>
      </c>
      <c r="S2480" s="9">
        <f t="shared" si="156"/>
        <v>41257.950381944444</v>
      </c>
      <c r="T2480" s="9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 s="13">
        <f t="shared" si="155"/>
        <v>25.02</v>
      </c>
      <c r="Q2481" s="15" t="s">
        <v>8323</v>
      </c>
      <c r="R2481" t="s">
        <v>8327</v>
      </c>
      <c r="S2481" s="9">
        <f t="shared" si="156"/>
        <v>41107.726782407408</v>
      </c>
      <c r="T2481" s="9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 s="13">
        <f t="shared" si="155"/>
        <v>250</v>
      </c>
      <c r="Q2482" s="15" t="s">
        <v>8323</v>
      </c>
      <c r="R2482" t="s">
        <v>8327</v>
      </c>
      <c r="S2482" s="9">
        <f t="shared" si="156"/>
        <v>42227.936157407406</v>
      </c>
      <c r="T2482" s="9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 s="13">
        <f t="shared" si="155"/>
        <v>47.54</v>
      </c>
      <c r="Q2483" s="15" t="s">
        <v>8323</v>
      </c>
      <c r="R2483" t="s">
        <v>8327</v>
      </c>
      <c r="S2483" s="9">
        <f t="shared" si="156"/>
        <v>40999.645925925928</v>
      </c>
      <c r="T2483" s="9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 s="13">
        <f t="shared" si="155"/>
        <v>40.04</v>
      </c>
      <c r="Q2484" s="15" t="s">
        <v>8323</v>
      </c>
      <c r="R2484" t="s">
        <v>8327</v>
      </c>
      <c r="S2484" s="9">
        <f t="shared" si="156"/>
        <v>40711.782210648147</v>
      </c>
      <c r="T2484" s="9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 s="13">
        <f t="shared" si="155"/>
        <v>65.84</v>
      </c>
      <c r="Q2485" s="15" t="s">
        <v>8323</v>
      </c>
      <c r="R2485" t="s">
        <v>8327</v>
      </c>
      <c r="S2485" s="9">
        <f t="shared" si="156"/>
        <v>40970.750034722223</v>
      </c>
      <c r="T2485" s="9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 s="13">
        <f t="shared" si="155"/>
        <v>46.4</v>
      </c>
      <c r="Q2486" s="15" t="s">
        <v>8323</v>
      </c>
      <c r="R2486" t="s">
        <v>8327</v>
      </c>
      <c r="S2486" s="9">
        <f t="shared" si="156"/>
        <v>40771.916701388887</v>
      </c>
      <c r="T2486" s="9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 s="13">
        <f t="shared" si="155"/>
        <v>50.37</v>
      </c>
      <c r="Q2487" s="15" t="s">
        <v>8323</v>
      </c>
      <c r="R2487" t="s">
        <v>8327</v>
      </c>
      <c r="S2487" s="9">
        <f t="shared" si="156"/>
        <v>40793.998599537037</v>
      </c>
      <c r="T2487" s="9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 s="13">
        <f t="shared" si="155"/>
        <v>26.57</v>
      </c>
      <c r="Q2488" s="15" t="s">
        <v>8323</v>
      </c>
      <c r="R2488" t="s">
        <v>8327</v>
      </c>
      <c r="S2488" s="9">
        <f t="shared" si="156"/>
        <v>40991.708055555559</v>
      </c>
      <c r="T2488" s="9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 s="13">
        <f t="shared" si="155"/>
        <v>39.49</v>
      </c>
      <c r="Q2489" s="15" t="s">
        <v>8323</v>
      </c>
      <c r="R2489" t="s">
        <v>8327</v>
      </c>
      <c r="S2489" s="9">
        <f t="shared" si="156"/>
        <v>41026.083298611113</v>
      </c>
      <c r="T2489" s="9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58">ROUND(E2490/D2490*100,0)</f>
        <v>107</v>
      </c>
      <c r="P2490" s="13">
        <f t="shared" ref="P2490:P2553" si="159">IFERROR(ROUND(E2490/L2490,2),0)</f>
        <v>49.25</v>
      </c>
      <c r="Q2490" s="15" t="s">
        <v>8323</v>
      </c>
      <c r="R2490" t="s">
        <v>8327</v>
      </c>
      <c r="S2490" s="9">
        <f t="shared" ref="S2490:S2553" si="160">(((J2490/60)/60)/24)+DATE(1970,1,1)</f>
        <v>40833.633194444446</v>
      </c>
      <c r="T2490" s="9">
        <f t="shared" ref="T2490:T2553" si="161"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8"/>
        <v>134</v>
      </c>
      <c r="P2491" s="13">
        <f t="shared" si="159"/>
        <v>62.38</v>
      </c>
      <c r="Q2491" s="15" t="s">
        <v>8323</v>
      </c>
      <c r="R2491" t="s">
        <v>8327</v>
      </c>
      <c r="S2491" s="9">
        <f t="shared" si="160"/>
        <v>41373.690266203703</v>
      </c>
      <c r="T2491" s="9">
        <f t="shared" si="161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8"/>
        <v>121</v>
      </c>
      <c r="P2492" s="13">
        <f t="shared" si="159"/>
        <v>37.94</v>
      </c>
      <c r="Q2492" s="15" t="s">
        <v>8323</v>
      </c>
      <c r="R2492" t="s">
        <v>8327</v>
      </c>
      <c r="S2492" s="9">
        <f t="shared" si="160"/>
        <v>41023.227731481478</v>
      </c>
      <c r="T2492" s="9">
        <f t="shared" si="161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8"/>
        <v>103</v>
      </c>
      <c r="P2493" s="13">
        <f t="shared" si="159"/>
        <v>51.6</v>
      </c>
      <c r="Q2493" s="15" t="s">
        <v>8323</v>
      </c>
      <c r="R2493" t="s">
        <v>8327</v>
      </c>
      <c r="S2493" s="9">
        <f t="shared" si="160"/>
        <v>40542.839282407411</v>
      </c>
      <c r="T2493" s="9">
        <f t="shared" si="161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8"/>
        <v>125</v>
      </c>
      <c r="P2494" s="13">
        <f t="shared" si="159"/>
        <v>27.78</v>
      </c>
      <c r="Q2494" s="15" t="s">
        <v>8323</v>
      </c>
      <c r="R2494" t="s">
        <v>8327</v>
      </c>
      <c r="S2494" s="9">
        <f t="shared" si="160"/>
        <v>41024.985972222225</v>
      </c>
      <c r="T2494" s="9">
        <f t="shared" si="161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8"/>
        <v>129</v>
      </c>
      <c r="P2495" s="13">
        <f t="shared" si="159"/>
        <v>99.38</v>
      </c>
      <c r="Q2495" s="15" t="s">
        <v>8323</v>
      </c>
      <c r="R2495" t="s">
        <v>8327</v>
      </c>
      <c r="S2495" s="9">
        <f t="shared" si="160"/>
        <v>41348.168287037035</v>
      </c>
      <c r="T2495" s="9">
        <f t="shared" si="161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8"/>
        <v>101</v>
      </c>
      <c r="P2496" s="13">
        <f t="shared" si="159"/>
        <v>38.85</v>
      </c>
      <c r="Q2496" s="15" t="s">
        <v>8323</v>
      </c>
      <c r="R2496" t="s">
        <v>8327</v>
      </c>
      <c r="S2496" s="9">
        <f t="shared" si="160"/>
        <v>41022.645185185182</v>
      </c>
      <c r="T2496" s="9">
        <f t="shared" si="161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8"/>
        <v>128</v>
      </c>
      <c r="P2497" s="13">
        <f t="shared" si="159"/>
        <v>45.55</v>
      </c>
      <c r="Q2497" s="15" t="s">
        <v>8323</v>
      </c>
      <c r="R2497" t="s">
        <v>8327</v>
      </c>
      <c r="S2497" s="9">
        <f t="shared" si="160"/>
        <v>41036.946469907409</v>
      </c>
      <c r="T2497" s="9">
        <f t="shared" si="161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8"/>
        <v>100</v>
      </c>
      <c r="P2498" s="13">
        <f t="shared" si="159"/>
        <v>600</v>
      </c>
      <c r="Q2498" s="15" t="s">
        <v>8323</v>
      </c>
      <c r="R2498" t="s">
        <v>8327</v>
      </c>
      <c r="S2498" s="9">
        <f t="shared" si="160"/>
        <v>41327.996435185189</v>
      </c>
      <c r="T2498" s="9">
        <f t="shared" si="161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 s="13">
        <f t="shared" si="159"/>
        <v>80.55</v>
      </c>
      <c r="Q2499" s="15" t="s">
        <v>8323</v>
      </c>
      <c r="R2499" t="s">
        <v>8327</v>
      </c>
      <c r="S2499" s="9">
        <f t="shared" si="160"/>
        <v>40730.878912037035</v>
      </c>
      <c r="T2499" s="9">
        <f t="shared" si="161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 s="13">
        <f t="shared" si="159"/>
        <v>52.8</v>
      </c>
      <c r="Q2500" s="15" t="s">
        <v>8323</v>
      </c>
      <c r="R2500" t="s">
        <v>8327</v>
      </c>
      <c r="S2500" s="9">
        <f t="shared" si="160"/>
        <v>42017.967442129629</v>
      </c>
      <c r="T2500" s="9">
        <f t="shared" si="161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 s="13">
        <f t="shared" si="159"/>
        <v>47.68</v>
      </c>
      <c r="Q2501" s="15" t="s">
        <v>8323</v>
      </c>
      <c r="R2501" t="s">
        <v>8327</v>
      </c>
      <c r="S2501" s="9">
        <f t="shared" si="160"/>
        <v>41226.648576388885</v>
      </c>
      <c r="T2501" s="9">
        <f t="shared" si="161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 s="13">
        <f t="shared" si="159"/>
        <v>23.45</v>
      </c>
      <c r="Q2502" s="15" t="s">
        <v>8323</v>
      </c>
      <c r="R2502" t="s">
        <v>8327</v>
      </c>
      <c r="S2502" s="9">
        <f t="shared" si="160"/>
        <v>41053.772858796299</v>
      </c>
      <c r="T2502" s="9">
        <f t="shared" si="161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 s="13">
        <f t="shared" si="159"/>
        <v>40.14</v>
      </c>
      <c r="Q2503" s="15" t="s">
        <v>8334</v>
      </c>
      <c r="R2503" t="s">
        <v>8351</v>
      </c>
      <c r="S2503" s="9">
        <f t="shared" si="160"/>
        <v>42244.776666666665</v>
      </c>
      <c r="T2503" s="9">
        <f t="shared" si="16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 s="13">
        <f t="shared" si="159"/>
        <v>17.2</v>
      </c>
      <c r="Q2504" s="15" t="s">
        <v>8334</v>
      </c>
      <c r="R2504" t="s">
        <v>8351</v>
      </c>
      <c r="S2504" s="9">
        <f t="shared" si="160"/>
        <v>41858.825439814813</v>
      </c>
      <c r="T2504" s="9">
        <f t="shared" si="16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 s="13">
        <f t="shared" si="159"/>
        <v>0</v>
      </c>
      <c r="Q2505" s="15" t="s">
        <v>8334</v>
      </c>
      <c r="R2505" t="s">
        <v>8351</v>
      </c>
      <c r="S2505" s="9">
        <f t="shared" si="160"/>
        <v>42498.899398148147</v>
      </c>
      <c r="T2505" s="9">
        <f t="shared" si="16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 s="13">
        <f t="shared" si="159"/>
        <v>0</v>
      </c>
      <c r="Q2506" s="15" t="s">
        <v>8334</v>
      </c>
      <c r="R2506" t="s">
        <v>8351</v>
      </c>
      <c r="S2506" s="9">
        <f t="shared" si="160"/>
        <v>41928.015439814815</v>
      </c>
      <c r="T2506" s="9">
        <f t="shared" si="16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 s="13">
        <f t="shared" si="159"/>
        <v>0</v>
      </c>
      <c r="Q2507" s="15" t="s">
        <v>8334</v>
      </c>
      <c r="R2507" t="s">
        <v>8351</v>
      </c>
      <c r="S2507" s="9">
        <f t="shared" si="160"/>
        <v>42047.05574074074</v>
      </c>
      <c r="T2507" s="9">
        <f t="shared" si="16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 s="13">
        <f t="shared" si="159"/>
        <v>15</v>
      </c>
      <c r="Q2508" s="15" t="s">
        <v>8334</v>
      </c>
      <c r="R2508" t="s">
        <v>8351</v>
      </c>
      <c r="S2508" s="9">
        <f t="shared" si="160"/>
        <v>42258.297094907408</v>
      </c>
      <c r="T2508" s="9">
        <f t="shared" si="161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 s="13">
        <f t="shared" si="159"/>
        <v>0</v>
      </c>
      <c r="Q2509" s="15" t="s">
        <v>8334</v>
      </c>
      <c r="R2509" t="s">
        <v>8351</v>
      </c>
      <c r="S2509" s="9">
        <f t="shared" si="160"/>
        <v>42105.072962962964</v>
      </c>
      <c r="T2509" s="9">
        <f t="shared" si="16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 s="13">
        <f t="shared" si="159"/>
        <v>0</v>
      </c>
      <c r="Q2510" s="15" t="s">
        <v>8334</v>
      </c>
      <c r="R2510" t="s">
        <v>8351</v>
      </c>
      <c r="S2510" s="9">
        <f t="shared" si="160"/>
        <v>41835.951782407406</v>
      </c>
      <c r="T2510" s="9">
        <f t="shared" si="16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 s="13">
        <f t="shared" si="159"/>
        <v>35.71</v>
      </c>
      <c r="Q2511" s="15" t="s">
        <v>8334</v>
      </c>
      <c r="R2511" t="s">
        <v>8351</v>
      </c>
      <c r="S2511" s="9">
        <f t="shared" si="160"/>
        <v>42058.809594907405</v>
      </c>
      <c r="T2511" s="9">
        <f t="shared" si="16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 s="13">
        <f t="shared" si="159"/>
        <v>37.5</v>
      </c>
      <c r="Q2512" s="15" t="s">
        <v>8334</v>
      </c>
      <c r="R2512" t="s">
        <v>8351</v>
      </c>
      <c r="S2512" s="9">
        <f t="shared" si="160"/>
        <v>42078.997361111105</v>
      </c>
      <c r="T2512" s="9">
        <f t="shared" si="16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 s="13">
        <f t="shared" si="159"/>
        <v>0</v>
      </c>
      <c r="Q2513" s="15" t="s">
        <v>8334</v>
      </c>
      <c r="R2513" t="s">
        <v>8351</v>
      </c>
      <c r="S2513" s="9">
        <f t="shared" si="160"/>
        <v>42371.446909722217</v>
      </c>
      <c r="T2513" s="9">
        <f t="shared" si="16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 s="13">
        <f t="shared" si="159"/>
        <v>0</v>
      </c>
      <c r="Q2514" s="15" t="s">
        <v>8334</v>
      </c>
      <c r="R2514" t="s">
        <v>8351</v>
      </c>
      <c r="S2514" s="9">
        <f t="shared" si="160"/>
        <v>41971.876863425925</v>
      </c>
      <c r="T2514" s="9">
        <f t="shared" si="16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 s="13">
        <f t="shared" si="159"/>
        <v>0</v>
      </c>
      <c r="Q2515" s="15" t="s">
        <v>8334</v>
      </c>
      <c r="R2515" t="s">
        <v>8351</v>
      </c>
      <c r="S2515" s="9">
        <f t="shared" si="160"/>
        <v>42732.00681712963</v>
      </c>
      <c r="T2515" s="9">
        <f t="shared" si="16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 s="13">
        <f t="shared" si="159"/>
        <v>52.5</v>
      </c>
      <c r="Q2516" s="15" t="s">
        <v>8334</v>
      </c>
      <c r="R2516" t="s">
        <v>8351</v>
      </c>
      <c r="S2516" s="9">
        <f t="shared" si="160"/>
        <v>41854.389780092592</v>
      </c>
      <c r="T2516" s="9">
        <f t="shared" si="16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 s="13">
        <f t="shared" si="159"/>
        <v>77.5</v>
      </c>
      <c r="Q2517" s="15" t="s">
        <v>8334</v>
      </c>
      <c r="R2517" t="s">
        <v>8351</v>
      </c>
      <c r="S2517" s="9">
        <f t="shared" si="160"/>
        <v>42027.839733796296</v>
      </c>
      <c r="T2517" s="9">
        <f t="shared" si="16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 s="13">
        <f t="shared" si="159"/>
        <v>0</v>
      </c>
      <c r="Q2518" s="15" t="s">
        <v>8334</v>
      </c>
      <c r="R2518" t="s">
        <v>8351</v>
      </c>
      <c r="S2518" s="9">
        <f t="shared" si="160"/>
        <v>41942.653379629628</v>
      </c>
      <c r="T2518" s="9">
        <f t="shared" si="16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 s="13">
        <f t="shared" si="159"/>
        <v>53.55</v>
      </c>
      <c r="Q2519" s="15" t="s">
        <v>8334</v>
      </c>
      <c r="R2519" t="s">
        <v>8351</v>
      </c>
      <c r="S2519" s="9">
        <f t="shared" si="160"/>
        <v>42052.802430555559</v>
      </c>
      <c r="T2519" s="9">
        <f t="shared" si="16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 s="13">
        <f t="shared" si="159"/>
        <v>0</v>
      </c>
      <c r="Q2520" s="15" t="s">
        <v>8334</v>
      </c>
      <c r="R2520" t="s">
        <v>8351</v>
      </c>
      <c r="S2520" s="9">
        <f t="shared" si="160"/>
        <v>41926.680879629632</v>
      </c>
      <c r="T2520" s="9">
        <f t="shared" si="16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 s="13">
        <f t="shared" si="159"/>
        <v>16.25</v>
      </c>
      <c r="Q2521" s="15" t="s">
        <v>8334</v>
      </c>
      <c r="R2521" t="s">
        <v>8351</v>
      </c>
      <c r="S2521" s="9">
        <f t="shared" si="160"/>
        <v>41809.155138888891</v>
      </c>
      <c r="T2521" s="9">
        <f t="shared" si="16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 s="13">
        <f t="shared" si="159"/>
        <v>0</v>
      </c>
      <c r="Q2522" s="15" t="s">
        <v>8334</v>
      </c>
      <c r="R2522" t="s">
        <v>8351</v>
      </c>
      <c r="S2522" s="9">
        <f t="shared" si="160"/>
        <v>42612.600520833337</v>
      </c>
      <c r="T2522" s="9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 s="13">
        <f t="shared" si="159"/>
        <v>103.68</v>
      </c>
      <c r="Q2523" s="15" t="s">
        <v>8323</v>
      </c>
      <c r="R2523" t="s">
        <v>8352</v>
      </c>
      <c r="S2523" s="9">
        <f t="shared" si="160"/>
        <v>42269.967835648145</v>
      </c>
      <c r="T2523" s="9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 s="13">
        <f t="shared" si="159"/>
        <v>185.19</v>
      </c>
      <c r="Q2524" s="15" t="s">
        <v>8323</v>
      </c>
      <c r="R2524" t="s">
        <v>8352</v>
      </c>
      <c r="S2524" s="9">
        <f t="shared" si="160"/>
        <v>42460.573611111111</v>
      </c>
      <c r="T2524" s="9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 s="13">
        <f t="shared" si="159"/>
        <v>54.15</v>
      </c>
      <c r="Q2525" s="15" t="s">
        <v>8323</v>
      </c>
      <c r="R2525" t="s">
        <v>8352</v>
      </c>
      <c r="S2525" s="9">
        <f t="shared" si="160"/>
        <v>41930.975601851853</v>
      </c>
      <c r="T2525" s="9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 s="13">
        <f t="shared" si="159"/>
        <v>177.21</v>
      </c>
      <c r="Q2526" s="15" t="s">
        <v>8323</v>
      </c>
      <c r="R2526" t="s">
        <v>8352</v>
      </c>
      <c r="S2526" s="9">
        <f t="shared" si="160"/>
        <v>41961.807372685187</v>
      </c>
      <c r="T2526" s="9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 s="13">
        <f t="shared" si="159"/>
        <v>100.33</v>
      </c>
      <c r="Q2527" s="15" t="s">
        <v>8323</v>
      </c>
      <c r="R2527" t="s">
        <v>8352</v>
      </c>
      <c r="S2527" s="9">
        <f t="shared" si="160"/>
        <v>41058.844571759262</v>
      </c>
      <c r="T2527" s="9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 s="13">
        <f t="shared" si="159"/>
        <v>136.91</v>
      </c>
      <c r="Q2528" s="15" t="s">
        <v>8323</v>
      </c>
      <c r="R2528" t="s">
        <v>8352</v>
      </c>
      <c r="S2528" s="9">
        <f t="shared" si="160"/>
        <v>41953.091134259259</v>
      </c>
      <c r="T2528" s="9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 s="13">
        <f t="shared" si="159"/>
        <v>57.54</v>
      </c>
      <c r="Q2529" s="15" t="s">
        <v>8323</v>
      </c>
      <c r="R2529" t="s">
        <v>8352</v>
      </c>
      <c r="S2529" s="9">
        <f t="shared" si="160"/>
        <v>41546.75105324074</v>
      </c>
      <c r="T2529" s="9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 s="13">
        <f t="shared" si="159"/>
        <v>52.96</v>
      </c>
      <c r="Q2530" s="15" t="s">
        <v>8323</v>
      </c>
      <c r="R2530" t="s">
        <v>8352</v>
      </c>
      <c r="S2530" s="9">
        <f t="shared" si="160"/>
        <v>42217.834525462968</v>
      </c>
      <c r="T2530" s="9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 s="13">
        <f t="shared" si="159"/>
        <v>82.33</v>
      </c>
      <c r="Q2531" s="15" t="s">
        <v>8323</v>
      </c>
      <c r="R2531" t="s">
        <v>8352</v>
      </c>
      <c r="S2531" s="9">
        <f t="shared" si="160"/>
        <v>40948.080729166664</v>
      </c>
      <c r="T2531" s="9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 s="13">
        <f t="shared" si="159"/>
        <v>135.41999999999999</v>
      </c>
      <c r="Q2532" s="15" t="s">
        <v>8323</v>
      </c>
      <c r="R2532" t="s">
        <v>8352</v>
      </c>
      <c r="S2532" s="9">
        <f t="shared" si="160"/>
        <v>42081.864641203705</v>
      </c>
      <c r="T2532" s="9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 s="13">
        <f t="shared" si="159"/>
        <v>74.069999999999993</v>
      </c>
      <c r="Q2533" s="15" t="s">
        <v>8323</v>
      </c>
      <c r="R2533" t="s">
        <v>8352</v>
      </c>
      <c r="S2533" s="9">
        <f t="shared" si="160"/>
        <v>42208.680023148147</v>
      </c>
      <c r="T2533" s="9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 s="13">
        <f t="shared" si="159"/>
        <v>84.08</v>
      </c>
      <c r="Q2534" s="15" t="s">
        <v>8323</v>
      </c>
      <c r="R2534" t="s">
        <v>8352</v>
      </c>
      <c r="S2534" s="9">
        <f t="shared" si="160"/>
        <v>41107.849143518521</v>
      </c>
      <c r="T2534" s="9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 s="13">
        <f t="shared" si="159"/>
        <v>61.03</v>
      </c>
      <c r="Q2535" s="15" t="s">
        <v>8323</v>
      </c>
      <c r="R2535" t="s">
        <v>8352</v>
      </c>
      <c r="S2535" s="9">
        <f t="shared" si="160"/>
        <v>41304.751284722224</v>
      </c>
      <c r="T2535" s="9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 s="13">
        <f t="shared" si="159"/>
        <v>150</v>
      </c>
      <c r="Q2536" s="15" t="s">
        <v>8323</v>
      </c>
      <c r="R2536" t="s">
        <v>8352</v>
      </c>
      <c r="S2536" s="9">
        <f t="shared" si="160"/>
        <v>40127.700370370374</v>
      </c>
      <c r="T2536" s="9">
        <f t="shared" si="161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 s="13">
        <f t="shared" si="159"/>
        <v>266.08999999999997</v>
      </c>
      <c r="Q2537" s="15" t="s">
        <v>8323</v>
      </c>
      <c r="R2537" t="s">
        <v>8352</v>
      </c>
      <c r="S2537" s="9">
        <f t="shared" si="160"/>
        <v>41943.791030092594</v>
      </c>
      <c r="T2537" s="9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 s="13">
        <f t="shared" si="159"/>
        <v>7.25</v>
      </c>
      <c r="Q2538" s="15" t="s">
        <v>8323</v>
      </c>
      <c r="R2538" t="s">
        <v>8352</v>
      </c>
      <c r="S2538" s="9">
        <f t="shared" si="160"/>
        <v>41464.106087962966</v>
      </c>
      <c r="T2538" s="9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 s="13">
        <f t="shared" si="159"/>
        <v>100</v>
      </c>
      <c r="Q2539" s="15" t="s">
        <v>8323</v>
      </c>
      <c r="R2539" t="s">
        <v>8352</v>
      </c>
      <c r="S2539" s="9">
        <f t="shared" si="160"/>
        <v>40696.648784722223</v>
      </c>
      <c r="T2539" s="9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 s="13">
        <f t="shared" si="159"/>
        <v>109.96</v>
      </c>
      <c r="Q2540" s="15" t="s">
        <v>8323</v>
      </c>
      <c r="R2540" t="s">
        <v>8352</v>
      </c>
      <c r="S2540" s="9">
        <f t="shared" si="160"/>
        <v>41298.509965277779</v>
      </c>
      <c r="T2540" s="9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 s="13">
        <f t="shared" si="159"/>
        <v>169.92</v>
      </c>
      <c r="Q2541" s="15" t="s">
        <v>8323</v>
      </c>
      <c r="R2541" t="s">
        <v>8352</v>
      </c>
      <c r="S2541" s="9">
        <f t="shared" si="160"/>
        <v>41977.902222222227</v>
      </c>
      <c r="T2541" s="9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 s="13">
        <f t="shared" si="159"/>
        <v>95.74</v>
      </c>
      <c r="Q2542" s="15" t="s">
        <v>8323</v>
      </c>
      <c r="R2542" t="s">
        <v>8352</v>
      </c>
      <c r="S2542" s="9">
        <f t="shared" si="160"/>
        <v>40785.675011574072</v>
      </c>
      <c r="T2542" s="9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 s="13">
        <f t="shared" si="159"/>
        <v>59.46</v>
      </c>
      <c r="Q2543" s="15" t="s">
        <v>8323</v>
      </c>
      <c r="R2543" t="s">
        <v>8352</v>
      </c>
      <c r="S2543" s="9">
        <f t="shared" si="160"/>
        <v>41483.449282407404</v>
      </c>
      <c r="T2543" s="9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 s="13">
        <f t="shared" si="159"/>
        <v>55.77</v>
      </c>
      <c r="Q2544" s="15" t="s">
        <v>8323</v>
      </c>
      <c r="R2544" t="s">
        <v>8352</v>
      </c>
      <c r="S2544" s="9">
        <f t="shared" si="160"/>
        <v>41509.426585648151</v>
      </c>
      <c r="T2544" s="9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 s="13">
        <f t="shared" si="159"/>
        <v>30.08</v>
      </c>
      <c r="Q2545" s="15" t="s">
        <v>8323</v>
      </c>
      <c r="R2545" t="s">
        <v>8352</v>
      </c>
      <c r="S2545" s="9">
        <f t="shared" si="160"/>
        <v>40514.107615740737</v>
      </c>
      <c r="T2545" s="9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 s="13">
        <f t="shared" si="159"/>
        <v>88.44</v>
      </c>
      <c r="Q2546" s="15" t="s">
        <v>8323</v>
      </c>
      <c r="R2546" t="s">
        <v>8352</v>
      </c>
      <c r="S2546" s="9">
        <f t="shared" si="160"/>
        <v>41068.520474537036</v>
      </c>
      <c r="T2546" s="9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 s="13">
        <f t="shared" si="159"/>
        <v>64.03</v>
      </c>
      <c r="Q2547" s="15" t="s">
        <v>8323</v>
      </c>
      <c r="R2547" t="s">
        <v>8352</v>
      </c>
      <c r="S2547" s="9">
        <f t="shared" si="160"/>
        <v>42027.13817129629</v>
      </c>
      <c r="T2547" s="9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 s="13">
        <f t="shared" si="159"/>
        <v>60.15</v>
      </c>
      <c r="Q2548" s="15" t="s">
        <v>8323</v>
      </c>
      <c r="R2548" t="s">
        <v>8352</v>
      </c>
      <c r="S2548" s="9">
        <f t="shared" si="160"/>
        <v>41524.858553240738</v>
      </c>
      <c r="T2548" s="9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 s="13">
        <f t="shared" si="159"/>
        <v>49.19</v>
      </c>
      <c r="Q2549" s="15" t="s">
        <v>8323</v>
      </c>
      <c r="R2549" t="s">
        <v>8352</v>
      </c>
      <c r="S2549" s="9">
        <f t="shared" si="160"/>
        <v>40973.773182870369</v>
      </c>
      <c r="T2549" s="9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 s="13">
        <f t="shared" si="159"/>
        <v>165.16</v>
      </c>
      <c r="Q2550" s="15" t="s">
        <v>8323</v>
      </c>
      <c r="R2550" t="s">
        <v>8352</v>
      </c>
      <c r="S2550" s="9">
        <f t="shared" si="160"/>
        <v>42618.625428240746</v>
      </c>
      <c r="T2550" s="9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 s="13">
        <f t="shared" si="159"/>
        <v>43.62</v>
      </c>
      <c r="Q2551" s="15" t="s">
        <v>8323</v>
      </c>
      <c r="R2551" t="s">
        <v>8352</v>
      </c>
      <c r="S2551" s="9">
        <f t="shared" si="160"/>
        <v>41390.757754629631</v>
      </c>
      <c r="T2551" s="9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 s="13">
        <f t="shared" si="159"/>
        <v>43.7</v>
      </c>
      <c r="Q2552" s="15" t="s">
        <v>8323</v>
      </c>
      <c r="R2552" t="s">
        <v>8352</v>
      </c>
      <c r="S2552" s="9">
        <f t="shared" si="160"/>
        <v>42228.634328703702</v>
      </c>
      <c r="T2552" s="9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 s="13">
        <f t="shared" si="159"/>
        <v>67.42</v>
      </c>
      <c r="Q2553" s="15" t="s">
        <v>8323</v>
      </c>
      <c r="R2553" t="s">
        <v>8352</v>
      </c>
      <c r="S2553" s="9">
        <f t="shared" si="160"/>
        <v>40961.252141203702</v>
      </c>
      <c r="T2553" s="9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162">ROUND(E2554/D2554*100,0)</f>
        <v>107</v>
      </c>
      <c r="P2554" s="13">
        <f t="shared" ref="P2554:P2617" si="163">IFERROR(ROUND(E2554/L2554,2),0)</f>
        <v>177.5</v>
      </c>
      <c r="Q2554" s="15" t="s">
        <v>8323</v>
      </c>
      <c r="R2554" t="s">
        <v>8352</v>
      </c>
      <c r="S2554" s="9">
        <f t="shared" ref="S2554:S2617" si="164">(((J2554/60)/60)/24)+DATE(1970,1,1)</f>
        <v>42769.809965277775</v>
      </c>
      <c r="T2554" s="9">
        <f t="shared" ref="T2554:T2617" si="165"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2"/>
        <v>156</v>
      </c>
      <c r="P2555" s="13">
        <f t="shared" si="163"/>
        <v>38.880000000000003</v>
      </c>
      <c r="Q2555" s="15" t="s">
        <v>8323</v>
      </c>
      <c r="R2555" t="s">
        <v>8352</v>
      </c>
      <c r="S2555" s="9">
        <f t="shared" si="164"/>
        <v>41113.199155092596</v>
      </c>
      <c r="T2555" s="9">
        <f t="shared" si="165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2"/>
        <v>123</v>
      </c>
      <c r="P2556" s="13">
        <f t="shared" si="163"/>
        <v>54.99</v>
      </c>
      <c r="Q2556" s="15" t="s">
        <v>8323</v>
      </c>
      <c r="R2556" t="s">
        <v>8352</v>
      </c>
      <c r="S2556" s="9">
        <f t="shared" si="164"/>
        <v>42125.078275462962</v>
      </c>
      <c r="T2556" s="9">
        <f t="shared" si="165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2"/>
        <v>107</v>
      </c>
      <c r="P2557" s="13">
        <f t="shared" si="163"/>
        <v>61.34</v>
      </c>
      <c r="Q2557" s="15" t="s">
        <v>8323</v>
      </c>
      <c r="R2557" t="s">
        <v>8352</v>
      </c>
      <c r="S2557" s="9">
        <f t="shared" si="164"/>
        <v>41026.655011574076</v>
      </c>
      <c r="T2557" s="9">
        <f t="shared" si="165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2"/>
        <v>106</v>
      </c>
      <c r="P2558" s="13">
        <f t="shared" si="163"/>
        <v>23.12</v>
      </c>
      <c r="Q2558" s="15" t="s">
        <v>8323</v>
      </c>
      <c r="R2558" t="s">
        <v>8352</v>
      </c>
      <c r="S2558" s="9">
        <f t="shared" si="164"/>
        <v>41222.991400462961</v>
      </c>
      <c r="T2558" s="9">
        <f t="shared" si="165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2"/>
        <v>118</v>
      </c>
      <c r="P2559" s="13">
        <f t="shared" si="163"/>
        <v>29.61</v>
      </c>
      <c r="Q2559" s="15" t="s">
        <v>8323</v>
      </c>
      <c r="R2559" t="s">
        <v>8352</v>
      </c>
      <c r="S2559" s="9">
        <f t="shared" si="164"/>
        <v>41744.745208333334</v>
      </c>
      <c r="T2559" s="9">
        <f t="shared" si="165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2"/>
        <v>109</v>
      </c>
      <c r="P2560" s="13">
        <f t="shared" si="163"/>
        <v>75.61</v>
      </c>
      <c r="Q2560" s="15" t="s">
        <v>8323</v>
      </c>
      <c r="R2560" t="s">
        <v>8352</v>
      </c>
      <c r="S2560" s="9">
        <f t="shared" si="164"/>
        <v>42093.860023148154</v>
      </c>
      <c r="T2560" s="9">
        <f t="shared" si="165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2"/>
        <v>111</v>
      </c>
      <c r="P2561" s="13">
        <f t="shared" si="163"/>
        <v>35.6</v>
      </c>
      <c r="Q2561" s="15" t="s">
        <v>8323</v>
      </c>
      <c r="R2561" t="s">
        <v>8352</v>
      </c>
      <c r="S2561" s="9">
        <f t="shared" si="164"/>
        <v>40829.873657407406</v>
      </c>
      <c r="T2561" s="9">
        <f t="shared" si="165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2"/>
        <v>100</v>
      </c>
      <c r="P2562" s="13">
        <f t="shared" si="163"/>
        <v>143</v>
      </c>
      <c r="Q2562" s="15" t="s">
        <v>8323</v>
      </c>
      <c r="R2562" t="s">
        <v>8352</v>
      </c>
      <c r="S2562" s="9">
        <f t="shared" si="164"/>
        <v>42039.951087962967</v>
      </c>
      <c r="T2562" s="9">
        <f t="shared" si="165"/>
        <v>42069.951087962967</v>
      </c>
    </row>
    <row r="2563" spans="1:20" ht="45" hidden="1" x14ac:dyDescent="0.25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t="s">
        <v>8219</v>
      </c>
      <c r="G2563" t="s">
        <v>8223</v>
      </c>
      <c r="H2563" t="s">
        <v>8245</v>
      </c>
      <c r="I2563" s="11">
        <v>1434654215</v>
      </c>
      <c r="J2563" s="11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162"/>
        <v>0</v>
      </c>
      <c r="P2563" s="13">
        <f t="shared" si="163"/>
        <v>0</v>
      </c>
      <c r="Q2563" s="15" t="s">
        <v>8317</v>
      </c>
      <c r="R2563" t="s">
        <v>8318</v>
      </c>
      <c r="S2563" s="9">
        <f t="shared" si="164"/>
        <v>42143.79415509259</v>
      </c>
      <c r="T2563" s="9">
        <f t="shared" si="165"/>
        <v>42173.79415509259</v>
      </c>
    </row>
    <row r="2564" spans="1:20" ht="60" hidden="1" x14ac:dyDescent="0.25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t="s">
        <v>8219</v>
      </c>
      <c r="G2564" t="s">
        <v>8223</v>
      </c>
      <c r="H2564" t="s">
        <v>8245</v>
      </c>
      <c r="I2564" s="11">
        <v>1456006938</v>
      </c>
      <c r="J2564" s="11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162"/>
        <v>0</v>
      </c>
      <c r="P2564" s="13">
        <f t="shared" si="163"/>
        <v>54</v>
      </c>
      <c r="Q2564" s="15" t="s">
        <v>8317</v>
      </c>
      <c r="R2564" t="s">
        <v>8318</v>
      </c>
      <c r="S2564" s="9">
        <f t="shared" si="164"/>
        <v>42360.932152777779</v>
      </c>
      <c r="T2564" s="9">
        <f t="shared" si="165"/>
        <v>42420.932152777779</v>
      </c>
    </row>
    <row r="2565" spans="1:20" ht="45" hidden="1" x14ac:dyDescent="0.25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1464715860</v>
      </c>
      <c r="J2565" s="11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162"/>
        <v>0</v>
      </c>
      <c r="P2565" s="13">
        <f t="shared" si="163"/>
        <v>0</v>
      </c>
      <c r="Q2565" s="15" t="s">
        <v>8308</v>
      </c>
      <c r="R2565" t="s">
        <v>8311</v>
      </c>
      <c r="S2565" s="9">
        <f t="shared" si="164"/>
        <v>42491.80768518518</v>
      </c>
      <c r="T2565" s="9">
        <f t="shared" si="165"/>
        <v>42521.729861111111</v>
      </c>
    </row>
    <row r="2566" spans="1:20" ht="60" hidden="1" x14ac:dyDescent="0.25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t="s">
        <v>8219</v>
      </c>
      <c r="G2566" t="s">
        <v>8225</v>
      </c>
      <c r="H2566" t="s">
        <v>8247</v>
      </c>
      <c r="I2566" s="11">
        <v>1432771997</v>
      </c>
      <c r="J2566" s="11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162"/>
        <v>0</v>
      </c>
      <c r="P2566" s="13">
        <f t="shared" si="163"/>
        <v>0</v>
      </c>
      <c r="Q2566" s="15" t="s">
        <v>8317</v>
      </c>
      <c r="R2566" t="s">
        <v>8318</v>
      </c>
      <c r="S2566" s="9">
        <f t="shared" si="164"/>
        <v>42122.009224537032</v>
      </c>
      <c r="T2566" s="9">
        <f t="shared" si="165"/>
        <v>42152.009224537032</v>
      </c>
    </row>
    <row r="2567" spans="1:20" ht="45" hidden="1" x14ac:dyDescent="0.25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t="s">
        <v>8219</v>
      </c>
      <c r="G2567" t="s">
        <v>8223</v>
      </c>
      <c r="H2567" t="s">
        <v>8245</v>
      </c>
      <c r="I2567" s="11">
        <v>1456700709</v>
      </c>
      <c r="J2567" s="11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162"/>
        <v>0</v>
      </c>
      <c r="P2567" s="13">
        <f t="shared" si="163"/>
        <v>1</v>
      </c>
      <c r="Q2567" s="15" t="s">
        <v>8317</v>
      </c>
      <c r="R2567" t="s">
        <v>8319</v>
      </c>
      <c r="S2567" s="9">
        <f t="shared" si="164"/>
        <v>42393.961909722217</v>
      </c>
      <c r="T2567" s="9">
        <f t="shared" si="165"/>
        <v>42428.961909722217</v>
      </c>
    </row>
    <row r="2568" spans="1:20" ht="60" hidden="1" x14ac:dyDescent="0.25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t="s">
        <v>8219</v>
      </c>
      <c r="G2568" t="s">
        <v>8223</v>
      </c>
      <c r="H2568" t="s">
        <v>8245</v>
      </c>
      <c r="I2568" s="11">
        <v>1476458734</v>
      </c>
      <c r="J2568" s="11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162"/>
        <v>2</v>
      </c>
      <c r="P2568" s="13">
        <f t="shared" si="163"/>
        <v>116.53</v>
      </c>
      <c r="Q2568" s="15" t="s">
        <v>8317</v>
      </c>
      <c r="R2568" t="s">
        <v>8319</v>
      </c>
      <c r="S2568" s="9">
        <f t="shared" si="164"/>
        <v>42612.642754629633</v>
      </c>
      <c r="T2568" s="9">
        <f t="shared" si="165"/>
        <v>42657.642754629633</v>
      </c>
    </row>
    <row r="2569" spans="1:20" ht="60" hidden="1" x14ac:dyDescent="0.25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t="s">
        <v>8219</v>
      </c>
      <c r="G2569" t="s">
        <v>8223</v>
      </c>
      <c r="H2569" t="s">
        <v>8245</v>
      </c>
      <c r="I2569" s="11">
        <v>1415392207</v>
      </c>
      <c r="J2569" s="11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162"/>
        <v>10</v>
      </c>
      <c r="P2569" s="13">
        <f t="shared" si="163"/>
        <v>94.51</v>
      </c>
      <c r="Q2569" s="15" t="s">
        <v>8308</v>
      </c>
      <c r="R2569" t="s">
        <v>8311</v>
      </c>
      <c r="S2569" s="9">
        <f t="shared" si="164"/>
        <v>41905.812581018516</v>
      </c>
      <c r="T2569" s="9">
        <f t="shared" si="165"/>
        <v>41950.854247685187</v>
      </c>
    </row>
    <row r="2570" spans="1:20" ht="60" hidden="1" x14ac:dyDescent="0.25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t="s">
        <v>8219</v>
      </c>
      <c r="G2570" t="s">
        <v>8229</v>
      </c>
      <c r="H2570" t="s">
        <v>8248</v>
      </c>
      <c r="I2570" s="11">
        <v>1453210037</v>
      </c>
      <c r="J2570" s="11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162"/>
        <v>0</v>
      </c>
      <c r="P2570" s="13">
        <f t="shared" si="163"/>
        <v>0</v>
      </c>
      <c r="Q2570" s="15" t="s">
        <v>8317</v>
      </c>
      <c r="R2570" t="s">
        <v>8318</v>
      </c>
      <c r="S2570" s="9">
        <f t="shared" si="164"/>
        <v>42328.560613425929</v>
      </c>
      <c r="T2570" s="9">
        <f t="shared" si="165"/>
        <v>42388.560613425929</v>
      </c>
    </row>
    <row r="2571" spans="1:20" ht="45" hidden="1" x14ac:dyDescent="0.25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t="s">
        <v>8219</v>
      </c>
      <c r="G2571" t="s">
        <v>8223</v>
      </c>
      <c r="H2571" t="s">
        <v>8245</v>
      </c>
      <c r="I2571" s="11">
        <v>1462729317</v>
      </c>
      <c r="J2571" s="1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162"/>
        <v>0</v>
      </c>
      <c r="P2571" s="13">
        <f t="shared" si="163"/>
        <v>0</v>
      </c>
      <c r="Q2571" s="15" t="s">
        <v>8315</v>
      </c>
      <c r="R2571" t="s">
        <v>8355</v>
      </c>
      <c r="S2571" s="9">
        <f t="shared" si="164"/>
        <v>42438.779131944444</v>
      </c>
      <c r="T2571" s="9">
        <f t="shared" si="165"/>
        <v>42498.73746527778</v>
      </c>
    </row>
    <row r="2572" spans="1:20" ht="60" hidden="1" x14ac:dyDescent="0.25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t="s">
        <v>8219</v>
      </c>
      <c r="G2572" t="s">
        <v>8223</v>
      </c>
      <c r="H2572" t="s">
        <v>8245</v>
      </c>
      <c r="I2572" s="11">
        <v>1472317209</v>
      </c>
      <c r="J2572" s="11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162"/>
        <v>0</v>
      </c>
      <c r="P2572" s="13">
        <f t="shared" si="163"/>
        <v>250</v>
      </c>
      <c r="Q2572" s="15" t="s">
        <v>8329</v>
      </c>
      <c r="R2572" t="s">
        <v>8330</v>
      </c>
      <c r="S2572" s="9">
        <f t="shared" si="164"/>
        <v>42579.708437499998</v>
      </c>
      <c r="T2572" s="9">
        <f t="shared" si="165"/>
        <v>42609.708437499998</v>
      </c>
    </row>
    <row r="2573" spans="1:20" ht="60" hidden="1" x14ac:dyDescent="0.25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t="s">
        <v>8219</v>
      </c>
      <c r="G2573" t="s">
        <v>8223</v>
      </c>
      <c r="H2573" t="s">
        <v>8245</v>
      </c>
      <c r="I2573" s="11">
        <v>1421030194</v>
      </c>
      <c r="J2573" s="11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162"/>
        <v>0</v>
      </c>
      <c r="P2573" s="13">
        <f t="shared" si="163"/>
        <v>0</v>
      </c>
      <c r="Q2573" s="15" t="s">
        <v>8334</v>
      </c>
      <c r="R2573" t="s">
        <v>8335</v>
      </c>
      <c r="S2573" s="9">
        <f t="shared" si="164"/>
        <v>41986.108726851846</v>
      </c>
      <c r="T2573" s="9">
        <f t="shared" si="165"/>
        <v>42016.108726851846</v>
      </c>
    </row>
    <row r="2574" spans="1:20" ht="45" hidden="1" x14ac:dyDescent="0.25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t="s">
        <v>8219</v>
      </c>
      <c r="G2574" t="s">
        <v>8223</v>
      </c>
      <c r="H2574" t="s">
        <v>8245</v>
      </c>
      <c r="I2574" s="11">
        <v>1428704848</v>
      </c>
      <c r="J2574" s="11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162"/>
        <v>2</v>
      </c>
      <c r="P2574" s="13">
        <f t="shared" si="163"/>
        <v>224.43</v>
      </c>
      <c r="Q2574" s="15" t="s">
        <v>8317</v>
      </c>
      <c r="R2574" t="s">
        <v>8318</v>
      </c>
      <c r="S2574" s="9">
        <f t="shared" si="164"/>
        <v>42074.935740740737</v>
      </c>
      <c r="T2574" s="9">
        <f t="shared" si="165"/>
        <v>42104.935740740737</v>
      </c>
    </row>
    <row r="2575" spans="1:20" ht="60" hidden="1" x14ac:dyDescent="0.25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t="s">
        <v>8219</v>
      </c>
      <c r="G2575" t="s">
        <v>8237</v>
      </c>
      <c r="H2575" t="s">
        <v>8255</v>
      </c>
      <c r="I2575" s="11">
        <v>1482953115</v>
      </c>
      <c r="J2575" s="11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162"/>
        <v>0</v>
      </c>
      <c r="P2575" s="13">
        <f t="shared" si="163"/>
        <v>250</v>
      </c>
      <c r="Q2575" s="15" t="s">
        <v>8317</v>
      </c>
      <c r="R2575" t="s">
        <v>8319</v>
      </c>
      <c r="S2575" s="9">
        <f t="shared" si="164"/>
        <v>42702.809201388889</v>
      </c>
      <c r="T2575" s="9">
        <f t="shared" si="165"/>
        <v>42732.809201388889</v>
      </c>
    </row>
    <row r="2576" spans="1:20" ht="45" hidden="1" x14ac:dyDescent="0.25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t="s">
        <v>8219</v>
      </c>
      <c r="G2576" t="s">
        <v>8223</v>
      </c>
      <c r="H2576" t="s">
        <v>8245</v>
      </c>
      <c r="I2576" s="11">
        <v>1469913194</v>
      </c>
      <c r="J2576" s="11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162"/>
        <v>0</v>
      </c>
      <c r="P2576" s="13">
        <f t="shared" si="163"/>
        <v>22.75</v>
      </c>
      <c r="Q2576" s="15" t="s">
        <v>8317</v>
      </c>
      <c r="R2576" t="s">
        <v>8353</v>
      </c>
      <c r="S2576" s="9">
        <f t="shared" si="164"/>
        <v>42551.884189814817</v>
      </c>
      <c r="T2576" s="9">
        <f t="shared" si="165"/>
        <v>42581.884189814817</v>
      </c>
    </row>
    <row r="2577" spans="1:20" ht="30" hidden="1" x14ac:dyDescent="0.25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t="s">
        <v>8219</v>
      </c>
      <c r="G2577" t="s">
        <v>8223</v>
      </c>
      <c r="H2577" t="s">
        <v>8245</v>
      </c>
      <c r="I2577" s="11">
        <v>1476941293</v>
      </c>
      <c r="J2577" s="11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162"/>
        <v>2</v>
      </c>
      <c r="P2577" s="13">
        <f t="shared" si="163"/>
        <v>311.17</v>
      </c>
      <c r="Q2577" s="15" t="s">
        <v>8308</v>
      </c>
      <c r="R2577" t="s">
        <v>8311</v>
      </c>
      <c r="S2577" s="9">
        <f t="shared" si="164"/>
        <v>42628.22792824074</v>
      </c>
      <c r="T2577" s="9">
        <f t="shared" si="165"/>
        <v>42663.22792824074</v>
      </c>
    </row>
    <row r="2578" spans="1:20" ht="60" hidden="1" x14ac:dyDescent="0.25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 s="11">
        <v>1488063840</v>
      </c>
      <c r="J2578" s="11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162"/>
        <v>0</v>
      </c>
      <c r="P2578" s="13">
        <f t="shared" si="163"/>
        <v>0</v>
      </c>
      <c r="Q2578" s="15" t="s">
        <v>8317</v>
      </c>
      <c r="R2578" t="s">
        <v>8318</v>
      </c>
      <c r="S2578" s="9">
        <f t="shared" si="164"/>
        <v>42762.962013888886</v>
      </c>
      <c r="T2578" s="9">
        <f t="shared" si="165"/>
        <v>42791.961111111115</v>
      </c>
    </row>
    <row r="2579" spans="1:20" ht="45" hidden="1" x14ac:dyDescent="0.25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t="s">
        <v>8219</v>
      </c>
      <c r="G2579" t="s">
        <v>8223</v>
      </c>
      <c r="H2579" t="s">
        <v>8245</v>
      </c>
      <c r="I2579" s="11">
        <v>1459992856</v>
      </c>
      <c r="J2579" s="11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162"/>
        <v>3</v>
      </c>
      <c r="P2579" s="13">
        <f t="shared" si="163"/>
        <v>74.790000000000006</v>
      </c>
      <c r="Q2579" s="15" t="s">
        <v>8317</v>
      </c>
      <c r="R2579" t="s">
        <v>8319</v>
      </c>
      <c r="S2579" s="9">
        <f t="shared" si="164"/>
        <v>42422.107129629629</v>
      </c>
      <c r="T2579" s="9">
        <f t="shared" si="165"/>
        <v>42467.065462962957</v>
      </c>
    </row>
    <row r="2580" spans="1:20" ht="45" hidden="1" x14ac:dyDescent="0.25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t="s">
        <v>8219</v>
      </c>
      <c r="G2580" t="s">
        <v>8223</v>
      </c>
      <c r="H2580" t="s">
        <v>8245</v>
      </c>
      <c r="I2580" s="11">
        <v>1432101855</v>
      </c>
      <c r="J2580" s="11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162"/>
        <v>9</v>
      </c>
      <c r="P2580" s="13">
        <f t="shared" si="163"/>
        <v>29.24</v>
      </c>
      <c r="Q2580" s="15" t="s">
        <v>8329</v>
      </c>
      <c r="R2580" t="s">
        <v>8330</v>
      </c>
      <c r="S2580" s="9">
        <f t="shared" si="164"/>
        <v>42114.252951388888</v>
      </c>
      <c r="T2580" s="9">
        <f t="shared" si="165"/>
        <v>42144.252951388888</v>
      </c>
    </row>
    <row r="2581" spans="1:20" ht="30" hidden="1" x14ac:dyDescent="0.25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t="s">
        <v>8219</v>
      </c>
      <c r="G2581" t="s">
        <v>8223</v>
      </c>
      <c r="H2581" t="s">
        <v>8245</v>
      </c>
      <c r="I2581" s="11">
        <v>1446771600</v>
      </c>
      <c r="J2581" s="1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162"/>
        <v>40</v>
      </c>
      <c r="P2581" s="13">
        <f t="shared" si="163"/>
        <v>162.91999999999999</v>
      </c>
      <c r="Q2581" s="15" t="s">
        <v>8317</v>
      </c>
      <c r="R2581" t="s">
        <v>8319</v>
      </c>
      <c r="S2581" s="9">
        <f t="shared" si="164"/>
        <v>42278.498240740737</v>
      </c>
      <c r="T2581" s="9">
        <f t="shared" si="165"/>
        <v>42314.041666666672</v>
      </c>
    </row>
    <row r="2582" spans="1:20" ht="60" hidden="1" x14ac:dyDescent="0.25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t="s">
        <v>8219</v>
      </c>
      <c r="G2582" t="s">
        <v>8232</v>
      </c>
      <c r="H2582" t="s">
        <v>8248</v>
      </c>
      <c r="I2582" s="11">
        <v>1483138800</v>
      </c>
      <c r="J2582" s="11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162"/>
        <v>1</v>
      </c>
      <c r="P2582" s="13">
        <f t="shared" si="163"/>
        <v>167.67</v>
      </c>
      <c r="Q2582" s="15" t="s">
        <v>8317</v>
      </c>
      <c r="R2582" t="s">
        <v>8319</v>
      </c>
      <c r="S2582" s="9">
        <f t="shared" si="164"/>
        <v>42705.690347222218</v>
      </c>
      <c r="T2582" s="9">
        <f t="shared" si="165"/>
        <v>42734.958333333328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 s="13">
        <f t="shared" si="163"/>
        <v>48.18</v>
      </c>
      <c r="Q2583" s="15" t="s">
        <v>8334</v>
      </c>
      <c r="R2583" t="s">
        <v>8335</v>
      </c>
      <c r="S2583" s="9">
        <f t="shared" si="164"/>
        <v>42294.628449074073</v>
      </c>
      <c r="T2583" s="9">
        <f t="shared" si="16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 s="13">
        <f t="shared" si="163"/>
        <v>1</v>
      </c>
      <c r="Q2584" s="15" t="s">
        <v>8334</v>
      </c>
      <c r="R2584" t="s">
        <v>8335</v>
      </c>
      <c r="S2584" s="9">
        <f t="shared" si="164"/>
        <v>42642.988819444443</v>
      </c>
      <c r="T2584" s="9">
        <f t="shared" si="16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 s="13">
        <f t="shared" si="163"/>
        <v>1</v>
      </c>
      <c r="Q2585" s="15" t="s">
        <v>8334</v>
      </c>
      <c r="R2585" t="s">
        <v>8335</v>
      </c>
      <c r="S2585" s="9">
        <f t="shared" si="164"/>
        <v>42019.76944444445</v>
      </c>
      <c r="T2585" s="9">
        <f t="shared" si="16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 s="13">
        <f t="shared" si="163"/>
        <v>0</v>
      </c>
      <c r="Q2586" s="15" t="s">
        <v>8334</v>
      </c>
      <c r="R2586" t="s">
        <v>8335</v>
      </c>
      <c r="S2586" s="9">
        <f t="shared" si="164"/>
        <v>42140.173252314817</v>
      </c>
      <c r="T2586" s="9">
        <f t="shared" si="16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 s="13">
        <f t="shared" si="163"/>
        <v>50</v>
      </c>
      <c r="Q2587" s="15" t="s">
        <v>8334</v>
      </c>
      <c r="R2587" t="s">
        <v>8335</v>
      </c>
      <c r="S2587" s="9">
        <f t="shared" si="164"/>
        <v>41795.963333333333</v>
      </c>
      <c r="T2587" s="9">
        <f t="shared" si="16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 s="13">
        <f t="shared" si="163"/>
        <v>5</v>
      </c>
      <c r="Q2588" s="15" t="s">
        <v>8334</v>
      </c>
      <c r="R2588" t="s">
        <v>8335</v>
      </c>
      <c r="S2588" s="9">
        <f t="shared" si="164"/>
        <v>42333.330277777779</v>
      </c>
      <c r="T2588" s="9">
        <f t="shared" si="16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 s="13">
        <f t="shared" si="163"/>
        <v>202.83</v>
      </c>
      <c r="Q2589" s="15" t="s">
        <v>8334</v>
      </c>
      <c r="R2589" t="s">
        <v>8335</v>
      </c>
      <c r="S2589" s="9">
        <f t="shared" si="164"/>
        <v>42338.675381944442</v>
      </c>
      <c r="T2589" s="9">
        <f t="shared" si="16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 s="13">
        <f t="shared" si="163"/>
        <v>29.13</v>
      </c>
      <c r="Q2590" s="15" t="s">
        <v>8334</v>
      </c>
      <c r="R2590" t="s">
        <v>8335</v>
      </c>
      <c r="S2590" s="9">
        <f t="shared" si="164"/>
        <v>42042.676226851851</v>
      </c>
      <c r="T2590" s="9">
        <f t="shared" si="16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 s="13">
        <f t="shared" si="163"/>
        <v>5</v>
      </c>
      <c r="Q2591" s="15" t="s">
        <v>8334</v>
      </c>
      <c r="R2591" t="s">
        <v>8335</v>
      </c>
      <c r="S2591" s="9">
        <f t="shared" si="164"/>
        <v>42422.536192129628</v>
      </c>
      <c r="T2591" s="9">
        <f t="shared" si="16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 s="13">
        <f t="shared" si="163"/>
        <v>0</v>
      </c>
      <c r="Q2592" s="15" t="s">
        <v>8334</v>
      </c>
      <c r="R2592" t="s">
        <v>8335</v>
      </c>
      <c r="S2592" s="9">
        <f t="shared" si="164"/>
        <v>42388.589085648149</v>
      </c>
      <c r="T2592" s="9">
        <f t="shared" si="16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 s="13">
        <f t="shared" si="163"/>
        <v>13</v>
      </c>
      <c r="Q2593" s="15" t="s">
        <v>8334</v>
      </c>
      <c r="R2593" t="s">
        <v>8335</v>
      </c>
      <c r="S2593" s="9">
        <f t="shared" si="164"/>
        <v>42382.906527777777</v>
      </c>
      <c r="T2593" s="9">
        <f t="shared" si="16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 s="13">
        <f t="shared" si="163"/>
        <v>50</v>
      </c>
      <c r="Q2594" s="15" t="s">
        <v>8334</v>
      </c>
      <c r="R2594" t="s">
        <v>8335</v>
      </c>
      <c r="S2594" s="9">
        <f t="shared" si="164"/>
        <v>41887.801168981481</v>
      </c>
      <c r="T2594" s="9">
        <f t="shared" si="16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 s="13">
        <f t="shared" si="163"/>
        <v>0</v>
      </c>
      <c r="Q2595" s="15" t="s">
        <v>8334</v>
      </c>
      <c r="R2595" t="s">
        <v>8335</v>
      </c>
      <c r="S2595" s="9">
        <f t="shared" si="164"/>
        <v>42089.84520833334</v>
      </c>
      <c r="T2595" s="9">
        <f t="shared" si="16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 s="13">
        <f t="shared" si="163"/>
        <v>1</v>
      </c>
      <c r="Q2596" s="15" t="s">
        <v>8334</v>
      </c>
      <c r="R2596" t="s">
        <v>8335</v>
      </c>
      <c r="S2596" s="9">
        <f t="shared" si="164"/>
        <v>41828.967916666668</v>
      </c>
      <c r="T2596" s="9">
        <f t="shared" si="16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 s="13">
        <f t="shared" si="163"/>
        <v>96.05</v>
      </c>
      <c r="Q2597" s="15" t="s">
        <v>8334</v>
      </c>
      <c r="R2597" t="s">
        <v>8335</v>
      </c>
      <c r="S2597" s="9">
        <f t="shared" si="164"/>
        <v>42760.244212962964</v>
      </c>
      <c r="T2597" s="9">
        <f t="shared" si="16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 s="13">
        <f t="shared" si="163"/>
        <v>305.77999999999997</v>
      </c>
      <c r="Q2598" s="15" t="s">
        <v>8334</v>
      </c>
      <c r="R2598" t="s">
        <v>8335</v>
      </c>
      <c r="S2598" s="9">
        <f t="shared" si="164"/>
        <v>41828.664456018516</v>
      </c>
      <c r="T2598" s="9">
        <f t="shared" si="16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 s="13">
        <f t="shared" si="163"/>
        <v>12.14</v>
      </c>
      <c r="Q2599" s="15" t="s">
        <v>8334</v>
      </c>
      <c r="R2599" t="s">
        <v>8335</v>
      </c>
      <c r="S2599" s="9">
        <f t="shared" si="164"/>
        <v>42510.341631944444</v>
      </c>
      <c r="T2599" s="9">
        <f t="shared" si="16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 s="13">
        <f t="shared" si="163"/>
        <v>83.57</v>
      </c>
      <c r="Q2600" s="15" t="s">
        <v>8334</v>
      </c>
      <c r="R2600" t="s">
        <v>8335</v>
      </c>
      <c r="S2600" s="9">
        <f t="shared" si="164"/>
        <v>42240.840289351851</v>
      </c>
      <c r="T2600" s="9">
        <f t="shared" si="16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 s="13">
        <f t="shared" si="163"/>
        <v>18</v>
      </c>
      <c r="Q2601" s="15" t="s">
        <v>8334</v>
      </c>
      <c r="R2601" t="s">
        <v>8335</v>
      </c>
      <c r="S2601" s="9">
        <f t="shared" si="164"/>
        <v>41809.754016203704</v>
      </c>
      <c r="T2601" s="9">
        <f t="shared" si="16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 s="13">
        <f t="shared" si="163"/>
        <v>115.53</v>
      </c>
      <c r="Q2602" s="15" t="s">
        <v>8334</v>
      </c>
      <c r="R2602" t="s">
        <v>8335</v>
      </c>
      <c r="S2602" s="9">
        <f t="shared" si="164"/>
        <v>42394.900462962964</v>
      </c>
      <c r="T2602" s="9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 s="13">
        <f t="shared" si="163"/>
        <v>21.9</v>
      </c>
      <c r="Q2603" s="15" t="s">
        <v>8317</v>
      </c>
      <c r="R2603" t="s">
        <v>8353</v>
      </c>
      <c r="S2603" s="9">
        <f t="shared" si="164"/>
        <v>41150.902187499996</v>
      </c>
      <c r="T2603" s="9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 s="13">
        <f t="shared" si="163"/>
        <v>80.02</v>
      </c>
      <c r="Q2604" s="15" t="s">
        <v>8317</v>
      </c>
      <c r="R2604" t="s">
        <v>8353</v>
      </c>
      <c r="S2604" s="9">
        <f t="shared" si="164"/>
        <v>41915.747314814813</v>
      </c>
      <c r="T2604" s="9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 s="13">
        <f t="shared" si="163"/>
        <v>35.520000000000003</v>
      </c>
      <c r="Q2605" s="15" t="s">
        <v>8317</v>
      </c>
      <c r="R2605" t="s">
        <v>8353</v>
      </c>
      <c r="S2605" s="9">
        <f t="shared" si="164"/>
        <v>41617.912662037037</v>
      </c>
      <c r="T2605" s="9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 s="13">
        <f t="shared" si="163"/>
        <v>64.930000000000007</v>
      </c>
      <c r="Q2606" s="15" t="s">
        <v>8317</v>
      </c>
      <c r="R2606" t="s">
        <v>8353</v>
      </c>
      <c r="S2606" s="9">
        <f t="shared" si="164"/>
        <v>40998.051192129627</v>
      </c>
      <c r="T2606" s="9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 s="13">
        <f t="shared" si="163"/>
        <v>60.97</v>
      </c>
      <c r="Q2607" s="15" t="s">
        <v>8317</v>
      </c>
      <c r="R2607" t="s">
        <v>8353</v>
      </c>
      <c r="S2607" s="9">
        <f t="shared" si="164"/>
        <v>42508.541550925926</v>
      </c>
      <c r="T2607" s="9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 s="13">
        <f t="shared" si="163"/>
        <v>31.44</v>
      </c>
      <c r="Q2608" s="15" t="s">
        <v>8317</v>
      </c>
      <c r="R2608" t="s">
        <v>8353</v>
      </c>
      <c r="S2608" s="9">
        <f t="shared" si="164"/>
        <v>41726.712754629632</v>
      </c>
      <c r="T2608" s="9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 s="13">
        <f t="shared" si="163"/>
        <v>81.95</v>
      </c>
      <c r="Q2609" s="15" t="s">
        <v>8317</v>
      </c>
      <c r="R2609" t="s">
        <v>8353</v>
      </c>
      <c r="S2609" s="9">
        <f t="shared" si="164"/>
        <v>42184.874675925923</v>
      </c>
      <c r="T2609" s="9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 s="13">
        <f t="shared" si="163"/>
        <v>58.93</v>
      </c>
      <c r="Q2610" s="15" t="s">
        <v>8317</v>
      </c>
      <c r="R2610" t="s">
        <v>8353</v>
      </c>
      <c r="S2610" s="9">
        <f t="shared" si="164"/>
        <v>42767.801712962959</v>
      </c>
      <c r="T2610" s="9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 s="13">
        <f t="shared" si="163"/>
        <v>157.29</v>
      </c>
      <c r="Q2611" s="15" t="s">
        <v>8317</v>
      </c>
      <c r="R2611" t="s">
        <v>8353</v>
      </c>
      <c r="S2611" s="9">
        <f t="shared" si="164"/>
        <v>41075.237858796296</v>
      </c>
      <c r="T2611" s="9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 s="13">
        <f t="shared" si="163"/>
        <v>55.76</v>
      </c>
      <c r="Q2612" s="15" t="s">
        <v>8317</v>
      </c>
      <c r="R2612" t="s">
        <v>8353</v>
      </c>
      <c r="S2612" s="9">
        <f t="shared" si="164"/>
        <v>42564.881076388891</v>
      </c>
      <c r="T2612" s="9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 s="13">
        <f t="shared" si="163"/>
        <v>83.8</v>
      </c>
      <c r="Q2613" s="15" t="s">
        <v>8317</v>
      </c>
      <c r="R2613" t="s">
        <v>8353</v>
      </c>
      <c r="S2613" s="9">
        <f t="shared" si="164"/>
        <v>42704.335810185185</v>
      </c>
      <c r="T2613" s="9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 s="13">
        <f t="shared" si="163"/>
        <v>58.42</v>
      </c>
      <c r="Q2614" s="15" t="s">
        <v>8317</v>
      </c>
      <c r="R2614" t="s">
        <v>8353</v>
      </c>
      <c r="S2614" s="9">
        <f t="shared" si="164"/>
        <v>41982.143171296295</v>
      </c>
      <c r="T2614" s="9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 s="13">
        <f t="shared" si="163"/>
        <v>270.57</v>
      </c>
      <c r="Q2615" s="15" t="s">
        <v>8317</v>
      </c>
      <c r="R2615" t="s">
        <v>8353</v>
      </c>
      <c r="S2615" s="9">
        <f t="shared" si="164"/>
        <v>41143.81821759259</v>
      </c>
      <c r="T2615" s="9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 s="13">
        <f t="shared" si="163"/>
        <v>107.1</v>
      </c>
      <c r="Q2616" s="15" t="s">
        <v>8317</v>
      </c>
      <c r="R2616" t="s">
        <v>8353</v>
      </c>
      <c r="S2616" s="9">
        <f t="shared" si="164"/>
        <v>41730.708472222221</v>
      </c>
      <c r="T2616" s="9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 s="13">
        <f t="shared" si="163"/>
        <v>47.18</v>
      </c>
      <c r="Q2617" s="15" t="s">
        <v>8317</v>
      </c>
      <c r="R2617" t="s">
        <v>8353</v>
      </c>
      <c r="S2617" s="9">
        <f t="shared" si="164"/>
        <v>42453.49726851852</v>
      </c>
      <c r="T2617" s="9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166">ROUND(E2618/D2618*100,0)</f>
        <v>115</v>
      </c>
      <c r="P2618" s="13">
        <f t="shared" ref="P2618:P2681" si="167">IFERROR(ROUND(E2618/L2618,2),0)</f>
        <v>120.31</v>
      </c>
      <c r="Q2618" s="15" t="s">
        <v>8317</v>
      </c>
      <c r="R2618" t="s">
        <v>8353</v>
      </c>
      <c r="S2618" s="9">
        <f t="shared" ref="S2618:S2681" si="168">(((J2618/60)/60)/24)+DATE(1970,1,1)</f>
        <v>42211.99454861111</v>
      </c>
      <c r="T2618" s="9">
        <f t="shared" ref="T2618:T2681" si="169"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6"/>
        <v>878</v>
      </c>
      <c r="P2619" s="13">
        <f t="shared" si="167"/>
        <v>27.6</v>
      </c>
      <c r="Q2619" s="15" t="s">
        <v>8317</v>
      </c>
      <c r="R2619" t="s">
        <v>8353</v>
      </c>
      <c r="S2619" s="9">
        <f t="shared" si="168"/>
        <v>41902.874432870369</v>
      </c>
      <c r="T2619" s="9">
        <f t="shared" si="169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6"/>
        <v>105</v>
      </c>
      <c r="P2620" s="13">
        <f t="shared" si="167"/>
        <v>205.3</v>
      </c>
      <c r="Q2620" s="15" t="s">
        <v>8317</v>
      </c>
      <c r="R2620" t="s">
        <v>8353</v>
      </c>
      <c r="S2620" s="9">
        <f t="shared" si="168"/>
        <v>42279.792372685188</v>
      </c>
      <c r="T2620" s="9">
        <f t="shared" si="169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6"/>
        <v>188</v>
      </c>
      <c r="P2621" s="13">
        <f t="shared" si="167"/>
        <v>35.549999999999997</v>
      </c>
      <c r="Q2621" s="15" t="s">
        <v>8317</v>
      </c>
      <c r="R2621" t="s">
        <v>8353</v>
      </c>
      <c r="S2621" s="9">
        <f t="shared" si="168"/>
        <v>42273.884305555555</v>
      </c>
      <c r="T2621" s="9">
        <f t="shared" si="169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6"/>
        <v>144</v>
      </c>
      <c r="P2622" s="13">
        <f t="shared" si="167"/>
        <v>74.64</v>
      </c>
      <c r="Q2622" s="15" t="s">
        <v>8317</v>
      </c>
      <c r="R2622" t="s">
        <v>8353</v>
      </c>
      <c r="S2622" s="9">
        <f t="shared" si="168"/>
        <v>42251.16715277778</v>
      </c>
      <c r="T2622" s="9">
        <f t="shared" si="169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6"/>
        <v>146</v>
      </c>
      <c r="P2623" s="13">
        <f t="shared" si="167"/>
        <v>47.06</v>
      </c>
      <c r="Q2623" s="15" t="s">
        <v>8317</v>
      </c>
      <c r="R2623" t="s">
        <v>8353</v>
      </c>
      <c r="S2623" s="9">
        <f t="shared" si="168"/>
        <v>42115.74754629629</v>
      </c>
      <c r="T2623" s="9">
        <f t="shared" si="169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6"/>
        <v>131</v>
      </c>
      <c r="P2624" s="13">
        <f t="shared" si="167"/>
        <v>26.59</v>
      </c>
      <c r="Q2624" s="15" t="s">
        <v>8317</v>
      </c>
      <c r="R2624" t="s">
        <v>8353</v>
      </c>
      <c r="S2624" s="9">
        <f t="shared" si="168"/>
        <v>42689.74324074074</v>
      </c>
      <c r="T2624" s="9">
        <f t="shared" si="169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6"/>
        <v>114</v>
      </c>
      <c r="P2625" s="13">
        <f t="shared" si="167"/>
        <v>36.770000000000003</v>
      </c>
      <c r="Q2625" s="15" t="s">
        <v>8317</v>
      </c>
      <c r="R2625" t="s">
        <v>8353</v>
      </c>
      <c r="S2625" s="9">
        <f t="shared" si="168"/>
        <v>42692.256550925929</v>
      </c>
      <c r="T2625" s="9">
        <f t="shared" si="169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6"/>
        <v>1379</v>
      </c>
      <c r="P2626" s="13">
        <f t="shared" si="167"/>
        <v>31.82</v>
      </c>
      <c r="Q2626" s="15" t="s">
        <v>8317</v>
      </c>
      <c r="R2626" t="s">
        <v>8353</v>
      </c>
      <c r="S2626" s="9">
        <f t="shared" si="168"/>
        <v>41144.42155092593</v>
      </c>
      <c r="T2626" s="9">
        <f t="shared" si="169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 s="13">
        <f t="shared" si="167"/>
        <v>27.58</v>
      </c>
      <c r="Q2627" s="15" t="s">
        <v>8317</v>
      </c>
      <c r="R2627" t="s">
        <v>8353</v>
      </c>
      <c r="S2627" s="9">
        <f t="shared" si="168"/>
        <v>42658.810277777782</v>
      </c>
      <c r="T2627" s="9">
        <f t="shared" si="169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 s="13">
        <f t="shared" si="167"/>
        <v>56</v>
      </c>
      <c r="Q2628" s="15" t="s">
        <v>8317</v>
      </c>
      <c r="R2628" t="s">
        <v>8353</v>
      </c>
      <c r="S2628" s="9">
        <f t="shared" si="168"/>
        <v>42128.628113425926</v>
      </c>
      <c r="T2628" s="9">
        <f t="shared" si="16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 s="13">
        <f t="shared" si="167"/>
        <v>21.56</v>
      </c>
      <c r="Q2629" s="15" t="s">
        <v>8317</v>
      </c>
      <c r="R2629" t="s">
        <v>8353</v>
      </c>
      <c r="S2629" s="9">
        <f t="shared" si="168"/>
        <v>42304.829409722224</v>
      </c>
      <c r="T2629" s="9">
        <f t="shared" si="16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 s="13">
        <f t="shared" si="167"/>
        <v>44.1</v>
      </c>
      <c r="Q2630" s="15" t="s">
        <v>8317</v>
      </c>
      <c r="R2630" t="s">
        <v>8353</v>
      </c>
      <c r="S2630" s="9">
        <f t="shared" si="168"/>
        <v>41953.966053240743</v>
      </c>
      <c r="T2630" s="9">
        <f t="shared" si="16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 s="13">
        <f t="shared" si="167"/>
        <v>63.87</v>
      </c>
      <c r="Q2631" s="15" t="s">
        <v>8317</v>
      </c>
      <c r="R2631" t="s">
        <v>8353</v>
      </c>
      <c r="S2631" s="9">
        <f t="shared" si="168"/>
        <v>42108.538449074069</v>
      </c>
      <c r="T2631" s="9">
        <f t="shared" si="16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 s="13">
        <f t="shared" si="167"/>
        <v>38.99</v>
      </c>
      <c r="Q2632" s="15" t="s">
        <v>8317</v>
      </c>
      <c r="R2632" t="s">
        <v>8353</v>
      </c>
      <c r="S2632" s="9">
        <f t="shared" si="168"/>
        <v>42524.105462962965</v>
      </c>
      <c r="T2632" s="9">
        <f t="shared" si="16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 s="13">
        <f t="shared" si="167"/>
        <v>80.19</v>
      </c>
      <c r="Q2633" s="15" t="s">
        <v>8317</v>
      </c>
      <c r="R2633" t="s">
        <v>8353</v>
      </c>
      <c r="S2633" s="9">
        <f t="shared" si="168"/>
        <v>42218.169293981482</v>
      </c>
      <c r="T2633" s="9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 s="13">
        <f t="shared" si="167"/>
        <v>34.9</v>
      </c>
      <c r="Q2634" s="15" t="s">
        <v>8317</v>
      </c>
      <c r="R2634" t="s">
        <v>8353</v>
      </c>
      <c r="S2634" s="9">
        <f t="shared" si="168"/>
        <v>42494.061793981484</v>
      </c>
      <c r="T2634" s="9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 s="13">
        <f t="shared" si="167"/>
        <v>89.1</v>
      </c>
      <c r="Q2635" s="15" t="s">
        <v>8317</v>
      </c>
      <c r="R2635" t="s">
        <v>8353</v>
      </c>
      <c r="S2635" s="9">
        <f t="shared" si="168"/>
        <v>41667.823287037041</v>
      </c>
      <c r="T2635" s="9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 s="13">
        <f t="shared" si="167"/>
        <v>39.44</v>
      </c>
      <c r="Q2636" s="15" t="s">
        <v>8317</v>
      </c>
      <c r="R2636" t="s">
        <v>8353</v>
      </c>
      <c r="S2636" s="9">
        <f t="shared" si="168"/>
        <v>42612.656493055561</v>
      </c>
      <c r="T2636" s="9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 s="13">
        <f t="shared" si="167"/>
        <v>136.9</v>
      </c>
      <c r="Q2637" s="15" t="s">
        <v>8317</v>
      </c>
      <c r="R2637" t="s">
        <v>8353</v>
      </c>
      <c r="S2637" s="9">
        <f t="shared" si="168"/>
        <v>42037.950937500005</v>
      </c>
      <c r="T2637" s="9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 s="13">
        <f t="shared" si="167"/>
        <v>37.46</v>
      </c>
      <c r="Q2638" s="15" t="s">
        <v>8317</v>
      </c>
      <c r="R2638" t="s">
        <v>8353</v>
      </c>
      <c r="S2638" s="9">
        <f t="shared" si="168"/>
        <v>42636.614745370374</v>
      </c>
      <c r="T2638" s="9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 s="13">
        <f t="shared" si="167"/>
        <v>31.96</v>
      </c>
      <c r="Q2639" s="15" t="s">
        <v>8317</v>
      </c>
      <c r="R2639" t="s">
        <v>8353</v>
      </c>
      <c r="S2639" s="9">
        <f t="shared" si="168"/>
        <v>42639.549479166672</v>
      </c>
      <c r="T2639" s="9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 s="13">
        <f t="shared" si="167"/>
        <v>25.21</v>
      </c>
      <c r="Q2640" s="15" t="s">
        <v>8317</v>
      </c>
      <c r="R2640" t="s">
        <v>8353</v>
      </c>
      <c r="S2640" s="9">
        <f t="shared" si="168"/>
        <v>41989.913136574076</v>
      </c>
      <c r="T2640" s="9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 s="13">
        <f t="shared" si="167"/>
        <v>10.039999999999999</v>
      </c>
      <c r="Q2641" s="15" t="s">
        <v>8317</v>
      </c>
      <c r="R2641" t="s">
        <v>8353</v>
      </c>
      <c r="S2641" s="9">
        <f t="shared" si="168"/>
        <v>42024.86513888889</v>
      </c>
      <c r="T2641" s="9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 s="13">
        <f t="shared" si="167"/>
        <v>45.94</v>
      </c>
      <c r="Q2642" s="15" t="s">
        <v>8317</v>
      </c>
      <c r="R2642" t="s">
        <v>8353</v>
      </c>
      <c r="S2642" s="9">
        <f t="shared" si="168"/>
        <v>42103.160578703704</v>
      </c>
      <c r="T2642" s="9">
        <f t="shared" si="16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 s="13">
        <f t="shared" si="167"/>
        <v>15</v>
      </c>
      <c r="Q2643" s="15" t="s">
        <v>8317</v>
      </c>
      <c r="R2643" t="s">
        <v>8353</v>
      </c>
      <c r="S2643" s="9">
        <f t="shared" si="168"/>
        <v>41880.827118055553</v>
      </c>
      <c r="T2643" s="9">
        <f t="shared" si="16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 s="13">
        <f t="shared" si="167"/>
        <v>0</v>
      </c>
      <c r="Q2644" s="15" t="s">
        <v>8317</v>
      </c>
      <c r="R2644" t="s">
        <v>8353</v>
      </c>
      <c r="S2644" s="9">
        <f t="shared" si="168"/>
        <v>42536.246620370366</v>
      </c>
      <c r="T2644" s="9">
        <f t="shared" si="169"/>
        <v>42566.289583333331</v>
      </c>
    </row>
    <row r="2645" spans="1:20" ht="60" hidden="1" x14ac:dyDescent="0.25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t="s">
        <v>8219</v>
      </c>
      <c r="G2645" t="s">
        <v>8223</v>
      </c>
      <c r="H2645" t="s">
        <v>8245</v>
      </c>
      <c r="I2645" s="11">
        <v>1421348428</v>
      </c>
      <c r="J2645" s="11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166"/>
        <v>1</v>
      </c>
      <c r="P2645" s="13">
        <f t="shared" si="167"/>
        <v>102.73</v>
      </c>
      <c r="Q2645" s="15" t="s">
        <v>8317</v>
      </c>
      <c r="R2645" t="s">
        <v>8319</v>
      </c>
      <c r="S2645" s="9">
        <f t="shared" si="168"/>
        <v>41974.791990740734</v>
      </c>
      <c r="T2645" s="9">
        <f t="shared" si="169"/>
        <v>42019.791990740734</v>
      </c>
    </row>
    <row r="2646" spans="1:20" ht="60" hidden="1" x14ac:dyDescent="0.25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t="s">
        <v>8219</v>
      </c>
      <c r="G2646" t="s">
        <v>8223</v>
      </c>
      <c r="H2646" t="s">
        <v>8245</v>
      </c>
      <c r="I2646" s="11">
        <v>1418849028</v>
      </c>
      <c r="J2646" s="11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166"/>
        <v>85</v>
      </c>
      <c r="P2646" s="13">
        <f t="shared" si="167"/>
        <v>379.23</v>
      </c>
      <c r="Q2646" s="15" t="s">
        <v>8317</v>
      </c>
      <c r="R2646" t="s">
        <v>8319</v>
      </c>
      <c r="S2646" s="9">
        <f t="shared" si="168"/>
        <v>41955.863750000004</v>
      </c>
      <c r="T2646" s="9">
        <f t="shared" si="169"/>
        <v>41990.863750000004</v>
      </c>
    </row>
    <row r="2647" spans="1:20" ht="60" hidden="1" x14ac:dyDescent="0.25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t="s">
        <v>8219</v>
      </c>
      <c r="G2647" t="s">
        <v>8223</v>
      </c>
      <c r="H2647" t="s">
        <v>8245</v>
      </c>
      <c r="I2647" s="11">
        <v>1439048017</v>
      </c>
      <c r="J2647" s="11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166"/>
        <v>0</v>
      </c>
      <c r="P2647" s="13">
        <f t="shared" si="167"/>
        <v>50</v>
      </c>
      <c r="Q2647" s="15" t="s">
        <v>8317</v>
      </c>
      <c r="R2647" t="s">
        <v>8318</v>
      </c>
      <c r="S2647" s="9">
        <f t="shared" si="168"/>
        <v>42194.648344907408</v>
      </c>
      <c r="T2647" s="9">
        <f t="shared" si="169"/>
        <v>42224.648344907408</v>
      </c>
    </row>
    <row r="2648" spans="1:20" ht="60" hidden="1" x14ac:dyDescent="0.25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t="s">
        <v>8219</v>
      </c>
      <c r="G2648" t="s">
        <v>8228</v>
      </c>
      <c r="H2648" t="s">
        <v>8250</v>
      </c>
      <c r="I2648" s="11">
        <v>1444740089</v>
      </c>
      <c r="J2648" s="11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166"/>
        <v>0</v>
      </c>
      <c r="P2648" s="13">
        <f t="shared" si="167"/>
        <v>0</v>
      </c>
      <c r="Q2648" s="15" t="s">
        <v>8334</v>
      </c>
      <c r="R2648" t="s">
        <v>8335</v>
      </c>
      <c r="S2648" s="9">
        <f t="shared" si="168"/>
        <v>42260.528807870374</v>
      </c>
      <c r="T2648" s="9">
        <f t="shared" si="169"/>
        <v>42290.528807870374</v>
      </c>
    </row>
    <row r="2649" spans="1:20" ht="45" hidden="1" x14ac:dyDescent="0.25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t="s">
        <v>8219</v>
      </c>
      <c r="G2649" t="s">
        <v>8225</v>
      </c>
      <c r="H2649" t="s">
        <v>8247</v>
      </c>
      <c r="I2649" s="11">
        <v>1463645521</v>
      </c>
      <c r="J2649" s="11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166"/>
        <v>0</v>
      </c>
      <c r="P2649" s="13">
        <f t="shared" si="167"/>
        <v>62.5</v>
      </c>
      <c r="Q2649" s="15" t="s">
        <v>8334</v>
      </c>
      <c r="R2649" t="s">
        <v>8335</v>
      </c>
      <c r="S2649" s="9">
        <f t="shared" si="168"/>
        <v>42449.341678240744</v>
      </c>
      <c r="T2649" s="9">
        <f t="shared" si="169"/>
        <v>42509.341678240744</v>
      </c>
    </row>
    <row r="2650" spans="1:20" ht="45" hidden="1" x14ac:dyDescent="0.25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t="s">
        <v>8219</v>
      </c>
      <c r="G2650" t="s">
        <v>8223</v>
      </c>
      <c r="H2650" t="s">
        <v>8245</v>
      </c>
      <c r="I2650" s="11">
        <v>1489172435</v>
      </c>
      <c r="J2650" s="11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166"/>
        <v>2</v>
      </c>
      <c r="P2650" s="13">
        <f t="shared" si="167"/>
        <v>39.479999999999997</v>
      </c>
      <c r="Q2650" s="15" t="s">
        <v>8317</v>
      </c>
      <c r="R2650" t="s">
        <v>8353</v>
      </c>
      <c r="S2650" s="9">
        <f t="shared" si="168"/>
        <v>42774.792071759264</v>
      </c>
      <c r="T2650" s="9">
        <f t="shared" si="169"/>
        <v>42804.792071759264</v>
      </c>
    </row>
    <row r="2651" spans="1:20" ht="60" hidden="1" x14ac:dyDescent="0.25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t="s">
        <v>8219</v>
      </c>
      <c r="G2651" t="s">
        <v>8225</v>
      </c>
      <c r="H2651" t="s">
        <v>8247</v>
      </c>
      <c r="I2651" s="11">
        <v>1418183325</v>
      </c>
      <c r="J2651" s="1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166"/>
        <v>1</v>
      </c>
      <c r="P2651" s="13">
        <f t="shared" si="167"/>
        <v>80.45</v>
      </c>
      <c r="Q2651" s="15" t="s">
        <v>8317</v>
      </c>
      <c r="R2651" t="s">
        <v>8353</v>
      </c>
      <c r="S2651" s="9">
        <f t="shared" si="168"/>
        <v>41953.158854166672</v>
      </c>
      <c r="T2651" s="9">
        <f t="shared" si="169"/>
        <v>41983.158854166672</v>
      </c>
    </row>
    <row r="2652" spans="1:20" ht="60" hidden="1" x14ac:dyDescent="0.25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t="s">
        <v>8219</v>
      </c>
      <c r="G2652" t="s">
        <v>8223</v>
      </c>
      <c r="H2652" t="s">
        <v>8245</v>
      </c>
      <c r="I2652" s="11">
        <v>1429622726</v>
      </c>
      <c r="J2652" s="11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166"/>
        <v>0</v>
      </c>
      <c r="P2652" s="13">
        <f t="shared" si="167"/>
        <v>8.5</v>
      </c>
      <c r="Q2652" s="15" t="s">
        <v>8317</v>
      </c>
      <c r="R2652" t="s">
        <v>8353</v>
      </c>
      <c r="S2652" s="9">
        <f t="shared" si="168"/>
        <v>42055.600995370376</v>
      </c>
      <c r="T2652" s="9">
        <f t="shared" si="169"/>
        <v>42115.559328703705</v>
      </c>
    </row>
    <row r="2653" spans="1:20" ht="60" hidden="1" x14ac:dyDescent="0.25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 s="11">
        <v>1425242029</v>
      </c>
      <c r="J2653" s="11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166"/>
        <v>0</v>
      </c>
      <c r="P2653" s="13">
        <f t="shared" si="167"/>
        <v>0</v>
      </c>
      <c r="Q2653" s="15" t="s">
        <v>8315</v>
      </c>
      <c r="R2653" t="s">
        <v>8355</v>
      </c>
      <c r="S2653" s="9">
        <f t="shared" si="168"/>
        <v>42034.856817129628</v>
      </c>
      <c r="T2653" s="9">
        <f t="shared" si="169"/>
        <v>42064.856817129628</v>
      </c>
    </row>
    <row r="2654" spans="1:20" ht="60" hidden="1" x14ac:dyDescent="0.25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t="s">
        <v>8219</v>
      </c>
      <c r="G2654" t="s">
        <v>8223</v>
      </c>
      <c r="H2654" t="s">
        <v>8245</v>
      </c>
      <c r="I2654" s="11">
        <v>1417690734</v>
      </c>
      <c r="J2654" s="11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166"/>
        <v>65</v>
      </c>
      <c r="P2654" s="13">
        <f t="shared" si="167"/>
        <v>201.6</v>
      </c>
      <c r="Q2654" s="15" t="s">
        <v>8317</v>
      </c>
      <c r="R2654" t="s">
        <v>8319</v>
      </c>
      <c r="S2654" s="9">
        <f t="shared" si="168"/>
        <v>41947.457569444443</v>
      </c>
      <c r="T2654" s="9">
        <f t="shared" si="169"/>
        <v>41977.457569444443</v>
      </c>
    </row>
    <row r="2655" spans="1:20" ht="45" hidden="1" x14ac:dyDescent="0.25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t="s">
        <v>8219</v>
      </c>
      <c r="G2655" t="s">
        <v>8223</v>
      </c>
      <c r="H2655" t="s">
        <v>8245</v>
      </c>
      <c r="I2655" s="11">
        <v>1440548330</v>
      </c>
      <c r="J2655" s="11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166"/>
        <v>0</v>
      </c>
      <c r="P2655" s="13">
        <f t="shared" si="167"/>
        <v>0</v>
      </c>
      <c r="Q2655" s="15" t="s">
        <v>8317</v>
      </c>
      <c r="R2655" t="s">
        <v>8318</v>
      </c>
      <c r="S2655" s="9">
        <f t="shared" si="168"/>
        <v>42213.013078703705</v>
      </c>
      <c r="T2655" s="9">
        <f t="shared" si="169"/>
        <v>42242.013078703705</v>
      </c>
    </row>
    <row r="2656" spans="1:20" ht="60" hidden="1" x14ac:dyDescent="0.25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t="s">
        <v>8219</v>
      </c>
      <c r="G2656" t="s">
        <v>8223</v>
      </c>
      <c r="H2656" t="s">
        <v>8245</v>
      </c>
      <c r="I2656" s="11">
        <v>1473044340</v>
      </c>
      <c r="J2656" s="11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166"/>
        <v>0</v>
      </c>
      <c r="P2656" s="13">
        <f t="shared" si="167"/>
        <v>55</v>
      </c>
      <c r="Q2656" s="15" t="s">
        <v>8317</v>
      </c>
      <c r="R2656" t="s">
        <v>8319</v>
      </c>
      <c r="S2656" s="9">
        <f t="shared" si="168"/>
        <v>42561.829421296294</v>
      </c>
      <c r="T2656" s="9">
        <f t="shared" si="169"/>
        <v>42618.124305555553</v>
      </c>
    </row>
    <row r="2657" spans="1:20" ht="60" hidden="1" x14ac:dyDescent="0.25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t="s">
        <v>8219</v>
      </c>
      <c r="G2657" t="s">
        <v>8223</v>
      </c>
      <c r="H2657" t="s">
        <v>8245</v>
      </c>
      <c r="I2657" s="11">
        <v>1420233256</v>
      </c>
      <c r="J2657" s="11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166"/>
        <v>0</v>
      </c>
      <c r="P2657" s="13">
        <f t="shared" si="167"/>
        <v>0</v>
      </c>
      <c r="Q2657" s="15" t="s">
        <v>8317</v>
      </c>
      <c r="R2657" t="s">
        <v>8318</v>
      </c>
      <c r="S2657" s="9">
        <f t="shared" si="168"/>
        <v>41976.88490740741</v>
      </c>
      <c r="T2657" s="9">
        <f t="shared" si="169"/>
        <v>42006.88490740741</v>
      </c>
    </row>
    <row r="2658" spans="1:20" ht="30" hidden="1" x14ac:dyDescent="0.25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 s="11">
        <v>1454370941</v>
      </c>
      <c r="J2658" s="11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166"/>
        <v>0</v>
      </c>
      <c r="P2658" s="13">
        <f t="shared" si="167"/>
        <v>41.33</v>
      </c>
      <c r="Q2658" s="15" t="s">
        <v>8317</v>
      </c>
      <c r="R2658" t="s">
        <v>8353</v>
      </c>
      <c r="S2658" s="9">
        <f t="shared" si="168"/>
        <v>42341.99700231482</v>
      </c>
      <c r="T2658" s="9">
        <f t="shared" si="169"/>
        <v>42401.99700231482</v>
      </c>
    </row>
    <row r="2659" spans="1:20" ht="60" hidden="1" x14ac:dyDescent="0.25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t="s">
        <v>8219</v>
      </c>
      <c r="G2659" t="s">
        <v>8223</v>
      </c>
      <c r="H2659" t="s">
        <v>8245</v>
      </c>
      <c r="I2659" s="11">
        <v>1468108198</v>
      </c>
      <c r="J2659" s="11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166"/>
        <v>68</v>
      </c>
      <c r="P2659" s="13">
        <f t="shared" si="167"/>
        <v>244.8</v>
      </c>
      <c r="Q2659" s="15" t="s">
        <v>8315</v>
      </c>
      <c r="R2659" t="s">
        <v>8355</v>
      </c>
      <c r="S2659" s="9">
        <f t="shared" si="168"/>
        <v>42530.993032407408</v>
      </c>
      <c r="T2659" s="9">
        <f t="shared" si="169"/>
        <v>42560.993032407408</v>
      </c>
    </row>
    <row r="2660" spans="1:20" ht="45" hidden="1" x14ac:dyDescent="0.25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t="s">
        <v>8219</v>
      </c>
      <c r="G2660" t="s">
        <v>8223</v>
      </c>
      <c r="H2660" t="s">
        <v>8245</v>
      </c>
      <c r="I2660" s="11">
        <v>1432612382</v>
      </c>
      <c r="J2660" s="11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166"/>
        <v>23</v>
      </c>
      <c r="P2660" s="13">
        <f t="shared" si="167"/>
        <v>449.43</v>
      </c>
      <c r="Q2660" s="15" t="s">
        <v>8308</v>
      </c>
      <c r="R2660" t="s">
        <v>8311</v>
      </c>
      <c r="S2660" s="9">
        <f t="shared" si="168"/>
        <v>42090.161828703705</v>
      </c>
      <c r="T2660" s="9">
        <f t="shared" si="169"/>
        <v>42150.161828703705</v>
      </c>
    </row>
    <row r="2661" spans="1:20" ht="45" hidden="1" x14ac:dyDescent="0.25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t="s">
        <v>8219</v>
      </c>
      <c r="G2661" t="s">
        <v>8223</v>
      </c>
      <c r="H2661" t="s">
        <v>8245</v>
      </c>
      <c r="I2661" s="11">
        <v>1457721287</v>
      </c>
      <c r="J2661" s="1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166"/>
        <v>11</v>
      </c>
      <c r="P2661" s="13">
        <f t="shared" si="167"/>
        <v>51.82</v>
      </c>
      <c r="Q2661" s="15" t="s">
        <v>8317</v>
      </c>
      <c r="R2661" t="s">
        <v>8319</v>
      </c>
      <c r="S2661" s="9">
        <f t="shared" si="168"/>
        <v>42410.774155092593</v>
      </c>
      <c r="T2661" s="9">
        <f t="shared" si="169"/>
        <v>42440.774155092593</v>
      </c>
    </row>
    <row r="2662" spans="1:20" ht="60" hidden="1" x14ac:dyDescent="0.25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t="s">
        <v>8219</v>
      </c>
      <c r="G2662" t="s">
        <v>8223</v>
      </c>
      <c r="H2662" t="s">
        <v>8245</v>
      </c>
      <c r="I2662" s="11">
        <v>1438405140</v>
      </c>
      <c r="J2662" s="11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166"/>
        <v>3</v>
      </c>
      <c r="P2662" s="13">
        <f t="shared" si="167"/>
        <v>81.239999999999995</v>
      </c>
      <c r="Q2662" s="15" t="s">
        <v>8308</v>
      </c>
      <c r="R2662" t="s">
        <v>8311</v>
      </c>
      <c r="S2662" s="9">
        <f t="shared" si="168"/>
        <v>42186.257418981477</v>
      </c>
      <c r="T2662" s="9">
        <f t="shared" si="169"/>
        <v>42217.207638888889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 s="13">
        <f t="shared" si="167"/>
        <v>85.75</v>
      </c>
      <c r="Q2663" s="15" t="s">
        <v>8317</v>
      </c>
      <c r="R2663" t="s">
        <v>8354</v>
      </c>
      <c r="S2663" s="9">
        <f t="shared" si="168"/>
        <v>41542.958449074074</v>
      </c>
      <c r="T2663" s="9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 s="13">
        <f t="shared" si="167"/>
        <v>267</v>
      </c>
      <c r="Q2664" s="15" t="s">
        <v>8317</v>
      </c>
      <c r="R2664" t="s">
        <v>8354</v>
      </c>
      <c r="S2664" s="9">
        <f t="shared" si="168"/>
        <v>42207.746678240743</v>
      </c>
      <c r="T2664" s="9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 s="13">
        <f t="shared" si="167"/>
        <v>373.56</v>
      </c>
      <c r="Q2665" s="15" t="s">
        <v>8317</v>
      </c>
      <c r="R2665" t="s">
        <v>8354</v>
      </c>
      <c r="S2665" s="9">
        <f t="shared" si="168"/>
        <v>42222.622766203705</v>
      </c>
      <c r="T2665" s="9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 s="13">
        <f t="shared" si="167"/>
        <v>174.04</v>
      </c>
      <c r="Q2666" s="15" t="s">
        <v>8317</v>
      </c>
      <c r="R2666" t="s">
        <v>8354</v>
      </c>
      <c r="S2666" s="9">
        <f t="shared" si="168"/>
        <v>42313.02542824074</v>
      </c>
      <c r="T2666" s="9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 s="13">
        <f t="shared" si="167"/>
        <v>93.7</v>
      </c>
      <c r="Q2667" s="15" t="s">
        <v>8317</v>
      </c>
      <c r="R2667" t="s">
        <v>8354</v>
      </c>
      <c r="S2667" s="9">
        <f t="shared" si="168"/>
        <v>42083.895532407405</v>
      </c>
      <c r="T2667" s="9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 s="13">
        <f t="shared" si="167"/>
        <v>77.33</v>
      </c>
      <c r="Q2668" s="15" t="s">
        <v>8317</v>
      </c>
      <c r="R2668" t="s">
        <v>8354</v>
      </c>
      <c r="S2668" s="9">
        <f t="shared" si="168"/>
        <v>42235.764340277776</v>
      </c>
      <c r="T2668" s="9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 s="13">
        <f t="shared" si="167"/>
        <v>92.22</v>
      </c>
      <c r="Q2669" s="15" t="s">
        <v>8317</v>
      </c>
      <c r="R2669" t="s">
        <v>8354</v>
      </c>
      <c r="S2669" s="9">
        <f t="shared" si="168"/>
        <v>42380.926111111112</v>
      </c>
      <c r="T2669" s="9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 s="13">
        <f t="shared" si="167"/>
        <v>60.96</v>
      </c>
      <c r="Q2670" s="15" t="s">
        <v>8317</v>
      </c>
      <c r="R2670" t="s">
        <v>8354</v>
      </c>
      <c r="S2670" s="9">
        <f t="shared" si="168"/>
        <v>42275.588715277772</v>
      </c>
      <c r="T2670" s="9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 s="13">
        <f t="shared" si="167"/>
        <v>91</v>
      </c>
      <c r="Q2671" s="15" t="s">
        <v>8317</v>
      </c>
      <c r="R2671" t="s">
        <v>8354</v>
      </c>
      <c r="S2671" s="9">
        <f t="shared" si="168"/>
        <v>42319.035833333335</v>
      </c>
      <c r="T2671" s="9">
        <f t="shared" si="16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 s="13">
        <f t="shared" si="167"/>
        <v>41.58</v>
      </c>
      <c r="Q2672" s="15" t="s">
        <v>8317</v>
      </c>
      <c r="R2672" t="s">
        <v>8354</v>
      </c>
      <c r="S2672" s="9">
        <f t="shared" si="168"/>
        <v>41821.020601851851</v>
      </c>
      <c r="T2672" s="9">
        <f t="shared" si="16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 s="13">
        <f t="shared" si="167"/>
        <v>33.76</v>
      </c>
      <c r="Q2673" s="15" t="s">
        <v>8317</v>
      </c>
      <c r="R2673" t="s">
        <v>8354</v>
      </c>
      <c r="S2673" s="9">
        <f t="shared" si="168"/>
        <v>41962.749027777783</v>
      </c>
      <c r="T2673" s="9">
        <f t="shared" si="16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 s="13">
        <f t="shared" si="167"/>
        <v>70.62</v>
      </c>
      <c r="Q2674" s="15" t="s">
        <v>8317</v>
      </c>
      <c r="R2674" t="s">
        <v>8354</v>
      </c>
      <c r="S2674" s="9">
        <f t="shared" si="168"/>
        <v>42344.884143518517</v>
      </c>
      <c r="T2674" s="9">
        <f t="shared" si="16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 s="13">
        <f t="shared" si="167"/>
        <v>167.15</v>
      </c>
      <c r="Q2675" s="15" t="s">
        <v>8317</v>
      </c>
      <c r="R2675" t="s">
        <v>8354</v>
      </c>
      <c r="S2675" s="9">
        <f t="shared" si="168"/>
        <v>41912.541655092595</v>
      </c>
      <c r="T2675" s="9">
        <f t="shared" si="16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 s="13">
        <f t="shared" si="167"/>
        <v>128.62</v>
      </c>
      <c r="Q2676" s="15" t="s">
        <v>8317</v>
      </c>
      <c r="R2676" t="s">
        <v>8354</v>
      </c>
      <c r="S2676" s="9">
        <f t="shared" si="168"/>
        <v>42529.632754629631</v>
      </c>
      <c r="T2676" s="9">
        <f t="shared" si="16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 s="13">
        <f t="shared" si="167"/>
        <v>65.41</v>
      </c>
      <c r="Q2677" s="15" t="s">
        <v>8317</v>
      </c>
      <c r="R2677" t="s">
        <v>8354</v>
      </c>
      <c r="S2677" s="9">
        <f t="shared" si="168"/>
        <v>41923.857511574075</v>
      </c>
      <c r="T2677" s="9">
        <f t="shared" si="16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 s="13">
        <f t="shared" si="167"/>
        <v>117.56</v>
      </c>
      <c r="Q2678" s="15" t="s">
        <v>8317</v>
      </c>
      <c r="R2678" t="s">
        <v>8354</v>
      </c>
      <c r="S2678" s="9">
        <f t="shared" si="168"/>
        <v>42482.624699074076</v>
      </c>
      <c r="T2678" s="9">
        <f t="shared" si="16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 s="13">
        <f t="shared" si="167"/>
        <v>126.48</v>
      </c>
      <c r="Q2679" s="15" t="s">
        <v>8317</v>
      </c>
      <c r="R2679" t="s">
        <v>8354</v>
      </c>
      <c r="S2679" s="9">
        <f t="shared" si="168"/>
        <v>41793.029432870368</v>
      </c>
      <c r="T2679" s="9">
        <f t="shared" si="16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 s="13">
        <f t="shared" si="167"/>
        <v>550</v>
      </c>
      <c r="Q2680" s="15" t="s">
        <v>8317</v>
      </c>
      <c r="R2680" t="s">
        <v>8354</v>
      </c>
      <c r="S2680" s="9">
        <f t="shared" si="168"/>
        <v>42241.798206018517</v>
      </c>
      <c r="T2680" s="9">
        <f t="shared" si="16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 s="13">
        <f t="shared" si="167"/>
        <v>44</v>
      </c>
      <c r="Q2681" s="15" t="s">
        <v>8317</v>
      </c>
      <c r="R2681" t="s">
        <v>8354</v>
      </c>
      <c r="S2681" s="9">
        <f t="shared" si="168"/>
        <v>42033.001087962963</v>
      </c>
      <c r="T2681" s="9">
        <f t="shared" si="169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170">ROUND(E2682/D2682*100,0)</f>
        <v>1</v>
      </c>
      <c r="P2682" s="13">
        <f t="shared" ref="P2682:P2745" si="171">IFERROR(ROUND(E2682/L2682,2),0)</f>
        <v>69</v>
      </c>
      <c r="Q2682" s="15" t="s">
        <v>8317</v>
      </c>
      <c r="R2682" t="s">
        <v>8354</v>
      </c>
      <c r="S2682" s="9">
        <f t="shared" ref="S2682:S2745" si="172">(((J2682/60)/60)/24)+DATE(1970,1,1)</f>
        <v>42436.211701388893</v>
      </c>
      <c r="T2682" s="9">
        <f t="shared" ref="T2682:T2745" si="173"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0"/>
        <v>1</v>
      </c>
      <c r="P2683" s="13">
        <f t="shared" si="171"/>
        <v>27.5</v>
      </c>
      <c r="Q2683" s="15" t="s">
        <v>8334</v>
      </c>
      <c r="R2683" t="s">
        <v>8335</v>
      </c>
      <c r="S2683" s="9">
        <f t="shared" si="172"/>
        <v>41805.895254629628</v>
      </c>
      <c r="T2683" s="9">
        <f t="shared" si="17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0"/>
        <v>28</v>
      </c>
      <c r="P2684" s="13">
        <f t="shared" si="171"/>
        <v>84.9</v>
      </c>
      <c r="Q2684" s="15" t="s">
        <v>8334</v>
      </c>
      <c r="R2684" t="s">
        <v>8335</v>
      </c>
      <c r="S2684" s="9">
        <f t="shared" si="172"/>
        <v>41932.871990740743</v>
      </c>
      <c r="T2684" s="9">
        <f t="shared" si="17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0"/>
        <v>0</v>
      </c>
      <c r="P2685" s="13">
        <f t="shared" si="171"/>
        <v>12</v>
      </c>
      <c r="Q2685" s="15" t="s">
        <v>8334</v>
      </c>
      <c r="R2685" t="s">
        <v>8335</v>
      </c>
      <c r="S2685" s="9">
        <f t="shared" si="172"/>
        <v>42034.75509259259</v>
      </c>
      <c r="T2685" s="9">
        <f t="shared" si="17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0"/>
        <v>1</v>
      </c>
      <c r="P2686" s="13">
        <f t="shared" si="171"/>
        <v>200</v>
      </c>
      <c r="Q2686" s="15" t="s">
        <v>8334</v>
      </c>
      <c r="R2686" t="s">
        <v>8335</v>
      </c>
      <c r="S2686" s="9">
        <f t="shared" si="172"/>
        <v>41820.914641203701</v>
      </c>
      <c r="T2686" s="9">
        <f t="shared" si="17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0"/>
        <v>0</v>
      </c>
      <c r="P2687" s="13">
        <f t="shared" si="171"/>
        <v>10</v>
      </c>
      <c r="Q2687" s="15" t="s">
        <v>8334</v>
      </c>
      <c r="R2687" t="s">
        <v>8335</v>
      </c>
      <c r="S2687" s="9">
        <f t="shared" si="172"/>
        <v>42061.69594907407</v>
      </c>
      <c r="T2687" s="9">
        <f t="shared" si="17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0"/>
        <v>0</v>
      </c>
      <c r="P2688" s="13">
        <f t="shared" si="171"/>
        <v>0</v>
      </c>
      <c r="Q2688" s="15" t="s">
        <v>8334</v>
      </c>
      <c r="R2688" t="s">
        <v>8335</v>
      </c>
      <c r="S2688" s="9">
        <f t="shared" si="172"/>
        <v>41892.974803240737</v>
      </c>
      <c r="T2688" s="9">
        <f t="shared" si="17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0"/>
        <v>0</v>
      </c>
      <c r="P2689" s="13">
        <f t="shared" si="171"/>
        <v>0</v>
      </c>
      <c r="Q2689" s="15" t="s">
        <v>8334</v>
      </c>
      <c r="R2689" t="s">
        <v>8335</v>
      </c>
      <c r="S2689" s="9">
        <f t="shared" si="172"/>
        <v>42154.64025462963</v>
      </c>
      <c r="T2689" s="9">
        <f t="shared" si="17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0"/>
        <v>0</v>
      </c>
      <c r="P2690" s="13">
        <f t="shared" si="171"/>
        <v>5.29</v>
      </c>
      <c r="Q2690" s="15" t="s">
        <v>8334</v>
      </c>
      <c r="R2690" t="s">
        <v>8335</v>
      </c>
      <c r="S2690" s="9">
        <f t="shared" si="172"/>
        <v>42028.118865740747</v>
      </c>
      <c r="T2690" s="9">
        <f t="shared" si="173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 s="13">
        <f t="shared" si="171"/>
        <v>1</v>
      </c>
      <c r="Q2691" s="15" t="s">
        <v>8334</v>
      </c>
      <c r="R2691" t="s">
        <v>8335</v>
      </c>
      <c r="S2691" s="9">
        <f t="shared" si="172"/>
        <v>42551.961689814809</v>
      </c>
      <c r="T2691" s="9">
        <f t="shared" si="173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 s="13">
        <f t="shared" si="171"/>
        <v>72.760000000000005</v>
      </c>
      <c r="Q2692" s="15" t="s">
        <v>8334</v>
      </c>
      <c r="R2692" t="s">
        <v>8335</v>
      </c>
      <c r="S2692" s="9">
        <f t="shared" si="172"/>
        <v>42113.105046296296</v>
      </c>
      <c r="T2692" s="9">
        <f t="shared" si="173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 s="13">
        <f t="shared" si="171"/>
        <v>17.5</v>
      </c>
      <c r="Q2693" s="15" t="s">
        <v>8334</v>
      </c>
      <c r="R2693" t="s">
        <v>8335</v>
      </c>
      <c r="S2693" s="9">
        <f t="shared" si="172"/>
        <v>42089.724039351851</v>
      </c>
      <c r="T2693" s="9">
        <f t="shared" si="173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 s="13">
        <f t="shared" si="171"/>
        <v>25</v>
      </c>
      <c r="Q2694" s="15" t="s">
        <v>8334</v>
      </c>
      <c r="R2694" t="s">
        <v>8335</v>
      </c>
      <c r="S2694" s="9">
        <f t="shared" si="172"/>
        <v>42058.334027777775</v>
      </c>
      <c r="T2694" s="9">
        <f t="shared" si="173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 s="13">
        <f t="shared" si="171"/>
        <v>13.33</v>
      </c>
      <c r="Q2695" s="15" t="s">
        <v>8334</v>
      </c>
      <c r="R2695" t="s">
        <v>8335</v>
      </c>
      <c r="S2695" s="9">
        <f t="shared" si="172"/>
        <v>41834.138495370367</v>
      </c>
      <c r="T2695" s="9">
        <f t="shared" si="17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 s="13">
        <f t="shared" si="171"/>
        <v>1</v>
      </c>
      <c r="Q2696" s="15" t="s">
        <v>8334</v>
      </c>
      <c r="R2696" t="s">
        <v>8335</v>
      </c>
      <c r="S2696" s="9">
        <f t="shared" si="172"/>
        <v>41878.140497685185</v>
      </c>
      <c r="T2696" s="9">
        <f t="shared" si="17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 s="13">
        <f t="shared" si="171"/>
        <v>23.67</v>
      </c>
      <c r="Q2697" s="15" t="s">
        <v>8334</v>
      </c>
      <c r="R2697" t="s">
        <v>8335</v>
      </c>
      <c r="S2697" s="9">
        <f t="shared" si="172"/>
        <v>42048.181921296295</v>
      </c>
      <c r="T2697" s="9">
        <f t="shared" si="17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 s="13">
        <f t="shared" si="171"/>
        <v>89.21</v>
      </c>
      <c r="Q2698" s="15" t="s">
        <v>8334</v>
      </c>
      <c r="R2698" t="s">
        <v>8335</v>
      </c>
      <c r="S2698" s="9">
        <f t="shared" si="172"/>
        <v>41964.844444444447</v>
      </c>
      <c r="T2698" s="9">
        <f t="shared" si="17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 s="13">
        <f t="shared" si="171"/>
        <v>116.56</v>
      </c>
      <c r="Q2699" s="15" t="s">
        <v>8334</v>
      </c>
      <c r="R2699" t="s">
        <v>8335</v>
      </c>
      <c r="S2699" s="9">
        <f t="shared" si="172"/>
        <v>42187.940081018518</v>
      </c>
      <c r="T2699" s="9">
        <f t="shared" si="17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 s="13">
        <f t="shared" si="171"/>
        <v>13.01</v>
      </c>
      <c r="Q2700" s="15" t="s">
        <v>8334</v>
      </c>
      <c r="R2700" t="s">
        <v>8335</v>
      </c>
      <c r="S2700" s="9">
        <f t="shared" si="172"/>
        <v>41787.898240740738</v>
      </c>
      <c r="T2700" s="9">
        <f t="shared" si="17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 s="13">
        <f t="shared" si="171"/>
        <v>0</v>
      </c>
      <c r="Q2701" s="15" t="s">
        <v>8334</v>
      </c>
      <c r="R2701" t="s">
        <v>8335</v>
      </c>
      <c r="S2701" s="9">
        <f t="shared" si="172"/>
        <v>41829.896562499998</v>
      </c>
      <c r="T2701" s="9">
        <f t="shared" si="17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 s="13">
        <f t="shared" si="171"/>
        <v>17.5</v>
      </c>
      <c r="Q2702" s="15" t="s">
        <v>8334</v>
      </c>
      <c r="R2702" t="s">
        <v>8335</v>
      </c>
      <c r="S2702" s="9">
        <f t="shared" si="172"/>
        <v>41870.87467592593</v>
      </c>
      <c r="T2702" s="9">
        <f t="shared" si="17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 s="13">
        <f t="shared" si="171"/>
        <v>34.130000000000003</v>
      </c>
      <c r="Q2703" s="15" t="s">
        <v>8315</v>
      </c>
      <c r="R2703" t="s">
        <v>8355</v>
      </c>
      <c r="S2703" s="9">
        <f t="shared" si="172"/>
        <v>42801.774699074071</v>
      </c>
      <c r="T2703" s="9">
        <f t="shared" si="17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 s="13">
        <f t="shared" si="171"/>
        <v>132.35</v>
      </c>
      <c r="Q2704" s="15" t="s">
        <v>8315</v>
      </c>
      <c r="R2704" t="s">
        <v>8355</v>
      </c>
      <c r="S2704" s="9">
        <f t="shared" si="172"/>
        <v>42800.801817129628</v>
      </c>
      <c r="T2704" s="9">
        <f t="shared" si="17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 s="13">
        <f t="shared" si="171"/>
        <v>922.22</v>
      </c>
      <c r="Q2705" s="15" t="s">
        <v>8315</v>
      </c>
      <c r="R2705" t="s">
        <v>8355</v>
      </c>
      <c r="S2705" s="9">
        <f t="shared" si="172"/>
        <v>42756.690162037034</v>
      </c>
      <c r="T2705" s="9">
        <f t="shared" si="17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 s="13">
        <f t="shared" si="171"/>
        <v>163.57</v>
      </c>
      <c r="Q2706" s="15" t="s">
        <v>8315</v>
      </c>
      <c r="R2706" t="s">
        <v>8355</v>
      </c>
      <c r="S2706" s="9">
        <f t="shared" si="172"/>
        <v>42787.862430555557</v>
      </c>
      <c r="T2706" s="9">
        <f t="shared" si="17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 s="13">
        <f t="shared" si="171"/>
        <v>217.38</v>
      </c>
      <c r="Q2707" s="15" t="s">
        <v>8315</v>
      </c>
      <c r="R2707" t="s">
        <v>8355</v>
      </c>
      <c r="S2707" s="9">
        <f t="shared" si="172"/>
        <v>42773.916180555556</v>
      </c>
      <c r="T2707" s="9">
        <f t="shared" si="17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 s="13">
        <f t="shared" si="171"/>
        <v>149.44</v>
      </c>
      <c r="Q2708" s="15" t="s">
        <v>8315</v>
      </c>
      <c r="R2708" t="s">
        <v>8355</v>
      </c>
      <c r="S2708" s="9">
        <f t="shared" si="172"/>
        <v>41899.294942129629</v>
      </c>
      <c r="T2708" s="9">
        <f t="shared" si="17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 s="13">
        <f t="shared" si="171"/>
        <v>71.239999999999995</v>
      </c>
      <c r="Q2709" s="15" t="s">
        <v>8315</v>
      </c>
      <c r="R2709" t="s">
        <v>8355</v>
      </c>
      <c r="S2709" s="9">
        <f t="shared" si="172"/>
        <v>41391.782905092594</v>
      </c>
      <c r="T2709" s="9">
        <f t="shared" si="17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 s="13">
        <f t="shared" si="171"/>
        <v>44.46</v>
      </c>
      <c r="Q2710" s="15" t="s">
        <v>8315</v>
      </c>
      <c r="R2710" t="s">
        <v>8355</v>
      </c>
      <c r="S2710" s="9">
        <f t="shared" si="172"/>
        <v>42512.698217592595</v>
      </c>
      <c r="T2710" s="9">
        <f t="shared" si="17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 s="13">
        <f t="shared" si="171"/>
        <v>164.94</v>
      </c>
      <c r="Q2711" s="15" t="s">
        <v>8315</v>
      </c>
      <c r="R2711" t="s">
        <v>8355</v>
      </c>
      <c r="S2711" s="9">
        <f t="shared" si="172"/>
        <v>42612.149780092594</v>
      </c>
      <c r="T2711" s="9">
        <f t="shared" si="17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 s="13">
        <f t="shared" si="171"/>
        <v>84.87</v>
      </c>
      <c r="Q2712" s="15" t="s">
        <v>8315</v>
      </c>
      <c r="R2712" t="s">
        <v>8355</v>
      </c>
      <c r="S2712" s="9">
        <f t="shared" si="172"/>
        <v>41828.229490740741</v>
      </c>
      <c r="T2712" s="9">
        <f t="shared" si="17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 s="13">
        <f t="shared" si="171"/>
        <v>53.95</v>
      </c>
      <c r="Q2713" s="15" t="s">
        <v>8315</v>
      </c>
      <c r="R2713" t="s">
        <v>8355</v>
      </c>
      <c r="S2713" s="9">
        <f t="shared" si="172"/>
        <v>41780.745254629634</v>
      </c>
      <c r="T2713" s="9">
        <f t="shared" si="17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 s="13">
        <f t="shared" si="171"/>
        <v>50.53</v>
      </c>
      <c r="Q2714" s="15" t="s">
        <v>8315</v>
      </c>
      <c r="R2714" t="s">
        <v>8355</v>
      </c>
      <c r="S2714" s="9">
        <f t="shared" si="172"/>
        <v>41432.062037037038</v>
      </c>
      <c r="T2714" s="9">
        <f t="shared" si="17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 s="13">
        <f t="shared" si="171"/>
        <v>108</v>
      </c>
      <c r="Q2715" s="15" t="s">
        <v>8315</v>
      </c>
      <c r="R2715" t="s">
        <v>8355</v>
      </c>
      <c r="S2715" s="9">
        <f t="shared" si="172"/>
        <v>42322.653749999998</v>
      </c>
      <c r="T2715" s="9">
        <f t="shared" si="17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 s="13">
        <f t="shared" si="171"/>
        <v>95.37</v>
      </c>
      <c r="Q2716" s="15" t="s">
        <v>8315</v>
      </c>
      <c r="R2716" t="s">
        <v>8355</v>
      </c>
      <c r="S2716" s="9">
        <f t="shared" si="172"/>
        <v>42629.655046296291</v>
      </c>
      <c r="T2716" s="9">
        <f t="shared" si="17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 s="13">
        <f t="shared" si="171"/>
        <v>57.63</v>
      </c>
      <c r="Q2717" s="15" t="s">
        <v>8315</v>
      </c>
      <c r="R2717" t="s">
        <v>8355</v>
      </c>
      <c r="S2717" s="9">
        <f t="shared" si="172"/>
        <v>42387.398472222223</v>
      </c>
      <c r="T2717" s="9">
        <f t="shared" si="17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 s="13">
        <f t="shared" si="171"/>
        <v>64.16</v>
      </c>
      <c r="Q2718" s="15" t="s">
        <v>8315</v>
      </c>
      <c r="R2718" t="s">
        <v>8355</v>
      </c>
      <c r="S2718" s="9">
        <f t="shared" si="172"/>
        <v>42255.333252314813</v>
      </c>
      <c r="T2718" s="9">
        <f t="shared" si="17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 s="13">
        <f t="shared" si="171"/>
        <v>92.39</v>
      </c>
      <c r="Q2719" s="15" t="s">
        <v>8315</v>
      </c>
      <c r="R2719" t="s">
        <v>8355</v>
      </c>
      <c r="S2719" s="9">
        <f t="shared" si="172"/>
        <v>41934.914918981485</v>
      </c>
      <c r="T2719" s="9">
        <f t="shared" si="17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 s="13">
        <f t="shared" si="171"/>
        <v>125.98</v>
      </c>
      <c r="Q2720" s="15" t="s">
        <v>8315</v>
      </c>
      <c r="R2720" t="s">
        <v>8355</v>
      </c>
      <c r="S2720" s="9">
        <f t="shared" si="172"/>
        <v>42465.596585648149</v>
      </c>
      <c r="T2720" s="9">
        <f t="shared" si="17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 s="13">
        <f t="shared" si="171"/>
        <v>94.64</v>
      </c>
      <c r="Q2721" s="15" t="s">
        <v>8315</v>
      </c>
      <c r="R2721" t="s">
        <v>8355</v>
      </c>
      <c r="S2721" s="9">
        <f t="shared" si="172"/>
        <v>42418.031180555554</v>
      </c>
      <c r="T2721" s="9">
        <f t="shared" si="17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 s="13">
        <f t="shared" si="171"/>
        <v>170.7</v>
      </c>
      <c r="Q2722" s="15" t="s">
        <v>8315</v>
      </c>
      <c r="R2722" t="s">
        <v>8355</v>
      </c>
      <c r="S2722" s="9">
        <f t="shared" si="172"/>
        <v>42655.465891203698</v>
      </c>
      <c r="T2722" s="9">
        <f t="shared" si="17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 s="13">
        <f t="shared" si="171"/>
        <v>40.76</v>
      </c>
      <c r="Q2723" s="15" t="s">
        <v>8317</v>
      </c>
      <c r="R2723" t="s">
        <v>8347</v>
      </c>
      <c r="S2723" s="9">
        <f t="shared" si="172"/>
        <v>41493.543958333335</v>
      </c>
      <c r="T2723" s="9">
        <f t="shared" si="17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 s="13">
        <f t="shared" si="171"/>
        <v>68.25</v>
      </c>
      <c r="Q2724" s="15" t="s">
        <v>8317</v>
      </c>
      <c r="R2724" t="s">
        <v>8347</v>
      </c>
      <c r="S2724" s="9">
        <f t="shared" si="172"/>
        <v>42704.857094907406</v>
      </c>
      <c r="T2724" s="9">
        <f t="shared" si="17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 s="13">
        <f t="shared" si="171"/>
        <v>95.49</v>
      </c>
      <c r="Q2725" s="15" t="s">
        <v>8317</v>
      </c>
      <c r="R2725" t="s">
        <v>8347</v>
      </c>
      <c r="S2725" s="9">
        <f t="shared" si="172"/>
        <v>41944.83898148148</v>
      </c>
      <c r="T2725" s="9">
        <f t="shared" si="17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 s="13">
        <f t="shared" si="171"/>
        <v>7.19</v>
      </c>
      <c r="Q2726" s="15" t="s">
        <v>8317</v>
      </c>
      <c r="R2726" t="s">
        <v>8347</v>
      </c>
      <c r="S2726" s="9">
        <f t="shared" si="172"/>
        <v>42199.32707175926</v>
      </c>
      <c r="T2726" s="9">
        <f t="shared" si="17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 s="13">
        <f t="shared" si="171"/>
        <v>511.65</v>
      </c>
      <c r="Q2727" s="15" t="s">
        <v>8317</v>
      </c>
      <c r="R2727" t="s">
        <v>8347</v>
      </c>
      <c r="S2727" s="9">
        <f t="shared" si="172"/>
        <v>42745.744618055556</v>
      </c>
      <c r="T2727" s="9">
        <f t="shared" si="173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 s="13">
        <f t="shared" si="171"/>
        <v>261.75</v>
      </c>
      <c r="Q2728" s="15" t="s">
        <v>8317</v>
      </c>
      <c r="R2728" t="s">
        <v>8347</v>
      </c>
      <c r="S2728" s="9">
        <f t="shared" si="172"/>
        <v>42452.579988425925</v>
      </c>
      <c r="T2728" s="9">
        <f t="shared" si="17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 s="13">
        <f t="shared" si="171"/>
        <v>69.760000000000005</v>
      </c>
      <c r="Q2729" s="15" t="s">
        <v>8317</v>
      </c>
      <c r="R2729" t="s">
        <v>8347</v>
      </c>
      <c r="S2729" s="9">
        <f t="shared" si="172"/>
        <v>42198.676655092597</v>
      </c>
      <c r="T2729" s="9">
        <f t="shared" si="17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 s="13">
        <f t="shared" si="171"/>
        <v>77.23</v>
      </c>
      <c r="Q2730" s="15" t="s">
        <v>8317</v>
      </c>
      <c r="R2730" t="s">
        <v>8347</v>
      </c>
      <c r="S2730" s="9">
        <f t="shared" si="172"/>
        <v>42333.59993055556</v>
      </c>
      <c r="T2730" s="9">
        <f t="shared" si="17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 s="13">
        <f t="shared" si="171"/>
        <v>340.57</v>
      </c>
      <c r="Q2731" s="15" t="s">
        <v>8317</v>
      </c>
      <c r="R2731" t="s">
        <v>8347</v>
      </c>
      <c r="S2731" s="9">
        <f t="shared" si="172"/>
        <v>42095.240706018521</v>
      </c>
      <c r="T2731" s="9">
        <f t="shared" si="17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 s="13">
        <f t="shared" si="171"/>
        <v>67.42</v>
      </c>
      <c r="Q2732" s="15" t="s">
        <v>8317</v>
      </c>
      <c r="R2732" t="s">
        <v>8347</v>
      </c>
      <c r="S2732" s="9">
        <f t="shared" si="172"/>
        <v>41351.541377314818</v>
      </c>
      <c r="T2732" s="9">
        <f t="shared" si="17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 s="13">
        <f t="shared" si="171"/>
        <v>845.7</v>
      </c>
      <c r="Q2733" s="15" t="s">
        <v>8317</v>
      </c>
      <c r="R2733" t="s">
        <v>8347</v>
      </c>
      <c r="S2733" s="9">
        <f t="shared" si="172"/>
        <v>41872.525717592594</v>
      </c>
      <c r="T2733" s="9">
        <f t="shared" si="17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 s="13">
        <f t="shared" si="171"/>
        <v>97.19</v>
      </c>
      <c r="Q2734" s="15" t="s">
        <v>8317</v>
      </c>
      <c r="R2734" t="s">
        <v>8347</v>
      </c>
      <c r="S2734" s="9">
        <f t="shared" si="172"/>
        <v>41389.808194444442</v>
      </c>
      <c r="T2734" s="9">
        <f t="shared" si="17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 s="13">
        <f t="shared" si="171"/>
        <v>451.84</v>
      </c>
      <c r="Q2735" s="15" t="s">
        <v>8317</v>
      </c>
      <c r="R2735" t="s">
        <v>8347</v>
      </c>
      <c r="S2735" s="9">
        <f t="shared" si="172"/>
        <v>42044.272847222222</v>
      </c>
      <c r="T2735" s="9">
        <f t="shared" si="17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 s="13">
        <f t="shared" si="171"/>
        <v>138.66999999999999</v>
      </c>
      <c r="Q2736" s="15" t="s">
        <v>8317</v>
      </c>
      <c r="R2736" t="s">
        <v>8347</v>
      </c>
      <c r="S2736" s="9">
        <f t="shared" si="172"/>
        <v>42626.668888888889</v>
      </c>
      <c r="T2736" s="9">
        <f t="shared" si="17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 s="13">
        <f t="shared" si="171"/>
        <v>21.64</v>
      </c>
      <c r="Q2737" s="15" t="s">
        <v>8317</v>
      </c>
      <c r="R2737" t="s">
        <v>8347</v>
      </c>
      <c r="S2737" s="9">
        <f t="shared" si="172"/>
        <v>41316.120949074073</v>
      </c>
      <c r="T2737" s="9">
        <f t="shared" si="17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 s="13">
        <f t="shared" si="171"/>
        <v>169.52</v>
      </c>
      <c r="Q2738" s="15" t="s">
        <v>8317</v>
      </c>
      <c r="R2738" t="s">
        <v>8347</v>
      </c>
      <c r="S2738" s="9">
        <f t="shared" si="172"/>
        <v>41722.666354166664</v>
      </c>
      <c r="T2738" s="9">
        <f t="shared" si="17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 s="13">
        <f t="shared" si="171"/>
        <v>161.88</v>
      </c>
      <c r="Q2739" s="15" t="s">
        <v>8317</v>
      </c>
      <c r="R2739" t="s">
        <v>8347</v>
      </c>
      <c r="S2739" s="9">
        <f t="shared" si="172"/>
        <v>41611.917673611111</v>
      </c>
      <c r="T2739" s="9">
        <f t="shared" si="17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 s="13">
        <f t="shared" si="171"/>
        <v>493.13</v>
      </c>
      <c r="Q2740" s="15" t="s">
        <v>8317</v>
      </c>
      <c r="R2740" t="s">
        <v>8347</v>
      </c>
      <c r="S2740" s="9">
        <f t="shared" si="172"/>
        <v>42620.143564814818</v>
      </c>
      <c r="T2740" s="9">
        <f t="shared" si="17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 s="13">
        <f t="shared" si="171"/>
        <v>22.12</v>
      </c>
      <c r="Q2741" s="15" t="s">
        <v>8317</v>
      </c>
      <c r="R2741" t="s">
        <v>8347</v>
      </c>
      <c r="S2741" s="9">
        <f t="shared" si="172"/>
        <v>41719.887928240743</v>
      </c>
      <c r="T2741" s="9">
        <f t="shared" si="17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 s="13">
        <f t="shared" si="171"/>
        <v>18.239999999999998</v>
      </c>
      <c r="Q2742" s="15" t="s">
        <v>8317</v>
      </c>
      <c r="R2742" t="s">
        <v>8347</v>
      </c>
      <c r="S2742" s="9">
        <f t="shared" si="172"/>
        <v>42045.031851851847</v>
      </c>
      <c r="T2742" s="9">
        <f t="shared" si="17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 s="13">
        <f t="shared" si="171"/>
        <v>8.75</v>
      </c>
      <c r="Q2743" s="15" t="s">
        <v>8320</v>
      </c>
      <c r="R2743" t="s">
        <v>8356</v>
      </c>
      <c r="S2743" s="9">
        <f t="shared" si="172"/>
        <v>41911.657430555555</v>
      </c>
      <c r="T2743" s="9">
        <f t="shared" si="17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 s="13">
        <f t="shared" si="171"/>
        <v>40.61</v>
      </c>
      <c r="Q2744" s="15" t="s">
        <v>8320</v>
      </c>
      <c r="R2744" t="s">
        <v>8356</v>
      </c>
      <c r="S2744" s="9">
        <f t="shared" si="172"/>
        <v>41030.719756944447</v>
      </c>
      <c r="T2744" s="9">
        <f t="shared" si="17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 s="13">
        <f t="shared" si="171"/>
        <v>0</v>
      </c>
      <c r="Q2745" s="15" t="s">
        <v>8320</v>
      </c>
      <c r="R2745" t="s">
        <v>8356</v>
      </c>
      <c r="S2745" s="9">
        <f t="shared" si="172"/>
        <v>42632.328784722224</v>
      </c>
      <c r="T2745" s="9">
        <f t="shared" si="17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174">ROUND(E2746/D2746*100,0)</f>
        <v>5</v>
      </c>
      <c r="P2746" s="13">
        <f t="shared" ref="P2746:P2809" si="175">IFERROR(ROUND(E2746/L2746,2),0)</f>
        <v>37.950000000000003</v>
      </c>
      <c r="Q2746" s="15" t="s">
        <v>8320</v>
      </c>
      <c r="R2746" t="s">
        <v>8356</v>
      </c>
      <c r="S2746" s="9">
        <f t="shared" ref="S2746:S2809" si="176">(((J2746/60)/60)/24)+DATE(1970,1,1)</f>
        <v>40938.062476851854</v>
      </c>
      <c r="T2746" s="9">
        <f t="shared" ref="T2746:T2809" si="177"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4"/>
        <v>22</v>
      </c>
      <c r="P2747" s="13">
        <f t="shared" si="175"/>
        <v>35.729999999999997</v>
      </c>
      <c r="Q2747" s="15" t="s">
        <v>8320</v>
      </c>
      <c r="R2747" t="s">
        <v>8356</v>
      </c>
      <c r="S2747" s="9">
        <f t="shared" si="176"/>
        <v>41044.988055555557</v>
      </c>
      <c r="T2747" s="9">
        <f t="shared" si="17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4"/>
        <v>27</v>
      </c>
      <c r="P2748" s="13">
        <f t="shared" si="175"/>
        <v>42.16</v>
      </c>
      <c r="Q2748" s="15" t="s">
        <v>8320</v>
      </c>
      <c r="R2748" t="s">
        <v>8356</v>
      </c>
      <c r="S2748" s="9">
        <f t="shared" si="176"/>
        <v>41850.781377314815</v>
      </c>
      <c r="T2748" s="9">
        <f t="shared" si="17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4"/>
        <v>28</v>
      </c>
      <c r="P2749" s="13">
        <f t="shared" si="175"/>
        <v>35</v>
      </c>
      <c r="Q2749" s="15" t="s">
        <v>8320</v>
      </c>
      <c r="R2749" t="s">
        <v>8356</v>
      </c>
      <c r="S2749" s="9">
        <f t="shared" si="176"/>
        <v>41044.64811342593</v>
      </c>
      <c r="T2749" s="9">
        <f t="shared" si="17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4"/>
        <v>1</v>
      </c>
      <c r="P2750" s="13">
        <f t="shared" si="175"/>
        <v>13.25</v>
      </c>
      <c r="Q2750" s="15" t="s">
        <v>8320</v>
      </c>
      <c r="R2750" t="s">
        <v>8356</v>
      </c>
      <c r="S2750" s="9">
        <f t="shared" si="176"/>
        <v>42585.7106712963</v>
      </c>
      <c r="T2750" s="9">
        <f t="shared" si="17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4"/>
        <v>1</v>
      </c>
      <c r="P2751" s="13">
        <f t="shared" si="175"/>
        <v>55</v>
      </c>
      <c r="Q2751" s="15" t="s">
        <v>8320</v>
      </c>
      <c r="R2751" t="s">
        <v>8356</v>
      </c>
      <c r="S2751" s="9">
        <f t="shared" si="176"/>
        <v>42068.799039351856</v>
      </c>
      <c r="T2751" s="9">
        <f t="shared" si="17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4"/>
        <v>0</v>
      </c>
      <c r="P2752" s="13">
        <f t="shared" si="175"/>
        <v>0</v>
      </c>
      <c r="Q2752" s="15" t="s">
        <v>8320</v>
      </c>
      <c r="R2752" t="s">
        <v>8356</v>
      </c>
      <c r="S2752" s="9">
        <f t="shared" si="176"/>
        <v>41078.899826388886</v>
      </c>
      <c r="T2752" s="9">
        <f t="shared" si="17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4"/>
        <v>0</v>
      </c>
      <c r="P2753" s="13">
        <f t="shared" si="175"/>
        <v>0</v>
      </c>
      <c r="Q2753" s="15" t="s">
        <v>8320</v>
      </c>
      <c r="R2753" t="s">
        <v>8356</v>
      </c>
      <c r="S2753" s="9">
        <f t="shared" si="176"/>
        <v>41747.887060185189</v>
      </c>
      <c r="T2753" s="9">
        <f t="shared" si="17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4"/>
        <v>11</v>
      </c>
      <c r="P2754" s="13">
        <f t="shared" si="175"/>
        <v>39.29</v>
      </c>
      <c r="Q2754" s="15" t="s">
        <v>8320</v>
      </c>
      <c r="R2754" t="s">
        <v>8356</v>
      </c>
      <c r="S2754" s="9">
        <f t="shared" si="176"/>
        <v>40855.765092592592</v>
      </c>
      <c r="T2754" s="9">
        <f t="shared" si="17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 s="13">
        <f t="shared" si="175"/>
        <v>47.5</v>
      </c>
      <c r="Q2755" s="15" t="s">
        <v>8320</v>
      </c>
      <c r="R2755" t="s">
        <v>8356</v>
      </c>
      <c r="S2755" s="9">
        <f t="shared" si="176"/>
        <v>41117.900729166664</v>
      </c>
      <c r="T2755" s="9">
        <f t="shared" si="177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 s="13">
        <f t="shared" si="175"/>
        <v>0</v>
      </c>
      <c r="Q2756" s="15" t="s">
        <v>8320</v>
      </c>
      <c r="R2756" t="s">
        <v>8356</v>
      </c>
      <c r="S2756" s="9">
        <f t="shared" si="176"/>
        <v>41863.636006944449</v>
      </c>
      <c r="T2756" s="9">
        <f t="shared" si="17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 s="13">
        <f t="shared" si="175"/>
        <v>17.329999999999998</v>
      </c>
      <c r="Q2757" s="15" t="s">
        <v>8320</v>
      </c>
      <c r="R2757" t="s">
        <v>8356</v>
      </c>
      <c r="S2757" s="9">
        <f t="shared" si="176"/>
        <v>42072.790821759263</v>
      </c>
      <c r="T2757" s="9">
        <f t="shared" si="17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 s="13">
        <f t="shared" si="175"/>
        <v>31.76</v>
      </c>
      <c r="Q2758" s="15" t="s">
        <v>8320</v>
      </c>
      <c r="R2758" t="s">
        <v>8356</v>
      </c>
      <c r="S2758" s="9">
        <f t="shared" si="176"/>
        <v>41620.90047453704</v>
      </c>
      <c r="T2758" s="9">
        <f t="shared" si="17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 s="13">
        <f t="shared" si="175"/>
        <v>5</v>
      </c>
      <c r="Q2759" s="15" t="s">
        <v>8320</v>
      </c>
      <c r="R2759" t="s">
        <v>8356</v>
      </c>
      <c r="S2759" s="9">
        <f t="shared" si="176"/>
        <v>42573.65662037037</v>
      </c>
      <c r="T2759" s="9">
        <f t="shared" si="17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 s="13">
        <f t="shared" si="175"/>
        <v>39</v>
      </c>
      <c r="Q2760" s="15" t="s">
        <v>8320</v>
      </c>
      <c r="R2760" t="s">
        <v>8356</v>
      </c>
      <c r="S2760" s="9">
        <f t="shared" si="176"/>
        <v>42639.441932870366</v>
      </c>
      <c r="T2760" s="9">
        <f t="shared" si="17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 s="13">
        <f t="shared" si="175"/>
        <v>52.5</v>
      </c>
      <c r="Q2761" s="15" t="s">
        <v>8320</v>
      </c>
      <c r="R2761" t="s">
        <v>8356</v>
      </c>
      <c r="S2761" s="9">
        <f t="shared" si="176"/>
        <v>42524.36650462963</v>
      </c>
      <c r="T2761" s="9">
        <f t="shared" si="17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 s="13">
        <f t="shared" si="175"/>
        <v>0</v>
      </c>
      <c r="Q2762" s="15" t="s">
        <v>8320</v>
      </c>
      <c r="R2762" t="s">
        <v>8356</v>
      </c>
      <c r="S2762" s="9">
        <f t="shared" si="176"/>
        <v>41415.461319444446</v>
      </c>
      <c r="T2762" s="9">
        <f t="shared" si="17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 s="13">
        <f t="shared" si="175"/>
        <v>9</v>
      </c>
      <c r="Q2763" s="15" t="s">
        <v>8320</v>
      </c>
      <c r="R2763" t="s">
        <v>8356</v>
      </c>
      <c r="S2763" s="9">
        <f t="shared" si="176"/>
        <v>41247.063576388886</v>
      </c>
      <c r="T2763" s="9">
        <f t="shared" si="17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 s="13">
        <f t="shared" si="175"/>
        <v>25</v>
      </c>
      <c r="Q2764" s="15" t="s">
        <v>8320</v>
      </c>
      <c r="R2764" t="s">
        <v>8356</v>
      </c>
      <c r="S2764" s="9">
        <f t="shared" si="176"/>
        <v>40927.036979166667</v>
      </c>
      <c r="T2764" s="9">
        <f t="shared" si="17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 s="13">
        <f t="shared" si="175"/>
        <v>30</v>
      </c>
      <c r="Q2765" s="15" t="s">
        <v>8320</v>
      </c>
      <c r="R2765" t="s">
        <v>8356</v>
      </c>
      <c r="S2765" s="9">
        <f t="shared" si="176"/>
        <v>41373.579675925925</v>
      </c>
      <c r="T2765" s="9">
        <f t="shared" si="17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 s="13">
        <f t="shared" si="175"/>
        <v>11.25</v>
      </c>
      <c r="Q2766" s="15" t="s">
        <v>8320</v>
      </c>
      <c r="R2766" t="s">
        <v>8356</v>
      </c>
      <c r="S2766" s="9">
        <f t="shared" si="176"/>
        <v>41030.292025462964</v>
      </c>
      <c r="T2766" s="9">
        <f t="shared" si="17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 s="13">
        <f t="shared" si="175"/>
        <v>0</v>
      </c>
      <c r="Q2767" s="15" t="s">
        <v>8320</v>
      </c>
      <c r="R2767" t="s">
        <v>8356</v>
      </c>
      <c r="S2767" s="9">
        <f t="shared" si="176"/>
        <v>41194.579027777778</v>
      </c>
      <c r="T2767" s="9">
        <f t="shared" si="17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 s="13">
        <f t="shared" si="175"/>
        <v>25</v>
      </c>
      <c r="Q2768" s="15" t="s">
        <v>8320</v>
      </c>
      <c r="R2768" t="s">
        <v>8356</v>
      </c>
      <c r="S2768" s="9">
        <f t="shared" si="176"/>
        <v>40736.668032407404</v>
      </c>
      <c r="T2768" s="9">
        <f t="shared" si="177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 s="13">
        <f t="shared" si="175"/>
        <v>11.33</v>
      </c>
      <c r="Q2769" s="15" t="s">
        <v>8320</v>
      </c>
      <c r="R2769" t="s">
        <v>8356</v>
      </c>
      <c r="S2769" s="9">
        <f t="shared" si="176"/>
        <v>42172.958912037036</v>
      </c>
      <c r="T2769" s="9">
        <f t="shared" si="177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 s="13">
        <f t="shared" si="175"/>
        <v>29.47</v>
      </c>
      <c r="Q2770" s="15" t="s">
        <v>8320</v>
      </c>
      <c r="R2770" t="s">
        <v>8356</v>
      </c>
      <c r="S2770" s="9">
        <f t="shared" si="176"/>
        <v>40967.614849537036</v>
      </c>
      <c r="T2770" s="9">
        <f t="shared" si="177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 s="13">
        <f t="shared" si="175"/>
        <v>1</v>
      </c>
      <c r="Q2771" s="15" t="s">
        <v>8320</v>
      </c>
      <c r="R2771" t="s">
        <v>8356</v>
      </c>
      <c r="S2771" s="9">
        <f t="shared" si="176"/>
        <v>41745.826273148145</v>
      </c>
      <c r="T2771" s="9">
        <f t="shared" si="177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 s="13">
        <f t="shared" si="175"/>
        <v>63.1</v>
      </c>
      <c r="Q2772" s="15" t="s">
        <v>8320</v>
      </c>
      <c r="R2772" t="s">
        <v>8356</v>
      </c>
      <c r="S2772" s="9">
        <f t="shared" si="176"/>
        <v>41686.705208333333</v>
      </c>
      <c r="T2772" s="9">
        <f t="shared" si="177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 s="13">
        <f t="shared" si="175"/>
        <v>0</v>
      </c>
      <c r="Q2773" s="15" t="s">
        <v>8320</v>
      </c>
      <c r="R2773" t="s">
        <v>8356</v>
      </c>
      <c r="S2773" s="9">
        <f t="shared" si="176"/>
        <v>41257.531712962962</v>
      </c>
      <c r="T2773" s="9">
        <f t="shared" si="177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 s="13">
        <f t="shared" si="175"/>
        <v>0</v>
      </c>
      <c r="Q2774" s="15" t="s">
        <v>8320</v>
      </c>
      <c r="R2774" t="s">
        <v>8356</v>
      </c>
      <c r="S2774" s="9">
        <f t="shared" si="176"/>
        <v>41537.869143518517</v>
      </c>
      <c r="T2774" s="9">
        <f t="shared" si="177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 s="13">
        <f t="shared" si="175"/>
        <v>1</v>
      </c>
      <c r="Q2775" s="15" t="s">
        <v>8320</v>
      </c>
      <c r="R2775" t="s">
        <v>8356</v>
      </c>
      <c r="S2775" s="9">
        <f t="shared" si="176"/>
        <v>42474.86482638889</v>
      </c>
      <c r="T2775" s="9">
        <f t="shared" si="177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 s="13">
        <f t="shared" si="175"/>
        <v>43.85</v>
      </c>
      <c r="Q2776" s="15" t="s">
        <v>8320</v>
      </c>
      <c r="R2776" t="s">
        <v>8356</v>
      </c>
      <c r="S2776" s="9">
        <f t="shared" si="176"/>
        <v>41311.126481481479</v>
      </c>
      <c r="T2776" s="9">
        <f t="shared" si="177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 s="13">
        <f t="shared" si="175"/>
        <v>75</v>
      </c>
      <c r="Q2777" s="15" t="s">
        <v>8320</v>
      </c>
      <c r="R2777" t="s">
        <v>8356</v>
      </c>
      <c r="S2777" s="9">
        <f t="shared" si="176"/>
        <v>40863.013356481482</v>
      </c>
      <c r="T2777" s="9">
        <f t="shared" si="177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 s="13">
        <f t="shared" si="175"/>
        <v>45.97</v>
      </c>
      <c r="Q2778" s="15" t="s">
        <v>8320</v>
      </c>
      <c r="R2778" t="s">
        <v>8356</v>
      </c>
      <c r="S2778" s="9">
        <f t="shared" si="176"/>
        <v>42136.297175925924</v>
      </c>
      <c r="T2778" s="9">
        <f t="shared" si="177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 s="13">
        <f t="shared" si="175"/>
        <v>10</v>
      </c>
      <c r="Q2779" s="15" t="s">
        <v>8320</v>
      </c>
      <c r="R2779" t="s">
        <v>8356</v>
      </c>
      <c r="S2779" s="9">
        <f t="shared" si="176"/>
        <v>42172.669027777782</v>
      </c>
      <c r="T2779" s="9">
        <f t="shared" si="177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 s="13">
        <f t="shared" si="175"/>
        <v>93.67</v>
      </c>
      <c r="Q2780" s="15" t="s">
        <v>8320</v>
      </c>
      <c r="R2780" t="s">
        <v>8356</v>
      </c>
      <c r="S2780" s="9">
        <f t="shared" si="176"/>
        <v>41846.978078703702</v>
      </c>
      <c r="T2780" s="9">
        <f t="shared" si="177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 s="13">
        <f t="shared" si="175"/>
        <v>53</v>
      </c>
      <c r="Q2781" s="15" t="s">
        <v>8320</v>
      </c>
      <c r="R2781" t="s">
        <v>8356</v>
      </c>
      <c r="S2781" s="9">
        <f t="shared" si="176"/>
        <v>42300.585891203707</v>
      </c>
      <c r="T2781" s="9">
        <f t="shared" si="177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 s="13">
        <f t="shared" si="175"/>
        <v>0</v>
      </c>
      <c r="Q2782" s="15" t="s">
        <v>8320</v>
      </c>
      <c r="R2782" t="s">
        <v>8356</v>
      </c>
      <c r="S2782" s="9">
        <f t="shared" si="176"/>
        <v>42774.447777777779</v>
      </c>
      <c r="T2782" s="9">
        <f t="shared" si="177"/>
        <v>42804.447777777779</v>
      </c>
    </row>
    <row r="2783" spans="1:21" ht="45" x14ac:dyDescent="0.25">
      <c r="A2783">
        <v>3677</v>
      </c>
      <c r="B2783" s="3" t="s">
        <v>3674</v>
      </c>
      <c r="C2783" s="3" t="s">
        <v>7787</v>
      </c>
      <c r="D2783" s="6">
        <v>12000</v>
      </c>
      <c r="E2783" s="8">
        <v>12348.5</v>
      </c>
      <c r="F2783" t="s">
        <v>8218</v>
      </c>
      <c r="G2783" t="s">
        <v>8223</v>
      </c>
      <c r="H2783" t="s">
        <v>8245</v>
      </c>
      <c r="I2783" s="11">
        <v>1404359940</v>
      </c>
      <c r="J2783" s="11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 t="shared" si="174"/>
        <v>103</v>
      </c>
      <c r="P2783" s="13">
        <f t="shared" si="175"/>
        <v>62.05</v>
      </c>
      <c r="Q2783" s="15" t="s">
        <v>8315</v>
      </c>
      <c r="R2783" t="s">
        <v>8316</v>
      </c>
      <c r="S2783" s="9">
        <f t="shared" si="176"/>
        <v>41802.574282407404</v>
      </c>
      <c r="T2783" s="9">
        <f t="shared" si="177"/>
        <v>41823.165972222225</v>
      </c>
      <c r="U2783">
        <f t="shared" ref="U2783:U2842" si="178">YEAR(S2783)</f>
        <v>2014</v>
      </c>
    </row>
    <row r="2784" spans="1:21" ht="75" x14ac:dyDescent="0.25">
      <c r="A2784">
        <v>3316</v>
      </c>
      <c r="B2784" s="3" t="s">
        <v>3316</v>
      </c>
      <c r="C2784" s="3" t="s">
        <v>7426</v>
      </c>
      <c r="D2784" s="6">
        <v>11737</v>
      </c>
      <c r="E2784" s="8">
        <v>11747.18</v>
      </c>
      <c r="F2784" t="s">
        <v>8218</v>
      </c>
      <c r="G2784" t="s">
        <v>8223</v>
      </c>
      <c r="H2784" t="s">
        <v>8245</v>
      </c>
      <c r="I2784" s="11">
        <v>1407506040</v>
      </c>
      <c r="J2784" s="11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 t="shared" si="174"/>
        <v>100</v>
      </c>
      <c r="P2784" s="13">
        <f t="shared" si="175"/>
        <v>93.98</v>
      </c>
      <c r="Q2784" s="15" t="s">
        <v>8315</v>
      </c>
      <c r="R2784" t="s">
        <v>8316</v>
      </c>
      <c r="S2784" s="9">
        <f t="shared" si="176"/>
        <v>41826.871238425927</v>
      </c>
      <c r="T2784" s="9">
        <f t="shared" si="177"/>
        <v>41859.57916666667</v>
      </c>
      <c r="U2784">
        <f t="shared" si="178"/>
        <v>2014</v>
      </c>
    </row>
    <row r="2785" spans="1:21" ht="60" x14ac:dyDescent="0.25">
      <c r="A2785">
        <v>3620</v>
      </c>
      <c r="B2785" s="3" t="s">
        <v>3618</v>
      </c>
      <c r="C2785" s="3" t="s">
        <v>7730</v>
      </c>
      <c r="D2785" s="6">
        <v>10500</v>
      </c>
      <c r="E2785" s="8">
        <v>11045</v>
      </c>
      <c r="F2785" t="s">
        <v>8218</v>
      </c>
      <c r="G2785" t="s">
        <v>8223</v>
      </c>
      <c r="H2785" t="s">
        <v>8245</v>
      </c>
      <c r="I2785" s="11">
        <v>1425528000</v>
      </c>
      <c r="J2785" s="11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 t="shared" si="174"/>
        <v>105</v>
      </c>
      <c r="P2785" s="13">
        <f t="shared" si="175"/>
        <v>56.07</v>
      </c>
      <c r="Q2785" s="15" t="s">
        <v>8315</v>
      </c>
      <c r="R2785" t="s">
        <v>8316</v>
      </c>
      <c r="S2785" s="9">
        <f t="shared" si="176"/>
        <v>42037.938206018516</v>
      </c>
      <c r="T2785" s="9">
        <f t="shared" si="177"/>
        <v>42068.166666666672</v>
      </c>
      <c r="U2785">
        <f t="shared" si="178"/>
        <v>2015</v>
      </c>
    </row>
    <row r="2786" spans="1:21" ht="60" x14ac:dyDescent="0.25">
      <c r="A2786">
        <v>527</v>
      </c>
      <c r="B2786" s="3" t="s">
        <v>528</v>
      </c>
      <c r="C2786" s="3" t="s">
        <v>4637</v>
      </c>
      <c r="D2786" s="6">
        <v>10000</v>
      </c>
      <c r="E2786" s="8">
        <v>10085</v>
      </c>
      <c r="F2786" t="s">
        <v>8218</v>
      </c>
      <c r="G2786" t="s">
        <v>8223</v>
      </c>
      <c r="H2786" t="s">
        <v>8245</v>
      </c>
      <c r="I2786" s="11">
        <v>1487347500</v>
      </c>
      <c r="J2786" s="11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 t="shared" si="174"/>
        <v>101</v>
      </c>
      <c r="P2786" s="13">
        <f t="shared" si="175"/>
        <v>63.83</v>
      </c>
      <c r="Q2786" s="15" t="s">
        <v>8315</v>
      </c>
      <c r="R2786" t="s">
        <v>8316</v>
      </c>
      <c r="S2786" s="9">
        <f t="shared" si="176"/>
        <v>42753.205625000002</v>
      </c>
      <c r="T2786" s="9">
        <f t="shared" si="177"/>
        <v>42783.670138888891</v>
      </c>
      <c r="U2786">
        <f t="shared" si="178"/>
        <v>2017</v>
      </c>
    </row>
    <row r="2787" spans="1:21" ht="60" x14ac:dyDescent="0.25">
      <c r="A2787">
        <v>532</v>
      </c>
      <c r="B2787" s="3" t="s">
        <v>533</v>
      </c>
      <c r="C2787" s="3" t="s">
        <v>4642</v>
      </c>
      <c r="D2787" s="6">
        <v>10000</v>
      </c>
      <c r="E2787" s="8">
        <v>12325</v>
      </c>
      <c r="F2787" t="s">
        <v>8218</v>
      </c>
      <c r="G2787" t="s">
        <v>8223</v>
      </c>
      <c r="H2787" t="s">
        <v>8245</v>
      </c>
      <c r="I2787" s="11">
        <v>1463098208</v>
      </c>
      <c r="J2787" s="11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 t="shared" si="174"/>
        <v>123</v>
      </c>
      <c r="P2787" s="13">
        <f t="shared" si="175"/>
        <v>71.239999999999995</v>
      </c>
      <c r="Q2787" s="15" t="s">
        <v>8315</v>
      </c>
      <c r="R2787" t="s">
        <v>8316</v>
      </c>
      <c r="S2787" s="9">
        <f t="shared" si="176"/>
        <v>42473.007037037038</v>
      </c>
      <c r="T2787" s="9">
        <f t="shared" si="177"/>
        <v>42503.007037037038</v>
      </c>
      <c r="U2787">
        <f t="shared" si="178"/>
        <v>2016</v>
      </c>
    </row>
    <row r="2788" spans="1:21" ht="60" x14ac:dyDescent="0.25">
      <c r="A2788">
        <v>2793</v>
      </c>
      <c r="B2788" s="3" t="s">
        <v>2793</v>
      </c>
      <c r="C2788" s="3" t="s">
        <v>6903</v>
      </c>
      <c r="D2788" s="6">
        <v>10000</v>
      </c>
      <c r="E2788" s="8">
        <v>11056.75</v>
      </c>
      <c r="F2788" t="s">
        <v>8218</v>
      </c>
      <c r="G2788" t="s">
        <v>8225</v>
      </c>
      <c r="H2788" t="s">
        <v>8247</v>
      </c>
      <c r="I2788" s="11">
        <v>1437473005</v>
      </c>
      <c r="J2788" s="11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 t="shared" si="174"/>
        <v>111</v>
      </c>
      <c r="P2788" s="13">
        <f t="shared" si="175"/>
        <v>151.46</v>
      </c>
      <c r="Q2788" s="15" t="s">
        <v>8315</v>
      </c>
      <c r="R2788" t="s">
        <v>8316</v>
      </c>
      <c r="S2788" s="9">
        <f t="shared" si="176"/>
        <v>42176.419039351851</v>
      </c>
      <c r="T2788" s="9">
        <f t="shared" si="177"/>
        <v>42206.419039351851</v>
      </c>
      <c r="U2788">
        <f t="shared" si="178"/>
        <v>2015</v>
      </c>
    </row>
    <row r="2789" spans="1:21" ht="60" x14ac:dyDescent="0.25">
      <c r="A2789">
        <v>2803</v>
      </c>
      <c r="B2789" s="3" t="s">
        <v>2803</v>
      </c>
      <c r="C2789" s="3" t="s">
        <v>6913</v>
      </c>
      <c r="D2789" s="6">
        <v>10000</v>
      </c>
      <c r="E2789" s="8">
        <v>12795</v>
      </c>
      <c r="F2789" t="s">
        <v>8218</v>
      </c>
      <c r="G2789" t="s">
        <v>8223</v>
      </c>
      <c r="H2789" t="s">
        <v>8245</v>
      </c>
      <c r="I2789" s="11">
        <v>1437004800</v>
      </c>
      <c r="J2789" s="11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 t="shared" si="174"/>
        <v>128</v>
      </c>
      <c r="P2789" s="13">
        <f t="shared" si="175"/>
        <v>90.74</v>
      </c>
      <c r="Q2789" s="15" t="s">
        <v>8315</v>
      </c>
      <c r="R2789" t="s">
        <v>8316</v>
      </c>
      <c r="S2789" s="9">
        <f t="shared" si="176"/>
        <v>42158.065694444449</v>
      </c>
      <c r="T2789" s="9">
        <f t="shared" si="177"/>
        <v>42201</v>
      </c>
      <c r="U2789">
        <f t="shared" si="178"/>
        <v>2015</v>
      </c>
    </row>
    <row r="2790" spans="1:21" ht="45" x14ac:dyDescent="0.25">
      <c r="A2790">
        <v>2811</v>
      </c>
      <c r="B2790" s="3" t="s">
        <v>2811</v>
      </c>
      <c r="C2790" s="3" t="s">
        <v>6921</v>
      </c>
      <c r="D2790" s="6">
        <v>10000</v>
      </c>
      <c r="E2790" s="8">
        <v>10027</v>
      </c>
      <c r="F2790" t="s">
        <v>8218</v>
      </c>
      <c r="G2790" t="s">
        <v>8224</v>
      </c>
      <c r="H2790" t="s">
        <v>8246</v>
      </c>
      <c r="I2790" s="11">
        <v>1424692503</v>
      </c>
      <c r="J2790" s="11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 t="shared" si="174"/>
        <v>100</v>
      </c>
      <c r="P2790" s="13">
        <f t="shared" si="175"/>
        <v>92.84</v>
      </c>
      <c r="Q2790" s="15" t="s">
        <v>8315</v>
      </c>
      <c r="R2790" t="s">
        <v>8316</v>
      </c>
      <c r="S2790" s="9">
        <f t="shared" si="176"/>
        <v>42028.496562500004</v>
      </c>
      <c r="T2790" s="9">
        <f t="shared" si="177"/>
        <v>42058.496562500004</v>
      </c>
      <c r="U2790">
        <f t="shared" si="178"/>
        <v>2015</v>
      </c>
    </row>
    <row r="2791" spans="1:21" ht="45" x14ac:dyDescent="0.25">
      <c r="A2791">
        <v>2818</v>
      </c>
      <c r="B2791" s="3" t="s">
        <v>2818</v>
      </c>
      <c r="C2791" s="3" t="s">
        <v>6928</v>
      </c>
      <c r="D2791" s="6">
        <v>10000</v>
      </c>
      <c r="E2791" s="8">
        <v>10603</v>
      </c>
      <c r="F2791" t="s">
        <v>8218</v>
      </c>
      <c r="G2791" t="s">
        <v>8223</v>
      </c>
      <c r="H2791" t="s">
        <v>8245</v>
      </c>
      <c r="I2791" s="11">
        <v>1443018086</v>
      </c>
      <c r="J2791" s="1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 t="shared" si="174"/>
        <v>106</v>
      </c>
      <c r="P2791" s="13">
        <f t="shared" si="175"/>
        <v>103.95</v>
      </c>
      <c r="Q2791" s="15" t="s">
        <v>8315</v>
      </c>
      <c r="R2791" t="s">
        <v>8316</v>
      </c>
      <c r="S2791" s="9">
        <f t="shared" si="176"/>
        <v>42250.598217592589</v>
      </c>
      <c r="T2791" s="9">
        <f t="shared" si="177"/>
        <v>42270.598217592589</v>
      </c>
      <c r="U2791">
        <f t="shared" si="178"/>
        <v>2015</v>
      </c>
    </row>
    <row r="2792" spans="1:21" ht="60" x14ac:dyDescent="0.25">
      <c r="A2792">
        <v>2963</v>
      </c>
      <c r="B2792" s="3" t="s">
        <v>2963</v>
      </c>
      <c r="C2792" s="3" t="s">
        <v>7073</v>
      </c>
      <c r="D2792" s="6">
        <v>10000</v>
      </c>
      <c r="E2792" s="8">
        <v>10685</v>
      </c>
      <c r="F2792" t="s">
        <v>8218</v>
      </c>
      <c r="G2792" t="s">
        <v>8223</v>
      </c>
      <c r="H2792" t="s">
        <v>8245</v>
      </c>
      <c r="I2792" s="11">
        <v>1435835824</v>
      </c>
      <c r="J2792" s="11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 t="shared" si="174"/>
        <v>107</v>
      </c>
      <c r="P2792" s="13">
        <f t="shared" si="175"/>
        <v>109.03</v>
      </c>
      <c r="Q2792" s="15" t="s">
        <v>8315</v>
      </c>
      <c r="R2792" t="s">
        <v>8316</v>
      </c>
      <c r="S2792" s="9">
        <f t="shared" si="176"/>
        <v>42157.470185185186</v>
      </c>
      <c r="T2792" s="9">
        <f t="shared" si="177"/>
        <v>42187.470185185186</v>
      </c>
      <c r="U2792">
        <f t="shared" si="178"/>
        <v>2015</v>
      </c>
    </row>
    <row r="2793" spans="1:21" ht="60" x14ac:dyDescent="0.25">
      <c r="A2793">
        <v>2966</v>
      </c>
      <c r="B2793" s="3" t="s">
        <v>2966</v>
      </c>
      <c r="C2793" s="3" t="s">
        <v>7076</v>
      </c>
      <c r="D2793" s="6">
        <v>10000</v>
      </c>
      <c r="E2793" s="8">
        <v>11363</v>
      </c>
      <c r="F2793" t="s">
        <v>8218</v>
      </c>
      <c r="G2793" t="s">
        <v>8223</v>
      </c>
      <c r="H2793" t="s">
        <v>8245</v>
      </c>
      <c r="I2793" s="11">
        <v>1442425412</v>
      </c>
      <c r="J2793" s="11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 t="shared" si="174"/>
        <v>114</v>
      </c>
      <c r="P2793" s="13">
        <f t="shared" si="175"/>
        <v>88.77</v>
      </c>
      <c r="Q2793" s="15" t="s">
        <v>8315</v>
      </c>
      <c r="R2793" t="s">
        <v>8316</v>
      </c>
      <c r="S2793" s="9">
        <f t="shared" si="176"/>
        <v>42233.738564814819</v>
      </c>
      <c r="T2793" s="9">
        <f t="shared" si="177"/>
        <v>42263.738564814819</v>
      </c>
      <c r="U2793">
        <f t="shared" si="178"/>
        <v>2015</v>
      </c>
    </row>
    <row r="2794" spans="1:21" ht="60" x14ac:dyDescent="0.25">
      <c r="A2794">
        <v>3173</v>
      </c>
      <c r="B2794" s="3" t="s">
        <v>3173</v>
      </c>
      <c r="C2794" s="3" t="s">
        <v>7283</v>
      </c>
      <c r="D2794" s="6">
        <v>10000</v>
      </c>
      <c r="E2794" s="8">
        <v>10300</v>
      </c>
      <c r="F2794" t="s">
        <v>8218</v>
      </c>
      <c r="G2794" t="s">
        <v>8223</v>
      </c>
      <c r="H2794" t="s">
        <v>8245</v>
      </c>
      <c r="I2794" s="11">
        <v>1411765492</v>
      </c>
      <c r="J2794" s="11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 t="shared" si="174"/>
        <v>103</v>
      </c>
      <c r="P2794" s="13">
        <f t="shared" si="175"/>
        <v>139.19</v>
      </c>
      <c r="Q2794" s="15" t="s">
        <v>8315</v>
      </c>
      <c r="R2794" t="s">
        <v>8316</v>
      </c>
      <c r="S2794" s="9">
        <f t="shared" si="176"/>
        <v>41878.878379629627</v>
      </c>
      <c r="T2794" s="9">
        <f t="shared" si="177"/>
        <v>41908.878379629627</v>
      </c>
      <c r="U2794">
        <f t="shared" si="178"/>
        <v>2014</v>
      </c>
    </row>
    <row r="2795" spans="1:21" ht="45" x14ac:dyDescent="0.25">
      <c r="A2795">
        <v>3242</v>
      </c>
      <c r="B2795" s="3" t="s">
        <v>3242</v>
      </c>
      <c r="C2795" s="3" t="s">
        <v>7352</v>
      </c>
      <c r="D2795" s="6">
        <v>10000</v>
      </c>
      <c r="E2795" s="8">
        <v>12730.42</v>
      </c>
      <c r="F2795" t="s">
        <v>8218</v>
      </c>
      <c r="G2795" t="s">
        <v>8223</v>
      </c>
      <c r="H2795" t="s">
        <v>8245</v>
      </c>
      <c r="I2795" s="11">
        <v>1411150092</v>
      </c>
      <c r="J2795" s="11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 t="shared" si="174"/>
        <v>127</v>
      </c>
      <c r="P2795" s="13">
        <f t="shared" si="175"/>
        <v>69.569999999999993</v>
      </c>
      <c r="Q2795" s="15" t="s">
        <v>8315</v>
      </c>
      <c r="R2795" t="s">
        <v>8316</v>
      </c>
      <c r="S2795" s="9">
        <f t="shared" si="176"/>
        <v>41871.755694444444</v>
      </c>
      <c r="T2795" s="9">
        <f t="shared" si="177"/>
        <v>41901.755694444444</v>
      </c>
      <c r="U2795">
        <f t="shared" si="178"/>
        <v>2014</v>
      </c>
    </row>
    <row r="2796" spans="1:21" ht="45" x14ac:dyDescent="0.25">
      <c r="A2796">
        <v>3246</v>
      </c>
      <c r="B2796" s="3" t="s">
        <v>3246</v>
      </c>
      <c r="C2796" s="3" t="s">
        <v>7356</v>
      </c>
      <c r="D2796" s="6">
        <v>10000</v>
      </c>
      <c r="E2796" s="8">
        <v>11122</v>
      </c>
      <c r="F2796" t="s">
        <v>8218</v>
      </c>
      <c r="G2796" t="s">
        <v>8223</v>
      </c>
      <c r="H2796" t="s">
        <v>8245</v>
      </c>
      <c r="I2796" s="11">
        <v>1442030340</v>
      </c>
      <c r="J2796" s="11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 t="shared" si="174"/>
        <v>111</v>
      </c>
      <c r="P2796" s="13">
        <f t="shared" si="175"/>
        <v>57.63</v>
      </c>
      <c r="Q2796" s="15" t="s">
        <v>8315</v>
      </c>
      <c r="R2796" t="s">
        <v>8316</v>
      </c>
      <c r="S2796" s="9">
        <f t="shared" si="176"/>
        <v>42230.472222222219</v>
      </c>
      <c r="T2796" s="9">
        <f t="shared" si="177"/>
        <v>42259.165972222225</v>
      </c>
      <c r="U2796">
        <f t="shared" si="178"/>
        <v>2015</v>
      </c>
    </row>
    <row r="2797" spans="1:21" ht="45" x14ac:dyDescent="0.25">
      <c r="A2797">
        <v>3256</v>
      </c>
      <c r="B2797" s="3" t="s">
        <v>3256</v>
      </c>
      <c r="C2797" s="3" t="s">
        <v>7366</v>
      </c>
      <c r="D2797" s="6">
        <v>10000</v>
      </c>
      <c r="E2797" s="8">
        <v>12806</v>
      </c>
      <c r="F2797" t="s">
        <v>8218</v>
      </c>
      <c r="G2797" t="s">
        <v>8223</v>
      </c>
      <c r="H2797" t="s">
        <v>8245</v>
      </c>
      <c r="I2797" s="11">
        <v>1433995140</v>
      </c>
      <c r="J2797" s="11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 t="shared" si="174"/>
        <v>128</v>
      </c>
      <c r="P2797" s="13">
        <f t="shared" si="175"/>
        <v>72.760000000000005</v>
      </c>
      <c r="Q2797" s="15" t="s">
        <v>8315</v>
      </c>
      <c r="R2797" t="s">
        <v>8316</v>
      </c>
      <c r="S2797" s="9">
        <f t="shared" si="176"/>
        <v>42144.573807870373</v>
      </c>
      <c r="T2797" s="9">
        <f t="shared" si="177"/>
        <v>42166.165972222225</v>
      </c>
      <c r="U2797">
        <f t="shared" si="178"/>
        <v>2015</v>
      </c>
    </row>
    <row r="2798" spans="1:21" ht="45" x14ac:dyDescent="0.25">
      <c r="A2798">
        <v>3272</v>
      </c>
      <c r="B2798" s="3" t="s">
        <v>3272</v>
      </c>
      <c r="C2798" s="3" t="s">
        <v>7382</v>
      </c>
      <c r="D2798" s="6">
        <v>10000</v>
      </c>
      <c r="E2798" s="8">
        <v>15443</v>
      </c>
      <c r="F2798" t="s">
        <v>8218</v>
      </c>
      <c r="G2798" t="s">
        <v>8223</v>
      </c>
      <c r="H2798" t="s">
        <v>8245</v>
      </c>
      <c r="I2798" s="11">
        <v>1446814809</v>
      </c>
      <c r="J2798" s="11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 t="shared" si="174"/>
        <v>154</v>
      </c>
      <c r="P2798" s="13">
        <f t="shared" si="175"/>
        <v>106.5</v>
      </c>
      <c r="Q2798" s="15" t="s">
        <v>8315</v>
      </c>
      <c r="R2798" t="s">
        <v>8316</v>
      </c>
      <c r="S2798" s="9">
        <f t="shared" si="176"/>
        <v>42284.500104166669</v>
      </c>
      <c r="T2798" s="9">
        <f t="shared" si="177"/>
        <v>42314.541770833333</v>
      </c>
      <c r="U2798">
        <f t="shared" si="178"/>
        <v>2015</v>
      </c>
    </row>
    <row r="2799" spans="1:21" ht="60" x14ac:dyDescent="0.25">
      <c r="A2799">
        <v>3288</v>
      </c>
      <c r="B2799" s="3" t="s">
        <v>3288</v>
      </c>
      <c r="C2799" s="3" t="s">
        <v>7398</v>
      </c>
      <c r="D2799" s="6">
        <v>10000</v>
      </c>
      <c r="E2799" s="8">
        <v>10026.49</v>
      </c>
      <c r="F2799" t="s">
        <v>8218</v>
      </c>
      <c r="G2799" t="s">
        <v>8224</v>
      </c>
      <c r="H2799" t="s">
        <v>8246</v>
      </c>
      <c r="I2799" s="11">
        <v>1466463600</v>
      </c>
      <c r="J2799" s="11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 t="shared" si="174"/>
        <v>100</v>
      </c>
      <c r="P2799" s="13">
        <f t="shared" si="175"/>
        <v>48.44</v>
      </c>
      <c r="Q2799" s="15" t="s">
        <v>8315</v>
      </c>
      <c r="R2799" t="s">
        <v>8316</v>
      </c>
      <c r="S2799" s="9">
        <f t="shared" si="176"/>
        <v>42505.774479166663</v>
      </c>
      <c r="T2799" s="9">
        <f t="shared" si="177"/>
        <v>42541.958333333328</v>
      </c>
      <c r="U2799">
        <f t="shared" si="178"/>
        <v>2016</v>
      </c>
    </row>
    <row r="2800" spans="1:21" ht="60" x14ac:dyDescent="0.25">
      <c r="A2800">
        <v>3298</v>
      </c>
      <c r="B2800" s="3" t="s">
        <v>3298</v>
      </c>
      <c r="C2800" s="3" t="s">
        <v>7408</v>
      </c>
      <c r="D2800" s="6">
        <v>10000</v>
      </c>
      <c r="E2800" s="8">
        <v>10173</v>
      </c>
      <c r="F2800" t="s">
        <v>8218</v>
      </c>
      <c r="G2800" t="s">
        <v>8223</v>
      </c>
      <c r="H2800" t="s">
        <v>8245</v>
      </c>
      <c r="I2800" s="11">
        <v>1442102400</v>
      </c>
      <c r="J2800" s="11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 t="shared" si="174"/>
        <v>102</v>
      </c>
      <c r="P2800" s="13">
        <f t="shared" si="175"/>
        <v>141.29</v>
      </c>
      <c r="Q2800" s="15" t="s">
        <v>8315</v>
      </c>
      <c r="R2800" t="s">
        <v>8316</v>
      </c>
      <c r="S2800" s="9">
        <f t="shared" si="176"/>
        <v>42239.957962962959</v>
      </c>
      <c r="T2800" s="9">
        <f t="shared" si="177"/>
        <v>42260</v>
      </c>
      <c r="U2800">
        <f t="shared" si="178"/>
        <v>2015</v>
      </c>
    </row>
    <row r="2801" spans="1:21" ht="45" x14ac:dyDescent="0.25">
      <c r="A2801">
        <v>3358</v>
      </c>
      <c r="B2801" s="3" t="s">
        <v>3357</v>
      </c>
      <c r="C2801" s="3" t="s">
        <v>7468</v>
      </c>
      <c r="D2801" s="6">
        <v>10000</v>
      </c>
      <c r="E2801" s="8">
        <v>10299</v>
      </c>
      <c r="F2801" t="s">
        <v>8218</v>
      </c>
      <c r="G2801" t="s">
        <v>8223</v>
      </c>
      <c r="H2801" t="s">
        <v>8245</v>
      </c>
      <c r="I2801" s="11">
        <v>1416385679</v>
      </c>
      <c r="J2801" s="1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 t="shared" si="174"/>
        <v>103</v>
      </c>
      <c r="P2801" s="13">
        <f t="shared" si="175"/>
        <v>63.57</v>
      </c>
      <c r="Q2801" s="15" t="s">
        <v>8315</v>
      </c>
      <c r="R2801" t="s">
        <v>8316</v>
      </c>
      <c r="S2801" s="9">
        <f t="shared" si="176"/>
        <v>41932.311099537037</v>
      </c>
      <c r="T2801" s="9">
        <f t="shared" si="177"/>
        <v>41962.352766203709</v>
      </c>
      <c r="U2801">
        <f t="shared" si="178"/>
        <v>2014</v>
      </c>
    </row>
    <row r="2802" spans="1:21" ht="45" x14ac:dyDescent="0.25">
      <c r="A2802">
        <v>3389</v>
      </c>
      <c r="B2802" s="3" t="s">
        <v>3388</v>
      </c>
      <c r="C2802" s="3" t="s">
        <v>7499</v>
      </c>
      <c r="D2802" s="6">
        <v>10000</v>
      </c>
      <c r="E2802" s="8">
        <v>11450</v>
      </c>
      <c r="F2802" t="s">
        <v>8218</v>
      </c>
      <c r="G2802" t="s">
        <v>8223</v>
      </c>
      <c r="H2802" t="s">
        <v>8245</v>
      </c>
      <c r="I2802" s="11">
        <v>1464960682</v>
      </c>
      <c r="J2802" s="11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 t="shared" si="174"/>
        <v>115</v>
      </c>
      <c r="P2802" s="13">
        <f t="shared" si="175"/>
        <v>184.68</v>
      </c>
      <c r="Q2802" s="15" t="s">
        <v>8315</v>
      </c>
      <c r="R2802" t="s">
        <v>8316</v>
      </c>
      <c r="S2802" s="9">
        <f t="shared" si="176"/>
        <v>42494.563449074078</v>
      </c>
      <c r="T2802" s="9">
        <f t="shared" si="177"/>
        <v>42524.563449074078</v>
      </c>
      <c r="U2802">
        <f t="shared" si="178"/>
        <v>2016</v>
      </c>
    </row>
    <row r="2803" spans="1:21" ht="60" x14ac:dyDescent="0.25">
      <c r="A2803">
        <v>3400</v>
      </c>
      <c r="B2803" s="3" t="s">
        <v>3399</v>
      </c>
      <c r="C2803" s="3" t="s">
        <v>7510</v>
      </c>
      <c r="D2803" s="6">
        <v>10000</v>
      </c>
      <c r="E2803" s="8">
        <v>10041</v>
      </c>
      <c r="F2803" t="s">
        <v>8218</v>
      </c>
      <c r="G2803" t="s">
        <v>8223</v>
      </c>
      <c r="H2803" t="s">
        <v>8245</v>
      </c>
      <c r="I2803" s="11">
        <v>1409266414</v>
      </c>
      <c r="J2803" s="11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 t="shared" si="174"/>
        <v>100</v>
      </c>
      <c r="P2803" s="13">
        <f t="shared" si="175"/>
        <v>118.13</v>
      </c>
      <c r="Q2803" s="15" t="s">
        <v>8315</v>
      </c>
      <c r="R2803" t="s">
        <v>8316</v>
      </c>
      <c r="S2803" s="9">
        <f t="shared" si="176"/>
        <v>41834.953865740739</v>
      </c>
      <c r="T2803" s="9">
        <f t="shared" si="177"/>
        <v>41879.953865740739</v>
      </c>
      <c r="U2803">
        <f t="shared" si="178"/>
        <v>2014</v>
      </c>
    </row>
    <row r="2804" spans="1:21" ht="45" x14ac:dyDescent="0.25">
      <c r="A2804">
        <v>3406</v>
      </c>
      <c r="B2804" s="3" t="s">
        <v>3405</v>
      </c>
      <c r="C2804" s="3" t="s">
        <v>7516</v>
      </c>
      <c r="D2804" s="6">
        <v>10000</v>
      </c>
      <c r="E2804" s="8">
        <v>10031</v>
      </c>
      <c r="F2804" t="s">
        <v>8218</v>
      </c>
      <c r="G2804" t="s">
        <v>8223</v>
      </c>
      <c r="H2804" t="s">
        <v>8245</v>
      </c>
      <c r="I2804" s="11">
        <v>1405511376</v>
      </c>
      <c r="J2804" s="11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 t="shared" si="174"/>
        <v>100</v>
      </c>
      <c r="P2804" s="13">
        <f t="shared" si="175"/>
        <v>110.23</v>
      </c>
      <c r="Q2804" s="15" t="s">
        <v>8315</v>
      </c>
      <c r="R2804" t="s">
        <v>8316</v>
      </c>
      <c r="S2804" s="9">
        <f t="shared" si="176"/>
        <v>41791.492777777778</v>
      </c>
      <c r="T2804" s="9">
        <f t="shared" si="177"/>
        <v>41836.492777777778</v>
      </c>
      <c r="U2804">
        <f t="shared" si="178"/>
        <v>2014</v>
      </c>
    </row>
    <row r="2805" spans="1:21" ht="45" x14ac:dyDescent="0.25">
      <c r="A2805">
        <v>3421</v>
      </c>
      <c r="B2805" s="3" t="s">
        <v>3420</v>
      </c>
      <c r="C2805" s="3" t="s">
        <v>7531</v>
      </c>
      <c r="D2805" s="6">
        <v>10000</v>
      </c>
      <c r="E2805" s="8">
        <v>10115</v>
      </c>
      <c r="F2805" t="s">
        <v>8218</v>
      </c>
      <c r="G2805" t="s">
        <v>8223</v>
      </c>
      <c r="H2805" t="s">
        <v>8245</v>
      </c>
      <c r="I2805" s="11">
        <v>1425495563</v>
      </c>
      <c r="J2805" s="11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 t="shared" si="174"/>
        <v>101</v>
      </c>
      <c r="P2805" s="13">
        <f t="shared" si="175"/>
        <v>103.21</v>
      </c>
      <c r="Q2805" s="15" t="s">
        <v>8315</v>
      </c>
      <c r="R2805" t="s">
        <v>8316</v>
      </c>
      <c r="S2805" s="9">
        <f t="shared" si="176"/>
        <v>42037.791238425925</v>
      </c>
      <c r="T2805" s="9">
        <f t="shared" si="177"/>
        <v>42067.791238425925</v>
      </c>
      <c r="U2805">
        <f t="shared" si="178"/>
        <v>2015</v>
      </c>
    </row>
    <row r="2806" spans="1:21" ht="60" x14ac:dyDescent="0.25">
      <c r="A2806">
        <v>3434</v>
      </c>
      <c r="B2806" s="3" t="s">
        <v>3433</v>
      </c>
      <c r="C2806" s="3" t="s">
        <v>7544</v>
      </c>
      <c r="D2806" s="6">
        <v>10000</v>
      </c>
      <c r="E2806" s="8">
        <v>10555</v>
      </c>
      <c r="F2806" t="s">
        <v>8218</v>
      </c>
      <c r="G2806" t="s">
        <v>8223</v>
      </c>
      <c r="H2806" t="s">
        <v>8245</v>
      </c>
      <c r="I2806" s="11">
        <v>1404983269</v>
      </c>
      <c r="J2806" s="11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 t="shared" si="174"/>
        <v>106</v>
      </c>
      <c r="P2806" s="13">
        <f t="shared" si="175"/>
        <v>62.83</v>
      </c>
      <c r="Q2806" s="15" t="s">
        <v>8315</v>
      </c>
      <c r="R2806" t="s">
        <v>8316</v>
      </c>
      <c r="S2806" s="9">
        <f t="shared" si="176"/>
        <v>41800.380428240744</v>
      </c>
      <c r="T2806" s="9">
        <f t="shared" si="177"/>
        <v>41830.380428240744</v>
      </c>
      <c r="U2806">
        <f t="shared" si="178"/>
        <v>2014</v>
      </c>
    </row>
    <row r="2807" spans="1:21" ht="60" x14ac:dyDescent="0.25">
      <c r="A2807">
        <v>3455</v>
      </c>
      <c r="B2807" s="3" t="s">
        <v>3454</v>
      </c>
      <c r="C2807" s="3" t="s">
        <v>7565</v>
      </c>
      <c r="D2807" s="6">
        <v>10000</v>
      </c>
      <c r="E2807" s="8">
        <v>10065</v>
      </c>
      <c r="F2807" t="s">
        <v>8218</v>
      </c>
      <c r="G2807" t="s">
        <v>8223</v>
      </c>
      <c r="H2807" t="s">
        <v>8245</v>
      </c>
      <c r="I2807" s="11">
        <v>1476381627</v>
      </c>
      <c r="J2807" s="11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 t="shared" si="174"/>
        <v>101</v>
      </c>
      <c r="P2807" s="13">
        <f t="shared" si="175"/>
        <v>145.87</v>
      </c>
      <c r="Q2807" s="15" t="s">
        <v>8315</v>
      </c>
      <c r="R2807" t="s">
        <v>8316</v>
      </c>
      <c r="S2807" s="9">
        <f t="shared" si="176"/>
        <v>42626.7503125</v>
      </c>
      <c r="T2807" s="9">
        <f t="shared" si="177"/>
        <v>42656.7503125</v>
      </c>
      <c r="U2807">
        <f t="shared" si="178"/>
        <v>2016</v>
      </c>
    </row>
    <row r="2808" spans="1:21" ht="45" x14ac:dyDescent="0.25">
      <c r="A2808">
        <v>3463</v>
      </c>
      <c r="B2808" s="3" t="s">
        <v>3462</v>
      </c>
      <c r="C2808" s="3" t="s">
        <v>7573</v>
      </c>
      <c r="D2808" s="6">
        <v>10000</v>
      </c>
      <c r="E2808" s="8">
        <v>10338</v>
      </c>
      <c r="F2808" t="s">
        <v>8218</v>
      </c>
      <c r="G2808" t="s">
        <v>8228</v>
      </c>
      <c r="H2808" t="s">
        <v>8250</v>
      </c>
      <c r="I2808" s="11">
        <v>1476158340</v>
      </c>
      <c r="J2808" s="11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 t="shared" si="174"/>
        <v>103</v>
      </c>
      <c r="P2808" s="13">
        <f t="shared" si="175"/>
        <v>90.68</v>
      </c>
      <c r="Q2808" s="15" t="s">
        <v>8315</v>
      </c>
      <c r="R2808" t="s">
        <v>8316</v>
      </c>
      <c r="S2808" s="9">
        <f t="shared" si="176"/>
        <v>42612.918807870374</v>
      </c>
      <c r="T2808" s="9">
        <f t="shared" si="177"/>
        <v>42654.165972222225</v>
      </c>
      <c r="U2808">
        <f t="shared" si="178"/>
        <v>2016</v>
      </c>
    </row>
    <row r="2809" spans="1:21" ht="45" x14ac:dyDescent="0.25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 s="11">
        <v>1474426800</v>
      </c>
      <c r="J2809" s="11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174"/>
        <v>122</v>
      </c>
      <c r="P2809" s="13">
        <f t="shared" si="175"/>
        <v>716.35</v>
      </c>
      <c r="Q2809" s="15" t="s">
        <v>8315</v>
      </c>
      <c r="R2809" t="s">
        <v>8316</v>
      </c>
      <c r="S2809" s="9">
        <f t="shared" si="176"/>
        <v>42605.765381944439</v>
      </c>
      <c r="T2809" s="9">
        <f t="shared" si="177"/>
        <v>42634.125</v>
      </c>
      <c r="U2809">
        <f t="shared" si="178"/>
        <v>2016</v>
      </c>
    </row>
    <row r="2810" spans="1:21" ht="60" x14ac:dyDescent="0.25">
      <c r="A2810">
        <v>3481</v>
      </c>
      <c r="B2810" s="3" t="s">
        <v>3480</v>
      </c>
      <c r="C2810" s="3" t="s">
        <v>7591</v>
      </c>
      <c r="D2810" s="6">
        <v>10000</v>
      </c>
      <c r="E2810" s="8">
        <v>11880</v>
      </c>
      <c r="F2810" t="s">
        <v>8218</v>
      </c>
      <c r="G2810" t="s">
        <v>8225</v>
      </c>
      <c r="H2810" t="s">
        <v>8247</v>
      </c>
      <c r="I2810" s="11">
        <v>1420178188</v>
      </c>
      <c r="J2810" s="11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 t="shared" ref="O2810:O2873" si="179">ROUND(E2810/D2810*100,0)</f>
        <v>119</v>
      </c>
      <c r="P2810" s="13">
        <f t="shared" ref="P2810:P2873" si="180">IFERROR(ROUND(E2810/L2810,2),0)</f>
        <v>125.05</v>
      </c>
      <c r="Q2810" s="15" t="s">
        <v>8315</v>
      </c>
      <c r="R2810" t="s">
        <v>8316</v>
      </c>
      <c r="S2810" s="9">
        <f t="shared" ref="S2810:S2873" si="181">(((J2810/60)/60)/24)+DATE(1970,1,1)</f>
        <v>41989.24754629629</v>
      </c>
      <c r="T2810" s="9">
        <f t="shared" ref="T2810:T2873" si="182">(((I2810/60)/60)/24)+DATE(1970,1,1)</f>
        <v>42006.24754629629</v>
      </c>
      <c r="U2810">
        <f t="shared" si="178"/>
        <v>2014</v>
      </c>
    </row>
    <row r="2811" spans="1:21" ht="45" x14ac:dyDescent="0.25">
      <c r="A2811">
        <v>3507</v>
      </c>
      <c r="B2811" s="3" t="s">
        <v>3506</v>
      </c>
      <c r="C2811" s="3" t="s">
        <v>7617</v>
      </c>
      <c r="D2811" s="6">
        <v>10000</v>
      </c>
      <c r="E2811" s="8">
        <v>10440</v>
      </c>
      <c r="F2811" t="s">
        <v>8218</v>
      </c>
      <c r="G2811" t="s">
        <v>8223</v>
      </c>
      <c r="H2811" t="s">
        <v>8245</v>
      </c>
      <c r="I2811" s="11">
        <v>1464732537</v>
      </c>
      <c r="J2811" s="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 t="shared" si="179"/>
        <v>104</v>
      </c>
      <c r="P2811" s="13">
        <f t="shared" si="180"/>
        <v>145</v>
      </c>
      <c r="Q2811" s="15" t="s">
        <v>8315</v>
      </c>
      <c r="R2811" t="s">
        <v>8316</v>
      </c>
      <c r="S2811" s="9">
        <f t="shared" si="181"/>
        <v>42491.92288194444</v>
      </c>
      <c r="T2811" s="9">
        <f t="shared" si="182"/>
        <v>42521.92288194444</v>
      </c>
      <c r="U2811">
        <f t="shared" si="178"/>
        <v>2016</v>
      </c>
    </row>
    <row r="2812" spans="1:21" ht="60" x14ac:dyDescent="0.25">
      <c r="A2812">
        <v>3524</v>
      </c>
      <c r="B2812" s="3" t="s">
        <v>3523</v>
      </c>
      <c r="C2812" s="3" t="s">
        <v>7634</v>
      </c>
      <c r="D2812" s="6">
        <v>10000</v>
      </c>
      <c r="E2812" s="8">
        <v>10156</v>
      </c>
      <c r="F2812" t="s">
        <v>8218</v>
      </c>
      <c r="G2812" t="s">
        <v>8223</v>
      </c>
      <c r="H2812" t="s">
        <v>8245</v>
      </c>
      <c r="I2812" s="11">
        <v>1410580800</v>
      </c>
      <c r="J2812" s="11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 t="shared" si="179"/>
        <v>102</v>
      </c>
      <c r="P2812" s="13">
        <f t="shared" si="180"/>
        <v>137.24</v>
      </c>
      <c r="Q2812" s="15" t="s">
        <v>8315</v>
      </c>
      <c r="R2812" t="s">
        <v>8316</v>
      </c>
      <c r="S2812" s="9">
        <f t="shared" si="181"/>
        <v>41880.76357638889</v>
      </c>
      <c r="T2812" s="9">
        <f t="shared" si="182"/>
        <v>41895.166666666664</v>
      </c>
      <c r="U2812">
        <f t="shared" si="178"/>
        <v>2014</v>
      </c>
    </row>
    <row r="2813" spans="1:21" ht="60" x14ac:dyDescent="0.25">
      <c r="A2813">
        <v>3575</v>
      </c>
      <c r="B2813" s="3" t="s">
        <v>3574</v>
      </c>
      <c r="C2813" s="3" t="s">
        <v>7685</v>
      </c>
      <c r="D2813" s="6">
        <v>10000</v>
      </c>
      <c r="E2813" s="8">
        <v>10133</v>
      </c>
      <c r="F2813" t="s">
        <v>8218</v>
      </c>
      <c r="G2813" t="s">
        <v>8223</v>
      </c>
      <c r="H2813" t="s">
        <v>8245</v>
      </c>
      <c r="I2813" s="11">
        <v>1470887940</v>
      </c>
      <c r="J2813" s="11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 t="shared" si="179"/>
        <v>101</v>
      </c>
      <c r="P2813" s="13">
        <f t="shared" si="180"/>
        <v>99.34</v>
      </c>
      <c r="Q2813" s="15" t="s">
        <v>8315</v>
      </c>
      <c r="R2813" t="s">
        <v>8316</v>
      </c>
      <c r="S2813" s="9">
        <f t="shared" si="181"/>
        <v>42561.783877314811</v>
      </c>
      <c r="T2813" s="9">
        <f t="shared" si="182"/>
        <v>42593.165972222225</v>
      </c>
      <c r="U2813">
        <f t="shared" si="178"/>
        <v>2016</v>
      </c>
    </row>
    <row r="2814" spans="1:21" ht="60" x14ac:dyDescent="0.25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 s="11">
        <v>1432612740</v>
      </c>
      <c r="J2814" s="11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 t="shared" si="179"/>
        <v>102</v>
      </c>
      <c r="P2814" s="13">
        <f t="shared" si="180"/>
        <v>105.52</v>
      </c>
      <c r="Q2814" s="15" t="s">
        <v>8315</v>
      </c>
      <c r="R2814" t="s">
        <v>8316</v>
      </c>
      <c r="S2814" s="9">
        <f t="shared" si="181"/>
        <v>42118.556331018524</v>
      </c>
      <c r="T2814" s="9">
        <f t="shared" si="182"/>
        <v>42150.165972222225</v>
      </c>
      <c r="U2814">
        <f t="shared" si="178"/>
        <v>2015</v>
      </c>
    </row>
    <row r="2815" spans="1:21" ht="60" x14ac:dyDescent="0.25">
      <c r="A2815">
        <v>2828</v>
      </c>
      <c r="B2815" s="3" t="s">
        <v>2828</v>
      </c>
      <c r="C2815" s="3" t="s">
        <v>6938</v>
      </c>
      <c r="D2815" s="6">
        <v>9500</v>
      </c>
      <c r="E2815" s="8">
        <v>9536</v>
      </c>
      <c r="F2815" t="s">
        <v>8218</v>
      </c>
      <c r="G2815" t="s">
        <v>8224</v>
      </c>
      <c r="H2815" t="s">
        <v>8246</v>
      </c>
      <c r="I2815" s="11">
        <v>1443826800</v>
      </c>
      <c r="J2815" s="11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 t="shared" si="179"/>
        <v>100</v>
      </c>
      <c r="P2815" s="13">
        <f t="shared" si="180"/>
        <v>98.31</v>
      </c>
      <c r="Q2815" s="15" t="s">
        <v>8315</v>
      </c>
      <c r="R2815" t="s">
        <v>8316</v>
      </c>
      <c r="S2815" s="9">
        <f t="shared" si="181"/>
        <v>42254.264687499999</v>
      </c>
      <c r="T2815" s="9">
        <f t="shared" si="182"/>
        <v>42279.958333333328</v>
      </c>
      <c r="U2815">
        <f t="shared" si="178"/>
        <v>2015</v>
      </c>
    </row>
    <row r="2816" spans="1:21" ht="45" x14ac:dyDescent="0.25">
      <c r="A2816">
        <v>3209</v>
      </c>
      <c r="B2816" s="3" t="s">
        <v>3209</v>
      </c>
      <c r="C2816" s="3" t="s">
        <v>7319</v>
      </c>
      <c r="D2816" s="6">
        <v>9500</v>
      </c>
      <c r="E2816" s="8">
        <v>11335.7</v>
      </c>
      <c r="F2816" t="s">
        <v>8218</v>
      </c>
      <c r="G2816" t="s">
        <v>8223</v>
      </c>
      <c r="H2816" t="s">
        <v>8245</v>
      </c>
      <c r="I2816" s="11">
        <v>1403305200</v>
      </c>
      <c r="J2816" s="11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 t="shared" si="179"/>
        <v>119</v>
      </c>
      <c r="P2816" s="13">
        <f t="shared" si="180"/>
        <v>50.16</v>
      </c>
      <c r="Q2816" s="15" t="s">
        <v>8315</v>
      </c>
      <c r="R2816" t="s">
        <v>8316</v>
      </c>
      <c r="S2816" s="9">
        <f t="shared" si="181"/>
        <v>41778.637245370373</v>
      </c>
      <c r="T2816" s="9">
        <f t="shared" si="182"/>
        <v>41810.958333333336</v>
      </c>
      <c r="U2816">
        <f t="shared" si="178"/>
        <v>2014</v>
      </c>
    </row>
    <row r="2817" spans="1:21" ht="45" x14ac:dyDescent="0.25">
      <c r="A2817">
        <v>3433</v>
      </c>
      <c r="B2817" s="3" t="s">
        <v>3432</v>
      </c>
      <c r="C2817" s="3" t="s">
        <v>7543</v>
      </c>
      <c r="D2817" s="6">
        <v>9500</v>
      </c>
      <c r="E2817" s="8">
        <v>9525</v>
      </c>
      <c r="F2817" t="s">
        <v>8218</v>
      </c>
      <c r="G2817" t="s">
        <v>8223</v>
      </c>
      <c r="H2817" t="s">
        <v>8245</v>
      </c>
      <c r="I2817" s="11">
        <v>1402974000</v>
      </c>
      <c r="J2817" s="11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 t="shared" si="179"/>
        <v>100</v>
      </c>
      <c r="P2817" s="13">
        <f t="shared" si="180"/>
        <v>134.15</v>
      </c>
      <c r="Q2817" s="15" t="s">
        <v>8315</v>
      </c>
      <c r="R2817" t="s">
        <v>8316</v>
      </c>
      <c r="S2817" s="9">
        <f t="shared" si="181"/>
        <v>41776.063136574077</v>
      </c>
      <c r="T2817" s="9">
        <f t="shared" si="182"/>
        <v>41807.125</v>
      </c>
      <c r="U2817">
        <f t="shared" si="178"/>
        <v>2014</v>
      </c>
    </row>
    <row r="2818" spans="1:21" ht="30" x14ac:dyDescent="0.25">
      <c r="A2818">
        <v>3360</v>
      </c>
      <c r="B2818" s="3" t="s">
        <v>3359</v>
      </c>
      <c r="C2818" s="3" t="s">
        <v>7470</v>
      </c>
      <c r="D2818" s="6">
        <v>9000</v>
      </c>
      <c r="E2818" s="8">
        <v>9124</v>
      </c>
      <c r="F2818" t="s">
        <v>8218</v>
      </c>
      <c r="G2818" t="s">
        <v>8243</v>
      </c>
      <c r="H2818" t="s">
        <v>8257</v>
      </c>
      <c r="I2818" s="11">
        <v>1481731140</v>
      </c>
      <c r="J2818" s="11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 t="shared" si="179"/>
        <v>101</v>
      </c>
      <c r="P2818" s="13">
        <f t="shared" si="180"/>
        <v>126.72</v>
      </c>
      <c r="Q2818" s="15" t="s">
        <v>8315</v>
      </c>
      <c r="R2818" t="s">
        <v>8316</v>
      </c>
      <c r="S2818" s="9">
        <f t="shared" si="181"/>
        <v>42697.082673611112</v>
      </c>
      <c r="T2818" s="9">
        <f t="shared" si="182"/>
        <v>42718.665972222225</v>
      </c>
      <c r="U2818">
        <f t="shared" si="178"/>
        <v>2016</v>
      </c>
    </row>
    <row r="2819" spans="1:21" ht="60" x14ac:dyDescent="0.25">
      <c r="A2819">
        <v>3241</v>
      </c>
      <c r="B2819" s="3" t="s">
        <v>3241</v>
      </c>
      <c r="C2819" s="3" t="s">
        <v>7351</v>
      </c>
      <c r="D2819" s="6">
        <v>8500</v>
      </c>
      <c r="E2819" s="8">
        <v>9801</v>
      </c>
      <c r="F2819" t="s">
        <v>8218</v>
      </c>
      <c r="G2819" t="s">
        <v>8223</v>
      </c>
      <c r="H2819" t="s">
        <v>8245</v>
      </c>
      <c r="I2819" s="11">
        <v>1413269940</v>
      </c>
      <c r="J2819" s="11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 t="shared" si="179"/>
        <v>115</v>
      </c>
      <c r="P2819" s="13">
        <f t="shared" si="180"/>
        <v>58.69</v>
      </c>
      <c r="Q2819" s="15" t="s">
        <v>8315</v>
      </c>
      <c r="R2819" t="s">
        <v>8316</v>
      </c>
      <c r="S2819" s="9">
        <f t="shared" si="181"/>
        <v>41893.324884259258</v>
      </c>
      <c r="T2819" s="9">
        <f t="shared" si="182"/>
        <v>41926.290972222225</v>
      </c>
      <c r="U2819">
        <f t="shared" si="178"/>
        <v>2014</v>
      </c>
    </row>
    <row r="2820" spans="1:21" ht="15.75" x14ac:dyDescent="0.25">
      <c r="A2820">
        <v>3302</v>
      </c>
      <c r="B2820" s="3" t="s">
        <v>3302</v>
      </c>
      <c r="C2820" s="3" t="s">
        <v>7412</v>
      </c>
      <c r="D2820" s="6">
        <v>8400</v>
      </c>
      <c r="E2820" s="8">
        <v>8685</v>
      </c>
      <c r="F2820" t="s">
        <v>8218</v>
      </c>
      <c r="G2820" t="s">
        <v>8226</v>
      </c>
      <c r="H2820" t="s">
        <v>8248</v>
      </c>
      <c r="I2820" s="11">
        <v>1481099176</v>
      </c>
      <c r="J2820" s="11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 t="shared" si="179"/>
        <v>103</v>
      </c>
      <c r="P2820" s="13">
        <f t="shared" si="180"/>
        <v>173.7</v>
      </c>
      <c r="Q2820" s="15" t="s">
        <v>8315</v>
      </c>
      <c r="R2820" t="s">
        <v>8316</v>
      </c>
      <c r="S2820" s="9">
        <f t="shared" si="181"/>
        <v>42681.35157407407</v>
      </c>
      <c r="T2820" s="9">
        <f t="shared" si="182"/>
        <v>42711.35157407407</v>
      </c>
      <c r="U2820">
        <f t="shared" si="178"/>
        <v>2016</v>
      </c>
    </row>
    <row r="2821" spans="1:21" ht="45" x14ac:dyDescent="0.25">
      <c r="A2821">
        <v>2797</v>
      </c>
      <c r="B2821" s="3" t="s">
        <v>2797</v>
      </c>
      <c r="C2821" s="3" t="s">
        <v>6907</v>
      </c>
      <c r="D2821" s="6">
        <v>8000</v>
      </c>
      <c r="E2821" s="8">
        <v>8211.61</v>
      </c>
      <c r="F2821" t="s">
        <v>8218</v>
      </c>
      <c r="G2821" t="s">
        <v>8224</v>
      </c>
      <c r="H2821" t="s">
        <v>8246</v>
      </c>
      <c r="I2821" s="11">
        <v>1404858840</v>
      </c>
      <c r="J2821" s="1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 t="shared" si="179"/>
        <v>103</v>
      </c>
      <c r="P2821" s="13">
        <f t="shared" si="180"/>
        <v>87.36</v>
      </c>
      <c r="Q2821" s="15" t="s">
        <v>8315</v>
      </c>
      <c r="R2821" t="s">
        <v>8316</v>
      </c>
      <c r="S2821" s="9">
        <f t="shared" si="181"/>
        <v>41798.94027777778</v>
      </c>
      <c r="T2821" s="9">
        <f t="shared" si="182"/>
        <v>41828.94027777778</v>
      </c>
      <c r="U2821">
        <f t="shared" si="178"/>
        <v>2014</v>
      </c>
    </row>
    <row r="2822" spans="1:21" ht="60" x14ac:dyDescent="0.25">
      <c r="A2822">
        <v>2975</v>
      </c>
      <c r="B2822" s="3" t="s">
        <v>2975</v>
      </c>
      <c r="C2822" s="3" t="s">
        <v>7085</v>
      </c>
      <c r="D2822" s="6">
        <v>8000</v>
      </c>
      <c r="E2822" s="8">
        <v>8010</v>
      </c>
      <c r="F2822" t="s">
        <v>8218</v>
      </c>
      <c r="G2822" t="s">
        <v>8223</v>
      </c>
      <c r="H2822" t="s">
        <v>8245</v>
      </c>
      <c r="I2822" s="11">
        <v>1417057200</v>
      </c>
      <c r="J2822" s="11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 t="shared" si="179"/>
        <v>100</v>
      </c>
      <c r="P2822" s="13">
        <f t="shared" si="180"/>
        <v>70.88</v>
      </c>
      <c r="Q2822" s="15" t="s">
        <v>8315</v>
      </c>
      <c r="R2822" t="s">
        <v>8316</v>
      </c>
      <c r="S2822" s="9">
        <f t="shared" si="181"/>
        <v>41941.683865740742</v>
      </c>
      <c r="T2822" s="9">
        <f t="shared" si="182"/>
        <v>41970.125</v>
      </c>
      <c r="U2822">
        <f t="shared" si="178"/>
        <v>2014</v>
      </c>
    </row>
    <row r="2823" spans="1:21" ht="30" x14ac:dyDescent="0.25">
      <c r="A2823">
        <v>3169</v>
      </c>
      <c r="B2823" s="3" t="s">
        <v>3169</v>
      </c>
      <c r="C2823" s="3" t="s">
        <v>7279</v>
      </c>
      <c r="D2823" s="6">
        <v>8000</v>
      </c>
      <c r="E2823" s="8">
        <v>8241</v>
      </c>
      <c r="F2823" t="s">
        <v>8218</v>
      </c>
      <c r="G2823" t="s">
        <v>8223</v>
      </c>
      <c r="H2823" t="s">
        <v>8245</v>
      </c>
      <c r="I2823" s="11">
        <v>1386910740</v>
      </c>
      <c r="J2823" s="11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 t="shared" si="179"/>
        <v>103</v>
      </c>
      <c r="P2823" s="13">
        <f t="shared" si="180"/>
        <v>100.5</v>
      </c>
      <c r="Q2823" s="15" t="s">
        <v>8315</v>
      </c>
      <c r="R2823" t="s">
        <v>8316</v>
      </c>
      <c r="S2823" s="9">
        <f t="shared" si="181"/>
        <v>41591.737974537034</v>
      </c>
      <c r="T2823" s="9">
        <f t="shared" si="182"/>
        <v>41621.207638888889</v>
      </c>
      <c r="U2823">
        <f t="shared" si="178"/>
        <v>2013</v>
      </c>
    </row>
    <row r="2824" spans="1:21" ht="45" x14ac:dyDescent="0.25">
      <c r="A2824">
        <v>3243</v>
      </c>
      <c r="B2824" s="3" t="s">
        <v>3243</v>
      </c>
      <c r="C2824" s="3" t="s">
        <v>7353</v>
      </c>
      <c r="D2824" s="6">
        <v>8000</v>
      </c>
      <c r="E2824" s="8">
        <v>8227</v>
      </c>
      <c r="F2824" t="s">
        <v>8218</v>
      </c>
      <c r="G2824" t="s">
        <v>8223</v>
      </c>
      <c r="H2824" t="s">
        <v>8245</v>
      </c>
      <c r="I2824" s="11">
        <v>1444348800</v>
      </c>
      <c r="J2824" s="11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 t="shared" si="179"/>
        <v>103</v>
      </c>
      <c r="P2824" s="13">
        <f t="shared" si="180"/>
        <v>115.87</v>
      </c>
      <c r="Q2824" s="15" t="s">
        <v>8315</v>
      </c>
      <c r="R2824" t="s">
        <v>8316</v>
      </c>
      <c r="S2824" s="9">
        <f t="shared" si="181"/>
        <v>42262.096782407403</v>
      </c>
      <c r="T2824" s="9">
        <f t="shared" si="182"/>
        <v>42286</v>
      </c>
      <c r="U2824">
        <f t="shared" si="178"/>
        <v>2015</v>
      </c>
    </row>
    <row r="2825" spans="1:21" ht="45" x14ac:dyDescent="0.25">
      <c r="A2825">
        <v>3269</v>
      </c>
      <c r="B2825" s="3" t="s">
        <v>3269</v>
      </c>
      <c r="C2825" s="3" t="s">
        <v>7379</v>
      </c>
      <c r="D2825" s="6">
        <v>8000</v>
      </c>
      <c r="E2825" s="8">
        <v>8120</v>
      </c>
      <c r="F2825" t="s">
        <v>8218</v>
      </c>
      <c r="G2825" t="s">
        <v>8224</v>
      </c>
      <c r="H2825" t="s">
        <v>8246</v>
      </c>
      <c r="I2825" s="11">
        <v>1434452400</v>
      </c>
      <c r="J2825" s="11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 t="shared" si="179"/>
        <v>102</v>
      </c>
      <c r="P2825" s="13">
        <f t="shared" si="180"/>
        <v>116</v>
      </c>
      <c r="Q2825" s="15" t="s">
        <v>8315</v>
      </c>
      <c r="R2825" t="s">
        <v>8316</v>
      </c>
      <c r="S2825" s="9">
        <f t="shared" si="181"/>
        <v>42137.395798611105</v>
      </c>
      <c r="T2825" s="9">
        <f t="shared" si="182"/>
        <v>42171.458333333328</v>
      </c>
      <c r="U2825">
        <f t="shared" si="178"/>
        <v>2015</v>
      </c>
    </row>
    <row r="2826" spans="1:21" ht="60" x14ac:dyDescent="0.25">
      <c r="A2826">
        <v>3326</v>
      </c>
      <c r="B2826" s="3" t="s">
        <v>3326</v>
      </c>
      <c r="C2826" s="3" t="s">
        <v>7436</v>
      </c>
      <c r="D2826" s="6">
        <v>8000</v>
      </c>
      <c r="E2826" s="8">
        <v>8110</v>
      </c>
      <c r="F2826" t="s">
        <v>8218</v>
      </c>
      <c r="G2826" t="s">
        <v>8223</v>
      </c>
      <c r="H2826" t="s">
        <v>8245</v>
      </c>
      <c r="I2826" s="11">
        <v>1425830905</v>
      </c>
      <c r="J2826" s="11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 t="shared" si="179"/>
        <v>101</v>
      </c>
      <c r="P2826" s="13">
        <f t="shared" si="180"/>
        <v>142.28</v>
      </c>
      <c r="Q2826" s="15" t="s">
        <v>8315</v>
      </c>
      <c r="R2826" t="s">
        <v>8316</v>
      </c>
      <c r="S2826" s="9">
        <f t="shared" si="181"/>
        <v>42041.714178240742</v>
      </c>
      <c r="T2826" s="9">
        <f t="shared" si="182"/>
        <v>42071.67251157407</v>
      </c>
      <c r="U2826">
        <f t="shared" si="178"/>
        <v>2015</v>
      </c>
    </row>
    <row r="2827" spans="1:21" ht="45" x14ac:dyDescent="0.25">
      <c r="A2827">
        <v>3339</v>
      </c>
      <c r="B2827" s="3" t="s">
        <v>3339</v>
      </c>
      <c r="C2827" s="3" t="s">
        <v>7449</v>
      </c>
      <c r="D2827" s="6">
        <v>8000</v>
      </c>
      <c r="E2827" s="8">
        <v>8348</v>
      </c>
      <c r="F2827" t="s">
        <v>8218</v>
      </c>
      <c r="G2827" t="s">
        <v>8223</v>
      </c>
      <c r="H2827" t="s">
        <v>8245</v>
      </c>
      <c r="I2827" s="11">
        <v>1469721518</v>
      </c>
      <c r="J2827" s="11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 t="shared" si="179"/>
        <v>104</v>
      </c>
      <c r="P2827" s="13">
        <f t="shared" si="180"/>
        <v>177.62</v>
      </c>
      <c r="Q2827" s="15" t="s">
        <v>8315</v>
      </c>
      <c r="R2827" t="s">
        <v>8316</v>
      </c>
      <c r="S2827" s="9">
        <f t="shared" si="181"/>
        <v>42549.665717592594</v>
      </c>
      <c r="T2827" s="9">
        <f t="shared" si="182"/>
        <v>42579.665717592594</v>
      </c>
      <c r="U2827">
        <f t="shared" si="178"/>
        <v>2016</v>
      </c>
    </row>
    <row r="2828" spans="1:21" ht="60" x14ac:dyDescent="0.25">
      <c r="A2828">
        <v>3376</v>
      </c>
      <c r="B2828" s="3" t="s">
        <v>3375</v>
      </c>
      <c r="C2828" s="3" t="s">
        <v>7486</v>
      </c>
      <c r="D2828" s="6">
        <v>8000</v>
      </c>
      <c r="E2828" s="8">
        <v>8001</v>
      </c>
      <c r="F2828" t="s">
        <v>8218</v>
      </c>
      <c r="G2828" t="s">
        <v>8223</v>
      </c>
      <c r="H2828" t="s">
        <v>8245</v>
      </c>
      <c r="I2828" s="11">
        <v>1429976994</v>
      </c>
      <c r="J2828" s="11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100</v>
      </c>
      <c r="P2828" s="13">
        <f t="shared" si="180"/>
        <v>421.11</v>
      </c>
      <c r="Q2828" s="15" t="s">
        <v>8315</v>
      </c>
      <c r="R2828" t="s">
        <v>8316</v>
      </c>
      <c r="S2828" s="9">
        <f t="shared" si="181"/>
        <v>42059.701319444444</v>
      </c>
      <c r="T2828" s="9">
        <f t="shared" si="182"/>
        <v>42119.659652777773</v>
      </c>
      <c r="U2828">
        <f t="shared" si="178"/>
        <v>2015</v>
      </c>
    </row>
    <row r="2829" spans="1:21" ht="60" x14ac:dyDescent="0.25">
      <c r="A2829">
        <v>3377</v>
      </c>
      <c r="B2829" s="3" t="s">
        <v>3376</v>
      </c>
      <c r="C2829" s="3" t="s">
        <v>7487</v>
      </c>
      <c r="D2829" s="6">
        <v>8000</v>
      </c>
      <c r="E2829" s="8">
        <v>8084</v>
      </c>
      <c r="F2829" t="s">
        <v>8218</v>
      </c>
      <c r="G2829" t="s">
        <v>8224</v>
      </c>
      <c r="H2829" t="s">
        <v>8246</v>
      </c>
      <c r="I2829" s="11">
        <v>1426870560</v>
      </c>
      <c r="J2829" s="11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 t="shared" si="179"/>
        <v>101</v>
      </c>
      <c r="P2829" s="13">
        <f t="shared" si="180"/>
        <v>104.99</v>
      </c>
      <c r="Q2829" s="15" t="s">
        <v>8315</v>
      </c>
      <c r="R2829" t="s">
        <v>8316</v>
      </c>
      <c r="S2829" s="9">
        <f t="shared" si="181"/>
        <v>42053.732627314821</v>
      </c>
      <c r="T2829" s="9">
        <f t="shared" si="182"/>
        <v>42083.705555555556</v>
      </c>
      <c r="U2829">
        <f t="shared" si="178"/>
        <v>2015</v>
      </c>
    </row>
    <row r="2830" spans="1:21" ht="60" x14ac:dyDescent="0.25">
      <c r="A2830">
        <v>3662</v>
      </c>
      <c r="B2830" s="3" t="s">
        <v>3659</v>
      </c>
      <c r="C2830" s="3" t="s">
        <v>7772</v>
      </c>
      <c r="D2830" s="6">
        <v>8000</v>
      </c>
      <c r="E2830" s="8">
        <v>8114</v>
      </c>
      <c r="F2830" t="s">
        <v>8218</v>
      </c>
      <c r="G2830" t="s">
        <v>8228</v>
      </c>
      <c r="H2830" t="s">
        <v>8250</v>
      </c>
      <c r="I2830" s="11">
        <v>1427775414</v>
      </c>
      <c r="J2830" s="11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 t="shared" si="179"/>
        <v>101</v>
      </c>
      <c r="P2830" s="13">
        <f t="shared" si="180"/>
        <v>202.85</v>
      </c>
      <c r="Q2830" s="15" t="s">
        <v>8315</v>
      </c>
      <c r="R2830" t="s">
        <v>8316</v>
      </c>
      <c r="S2830" s="9">
        <f t="shared" si="181"/>
        <v>42064.220069444447</v>
      </c>
      <c r="T2830" s="9">
        <f t="shared" si="182"/>
        <v>42094.178402777776</v>
      </c>
      <c r="U2830">
        <f t="shared" si="178"/>
        <v>2015</v>
      </c>
    </row>
    <row r="2831" spans="1:21" ht="60" x14ac:dyDescent="0.25">
      <c r="A2831">
        <v>3363</v>
      </c>
      <c r="B2831" s="3" t="s">
        <v>3362</v>
      </c>
      <c r="C2831" s="3" t="s">
        <v>7473</v>
      </c>
      <c r="D2831" s="6">
        <v>7750</v>
      </c>
      <c r="E2831" s="8">
        <v>7860</v>
      </c>
      <c r="F2831" t="s">
        <v>8218</v>
      </c>
      <c r="G2831" t="s">
        <v>8223</v>
      </c>
      <c r="H2831" t="s">
        <v>8245</v>
      </c>
      <c r="I2831" s="11">
        <v>1408464000</v>
      </c>
      <c r="J2831" s="1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 t="shared" si="179"/>
        <v>101</v>
      </c>
      <c r="P2831" s="13">
        <f t="shared" si="180"/>
        <v>302.31</v>
      </c>
      <c r="Q2831" s="15" t="s">
        <v>8315</v>
      </c>
      <c r="R2831" t="s">
        <v>8316</v>
      </c>
      <c r="S2831" s="9">
        <f t="shared" si="181"/>
        <v>41851.771354166667</v>
      </c>
      <c r="T2831" s="9">
        <f t="shared" si="182"/>
        <v>41870.666666666664</v>
      </c>
      <c r="U2831">
        <f t="shared" si="178"/>
        <v>2014</v>
      </c>
    </row>
    <row r="2832" spans="1:21" ht="30" x14ac:dyDescent="0.25">
      <c r="A2832">
        <v>3586</v>
      </c>
      <c r="B2832" s="3" t="s">
        <v>3585</v>
      </c>
      <c r="C2832" s="3" t="s">
        <v>7696</v>
      </c>
      <c r="D2832" s="6">
        <v>7500</v>
      </c>
      <c r="E2832" s="8">
        <v>8207</v>
      </c>
      <c r="F2832" t="s">
        <v>8218</v>
      </c>
      <c r="G2832" t="s">
        <v>8223</v>
      </c>
      <c r="H2832" t="s">
        <v>8245</v>
      </c>
      <c r="I2832" s="11">
        <v>1474649070</v>
      </c>
      <c r="J2832" s="11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 t="shared" si="179"/>
        <v>109</v>
      </c>
      <c r="P2832" s="13">
        <f t="shared" si="180"/>
        <v>151.97999999999999</v>
      </c>
      <c r="Q2832" s="15" t="s">
        <v>8315</v>
      </c>
      <c r="R2832" t="s">
        <v>8316</v>
      </c>
      <c r="S2832" s="9">
        <f t="shared" si="181"/>
        <v>42576.697569444441</v>
      </c>
      <c r="T2832" s="9">
        <f t="shared" si="182"/>
        <v>42636.697569444441</v>
      </c>
      <c r="U2832">
        <f t="shared" si="178"/>
        <v>2016</v>
      </c>
    </row>
    <row r="2833" spans="1:21" ht="60" x14ac:dyDescent="0.25">
      <c r="A2833">
        <v>3712</v>
      </c>
      <c r="B2833" s="3" t="s">
        <v>3709</v>
      </c>
      <c r="C2833" s="3" t="s">
        <v>7822</v>
      </c>
      <c r="D2833" s="6">
        <v>7500</v>
      </c>
      <c r="E2833" s="8">
        <v>11530</v>
      </c>
      <c r="F2833" t="s">
        <v>8218</v>
      </c>
      <c r="G2833" t="s">
        <v>8223</v>
      </c>
      <c r="H2833" t="s">
        <v>8245</v>
      </c>
      <c r="I2833" s="11">
        <v>1433055540</v>
      </c>
      <c r="J2833" s="11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 t="shared" si="179"/>
        <v>154</v>
      </c>
      <c r="P2833" s="13">
        <f t="shared" si="180"/>
        <v>110.87</v>
      </c>
      <c r="Q2833" s="15" t="s">
        <v>8315</v>
      </c>
      <c r="R2833" t="s">
        <v>8316</v>
      </c>
      <c r="S2833" s="9">
        <f t="shared" si="181"/>
        <v>42134.172071759262</v>
      </c>
      <c r="T2833" s="9">
        <f t="shared" si="182"/>
        <v>42155.290972222225</v>
      </c>
      <c r="U2833">
        <f t="shared" si="178"/>
        <v>2015</v>
      </c>
    </row>
    <row r="2834" spans="1:21" ht="60" x14ac:dyDescent="0.25">
      <c r="A2834">
        <v>3154</v>
      </c>
      <c r="B2834" s="3" t="s">
        <v>3154</v>
      </c>
      <c r="C2834" s="3" t="s">
        <v>7264</v>
      </c>
      <c r="D2834" s="6">
        <v>7000</v>
      </c>
      <c r="E2834" s="8">
        <v>7905</v>
      </c>
      <c r="F2834" t="s">
        <v>8218</v>
      </c>
      <c r="G2834" t="s">
        <v>8223</v>
      </c>
      <c r="H2834" t="s">
        <v>8245</v>
      </c>
      <c r="I2834" s="11">
        <v>1333310458</v>
      </c>
      <c r="J2834" s="11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 t="shared" si="179"/>
        <v>113</v>
      </c>
      <c r="P2834" s="13">
        <f t="shared" si="180"/>
        <v>64.27</v>
      </c>
      <c r="Q2834" s="15" t="s">
        <v>8315</v>
      </c>
      <c r="R2834" t="s">
        <v>8316</v>
      </c>
      <c r="S2834" s="9">
        <f t="shared" si="181"/>
        <v>40970.875671296293</v>
      </c>
      <c r="T2834" s="9">
        <f t="shared" si="182"/>
        <v>41000.834004629629</v>
      </c>
      <c r="U2834">
        <f t="shared" si="178"/>
        <v>2012</v>
      </c>
    </row>
    <row r="2835" spans="1:21" ht="60" x14ac:dyDescent="0.25">
      <c r="A2835">
        <v>3171</v>
      </c>
      <c r="B2835" s="3" t="s">
        <v>3171</v>
      </c>
      <c r="C2835" s="3" t="s">
        <v>7281</v>
      </c>
      <c r="D2835" s="6">
        <v>7000</v>
      </c>
      <c r="E2835" s="8">
        <v>7617</v>
      </c>
      <c r="F2835" t="s">
        <v>8218</v>
      </c>
      <c r="G2835" t="s">
        <v>8224</v>
      </c>
      <c r="H2835" t="s">
        <v>8246</v>
      </c>
      <c r="I2835" s="11">
        <v>1462545358</v>
      </c>
      <c r="J2835" s="11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 t="shared" si="179"/>
        <v>109</v>
      </c>
      <c r="P2835" s="13">
        <f t="shared" si="180"/>
        <v>65.099999999999994</v>
      </c>
      <c r="Q2835" s="15" t="s">
        <v>8315</v>
      </c>
      <c r="R2835" t="s">
        <v>8316</v>
      </c>
      <c r="S2835" s="9">
        <f t="shared" si="181"/>
        <v>42466.608310185184</v>
      </c>
      <c r="T2835" s="9">
        <f t="shared" si="182"/>
        <v>42496.608310185184</v>
      </c>
      <c r="U2835">
        <f t="shared" si="178"/>
        <v>2016</v>
      </c>
    </row>
    <row r="2836" spans="1:21" ht="60" x14ac:dyDescent="0.25">
      <c r="A2836">
        <v>3182</v>
      </c>
      <c r="B2836" s="3" t="s">
        <v>3182</v>
      </c>
      <c r="C2836" s="3" t="s">
        <v>7292</v>
      </c>
      <c r="D2836" s="6">
        <v>7000</v>
      </c>
      <c r="E2836" s="8">
        <v>7062</v>
      </c>
      <c r="F2836" t="s">
        <v>8218</v>
      </c>
      <c r="G2836" t="s">
        <v>8223</v>
      </c>
      <c r="H2836" t="s">
        <v>8245</v>
      </c>
      <c r="I2836" s="11">
        <v>1328029200</v>
      </c>
      <c r="J2836" s="11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 t="shared" si="179"/>
        <v>101</v>
      </c>
      <c r="P2836" s="13">
        <f t="shared" si="180"/>
        <v>46.77</v>
      </c>
      <c r="Q2836" s="15" t="s">
        <v>8315</v>
      </c>
      <c r="R2836" t="s">
        <v>8316</v>
      </c>
      <c r="S2836" s="9">
        <f t="shared" si="181"/>
        <v>40883.949317129627</v>
      </c>
      <c r="T2836" s="9">
        <f t="shared" si="182"/>
        <v>40939.708333333336</v>
      </c>
      <c r="U2836">
        <f t="shared" si="178"/>
        <v>2011</v>
      </c>
    </row>
    <row r="2837" spans="1:21" ht="30" x14ac:dyDescent="0.25">
      <c r="A2837">
        <v>3228</v>
      </c>
      <c r="B2837" s="3" t="s">
        <v>3228</v>
      </c>
      <c r="C2837" s="3" t="s">
        <v>7338</v>
      </c>
      <c r="D2837" s="6">
        <v>7000</v>
      </c>
      <c r="E2837" s="8">
        <v>7164</v>
      </c>
      <c r="F2837" t="s">
        <v>8218</v>
      </c>
      <c r="G2837" t="s">
        <v>8223</v>
      </c>
      <c r="H2837" t="s">
        <v>8245</v>
      </c>
      <c r="I2837" s="11">
        <v>1450328340</v>
      </c>
      <c r="J2837" s="11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 t="shared" si="179"/>
        <v>102</v>
      </c>
      <c r="P2837" s="13">
        <f t="shared" si="180"/>
        <v>193.62</v>
      </c>
      <c r="Q2837" s="15" t="s">
        <v>8315</v>
      </c>
      <c r="R2837" t="s">
        <v>8316</v>
      </c>
      <c r="S2837" s="9">
        <f t="shared" si="181"/>
        <v>42323.70930555556</v>
      </c>
      <c r="T2837" s="9">
        <f t="shared" si="182"/>
        <v>42355.207638888889</v>
      </c>
      <c r="U2837">
        <f t="shared" si="178"/>
        <v>2015</v>
      </c>
    </row>
    <row r="2838" spans="1:21" ht="45" x14ac:dyDescent="0.25">
      <c r="A2838">
        <v>3258</v>
      </c>
      <c r="B2838" s="3" t="s">
        <v>3258</v>
      </c>
      <c r="C2838" s="3" t="s">
        <v>7368</v>
      </c>
      <c r="D2838" s="6">
        <v>7000</v>
      </c>
      <c r="E2838" s="8">
        <v>7365</v>
      </c>
      <c r="F2838" t="s">
        <v>8218</v>
      </c>
      <c r="G2838" t="s">
        <v>8223</v>
      </c>
      <c r="H2838" t="s">
        <v>8245</v>
      </c>
      <c r="I2838" s="11">
        <v>1420751861</v>
      </c>
      <c r="J2838" s="11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 t="shared" si="179"/>
        <v>105</v>
      </c>
      <c r="P2838" s="13">
        <f t="shared" si="180"/>
        <v>98.2</v>
      </c>
      <c r="Q2838" s="15" t="s">
        <v>8315</v>
      </c>
      <c r="R2838" t="s">
        <v>8316</v>
      </c>
      <c r="S2838" s="9">
        <f t="shared" si="181"/>
        <v>41982.887280092589</v>
      </c>
      <c r="T2838" s="9">
        <f t="shared" si="182"/>
        <v>42012.887280092589</v>
      </c>
      <c r="U2838">
        <f t="shared" si="178"/>
        <v>2014</v>
      </c>
    </row>
    <row r="2839" spans="1:21" ht="45" x14ac:dyDescent="0.25">
      <c r="A2839">
        <v>3310</v>
      </c>
      <c r="B2839" s="3" t="s">
        <v>3310</v>
      </c>
      <c r="C2839" s="3" t="s">
        <v>7420</v>
      </c>
      <c r="D2839" s="6">
        <v>6500</v>
      </c>
      <c r="E2839" s="8">
        <v>6505</v>
      </c>
      <c r="F2839" t="s">
        <v>8218</v>
      </c>
      <c r="G2839" t="s">
        <v>8223</v>
      </c>
      <c r="H2839" t="s">
        <v>8245</v>
      </c>
      <c r="I2839" s="11">
        <v>1444169825</v>
      </c>
      <c r="J2839" s="11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 t="shared" si="179"/>
        <v>100</v>
      </c>
      <c r="P2839" s="13">
        <f t="shared" si="180"/>
        <v>209.84</v>
      </c>
      <c r="Q2839" s="15" t="s">
        <v>8315</v>
      </c>
      <c r="R2839" t="s">
        <v>8316</v>
      </c>
      <c r="S2839" s="9">
        <f t="shared" si="181"/>
        <v>42253.928530092591</v>
      </c>
      <c r="T2839" s="9">
        <f t="shared" si="182"/>
        <v>42283.928530092591</v>
      </c>
      <c r="U2839">
        <f t="shared" si="178"/>
        <v>2015</v>
      </c>
    </row>
    <row r="2840" spans="1:21" ht="45" x14ac:dyDescent="0.25">
      <c r="A2840">
        <v>2784</v>
      </c>
      <c r="B2840" s="3" t="s">
        <v>2784</v>
      </c>
      <c r="C2840" s="3" t="s">
        <v>6894</v>
      </c>
      <c r="D2840" s="6">
        <v>6000</v>
      </c>
      <c r="E2840" s="8">
        <v>7140</v>
      </c>
      <c r="F2840" t="s">
        <v>8218</v>
      </c>
      <c r="G2840" t="s">
        <v>8223</v>
      </c>
      <c r="H2840" t="s">
        <v>8245</v>
      </c>
      <c r="I2840" s="11">
        <v>1414608843</v>
      </c>
      <c r="J2840" s="11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 t="shared" si="179"/>
        <v>119</v>
      </c>
      <c r="P2840" s="13">
        <f t="shared" si="180"/>
        <v>66.11</v>
      </c>
      <c r="Q2840" s="15" t="s">
        <v>8315</v>
      </c>
      <c r="R2840" t="s">
        <v>8316</v>
      </c>
      <c r="S2840" s="9">
        <f t="shared" si="181"/>
        <v>41920.787534722222</v>
      </c>
      <c r="T2840" s="9">
        <f t="shared" si="182"/>
        <v>41941.787534722222</v>
      </c>
      <c r="U2840">
        <f t="shared" si="178"/>
        <v>2014</v>
      </c>
    </row>
    <row r="2841" spans="1:21" ht="60" x14ac:dyDescent="0.25">
      <c r="A2841">
        <v>2822</v>
      </c>
      <c r="B2841" s="3" t="s">
        <v>2822</v>
      </c>
      <c r="C2841" s="3" t="s">
        <v>6932</v>
      </c>
      <c r="D2841" s="6">
        <v>6000</v>
      </c>
      <c r="E2841" s="8">
        <v>6000</v>
      </c>
      <c r="F2841" t="s">
        <v>8218</v>
      </c>
      <c r="G2841" t="s">
        <v>8223</v>
      </c>
      <c r="H2841" t="s">
        <v>8245</v>
      </c>
      <c r="I2841" s="11">
        <v>1427469892</v>
      </c>
      <c r="J2841" s="1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 t="shared" si="179"/>
        <v>100</v>
      </c>
      <c r="P2841" s="13">
        <f t="shared" si="180"/>
        <v>63.83</v>
      </c>
      <c r="Q2841" s="15" t="s">
        <v>8315</v>
      </c>
      <c r="R2841" t="s">
        <v>8316</v>
      </c>
      <c r="S2841" s="9">
        <f t="shared" si="181"/>
        <v>42060.683935185181</v>
      </c>
      <c r="T2841" s="9">
        <f t="shared" si="182"/>
        <v>42090.642268518524</v>
      </c>
      <c r="U2841">
        <f t="shared" si="178"/>
        <v>2015</v>
      </c>
    </row>
    <row r="2842" spans="1:21" ht="45" x14ac:dyDescent="0.25">
      <c r="A2842">
        <v>2970</v>
      </c>
      <c r="B2842" s="3" t="s">
        <v>2970</v>
      </c>
      <c r="C2842" s="3" t="s">
        <v>7080</v>
      </c>
      <c r="D2842" s="6">
        <v>6000</v>
      </c>
      <c r="E2842" s="8">
        <v>6360</v>
      </c>
      <c r="F2842" t="s">
        <v>8218</v>
      </c>
      <c r="G2842" t="s">
        <v>8223</v>
      </c>
      <c r="H2842" t="s">
        <v>8245</v>
      </c>
      <c r="I2842" s="11">
        <v>1405699451</v>
      </c>
      <c r="J2842" s="11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179"/>
        <v>106</v>
      </c>
      <c r="P2842" s="13">
        <f t="shared" si="180"/>
        <v>69.89</v>
      </c>
      <c r="Q2842" s="15" t="s">
        <v>8315</v>
      </c>
      <c r="R2842" t="s">
        <v>8316</v>
      </c>
      <c r="S2842" s="9">
        <f t="shared" si="181"/>
        <v>41808.669571759259</v>
      </c>
      <c r="T2842" s="9">
        <f t="shared" si="182"/>
        <v>41838.669571759259</v>
      </c>
      <c r="U2842">
        <f t="shared" si="178"/>
        <v>2014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13">
        <f t="shared" si="180"/>
        <v>10</v>
      </c>
      <c r="Q2843" s="15" t="s">
        <v>8315</v>
      </c>
      <c r="R2843" t="s">
        <v>8316</v>
      </c>
      <c r="S2843" s="9">
        <f t="shared" si="181"/>
        <v>42291.739548611105</v>
      </c>
      <c r="T2843" s="9">
        <f t="shared" si="182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13">
        <f t="shared" si="180"/>
        <v>0</v>
      </c>
      <c r="Q2844" s="15" t="s">
        <v>8315</v>
      </c>
      <c r="R2844" t="s">
        <v>8316</v>
      </c>
      <c r="S2844" s="9">
        <f t="shared" si="181"/>
        <v>41784.952488425923</v>
      </c>
      <c r="T2844" s="9">
        <f t="shared" si="182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13">
        <f t="shared" si="180"/>
        <v>0</v>
      </c>
      <c r="Q2845" s="15" t="s">
        <v>8315</v>
      </c>
      <c r="R2845" t="s">
        <v>8316</v>
      </c>
      <c r="S2845" s="9">
        <f t="shared" si="181"/>
        <v>42492.737847222219</v>
      </c>
      <c r="T2845" s="9">
        <f t="shared" si="182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13">
        <f t="shared" si="180"/>
        <v>30</v>
      </c>
      <c r="Q2846" s="15" t="s">
        <v>8315</v>
      </c>
      <c r="R2846" t="s">
        <v>8316</v>
      </c>
      <c r="S2846" s="9">
        <f t="shared" si="181"/>
        <v>42709.546064814815</v>
      </c>
      <c r="T2846" s="9">
        <f t="shared" si="182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13">
        <f t="shared" si="180"/>
        <v>60.67</v>
      </c>
      <c r="Q2847" s="15" t="s">
        <v>8315</v>
      </c>
      <c r="R2847" t="s">
        <v>8316</v>
      </c>
      <c r="S2847" s="9">
        <f t="shared" si="181"/>
        <v>42103.016585648147</v>
      </c>
      <c r="T2847" s="9">
        <f t="shared" si="182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13">
        <f t="shared" si="180"/>
        <v>0</v>
      </c>
      <c r="Q2848" s="15" t="s">
        <v>8315</v>
      </c>
      <c r="R2848" t="s">
        <v>8316</v>
      </c>
      <c r="S2848" s="9">
        <f t="shared" si="181"/>
        <v>42108.692060185189</v>
      </c>
      <c r="T2848" s="9">
        <f t="shared" si="182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13">
        <f t="shared" si="180"/>
        <v>0</v>
      </c>
      <c r="Q2849" s="15" t="s">
        <v>8315</v>
      </c>
      <c r="R2849" t="s">
        <v>8316</v>
      </c>
      <c r="S2849" s="9">
        <f t="shared" si="181"/>
        <v>42453.806307870371</v>
      </c>
      <c r="T2849" s="9">
        <f t="shared" si="182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13">
        <f t="shared" si="180"/>
        <v>23.33</v>
      </c>
      <c r="Q2850" s="15" t="s">
        <v>8315</v>
      </c>
      <c r="R2850" t="s">
        <v>8316</v>
      </c>
      <c r="S2850" s="9">
        <f t="shared" si="181"/>
        <v>42123.648831018523</v>
      </c>
      <c r="T2850" s="9">
        <f t="shared" si="182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13">
        <f t="shared" si="180"/>
        <v>5</v>
      </c>
      <c r="Q2851" s="15" t="s">
        <v>8315</v>
      </c>
      <c r="R2851" t="s">
        <v>8316</v>
      </c>
      <c r="S2851" s="9">
        <f t="shared" si="181"/>
        <v>42453.428240740745</v>
      </c>
      <c r="T2851" s="9">
        <f t="shared" si="182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13">
        <f t="shared" si="180"/>
        <v>23.92</v>
      </c>
      <c r="Q2852" s="15" t="s">
        <v>8315</v>
      </c>
      <c r="R2852" t="s">
        <v>8316</v>
      </c>
      <c r="S2852" s="9">
        <f t="shared" si="181"/>
        <v>41858.007071759261</v>
      </c>
      <c r="T2852" s="9">
        <f t="shared" si="182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13">
        <f t="shared" si="180"/>
        <v>0</v>
      </c>
      <c r="Q2853" s="15" t="s">
        <v>8315</v>
      </c>
      <c r="R2853" t="s">
        <v>8316</v>
      </c>
      <c r="S2853" s="9">
        <f t="shared" si="181"/>
        <v>42390.002650462964</v>
      </c>
      <c r="T2853" s="9">
        <f t="shared" si="182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13">
        <f t="shared" si="180"/>
        <v>15.83</v>
      </c>
      <c r="Q2854" s="15" t="s">
        <v>8315</v>
      </c>
      <c r="R2854" t="s">
        <v>8316</v>
      </c>
      <c r="S2854" s="9">
        <f t="shared" si="181"/>
        <v>41781.045173611114</v>
      </c>
      <c r="T2854" s="9">
        <f t="shared" si="182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13">
        <f t="shared" si="180"/>
        <v>0</v>
      </c>
      <c r="Q2855" s="15" t="s">
        <v>8315</v>
      </c>
      <c r="R2855" t="s">
        <v>8316</v>
      </c>
      <c r="S2855" s="9">
        <f t="shared" si="181"/>
        <v>41836.190937499996</v>
      </c>
      <c r="T2855" s="9">
        <f t="shared" si="182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13">
        <f t="shared" si="180"/>
        <v>29.79</v>
      </c>
      <c r="Q2856" s="15" t="s">
        <v>8315</v>
      </c>
      <c r="R2856" t="s">
        <v>8316</v>
      </c>
      <c r="S2856" s="9">
        <f t="shared" si="181"/>
        <v>42111.71665509259</v>
      </c>
      <c r="T2856" s="9">
        <f t="shared" si="182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13">
        <f t="shared" si="180"/>
        <v>60</v>
      </c>
      <c r="Q2857" s="15" t="s">
        <v>8315</v>
      </c>
      <c r="R2857" t="s">
        <v>8316</v>
      </c>
      <c r="S2857" s="9">
        <f t="shared" si="181"/>
        <v>42370.007766203707</v>
      </c>
      <c r="T2857" s="9">
        <f t="shared" si="182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13">
        <f t="shared" si="180"/>
        <v>24.33</v>
      </c>
      <c r="Q2858" s="15" t="s">
        <v>8315</v>
      </c>
      <c r="R2858" t="s">
        <v>8316</v>
      </c>
      <c r="S2858" s="9">
        <f t="shared" si="181"/>
        <v>42165.037581018521</v>
      </c>
      <c r="T2858" s="9">
        <f t="shared" si="182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13">
        <f t="shared" si="180"/>
        <v>500</v>
      </c>
      <c r="Q2859" s="15" t="s">
        <v>8315</v>
      </c>
      <c r="R2859" t="s">
        <v>8316</v>
      </c>
      <c r="S2859" s="9">
        <f t="shared" si="181"/>
        <v>42726.920081018514</v>
      </c>
      <c r="T2859" s="9">
        <f t="shared" si="182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13">
        <f t="shared" si="180"/>
        <v>0</v>
      </c>
      <c r="Q2860" s="15" t="s">
        <v>8315</v>
      </c>
      <c r="R2860" t="s">
        <v>8316</v>
      </c>
      <c r="S2860" s="9">
        <f t="shared" si="181"/>
        <v>41954.545081018514</v>
      </c>
      <c r="T2860" s="9">
        <f t="shared" si="182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13">
        <f t="shared" si="180"/>
        <v>35</v>
      </c>
      <c r="Q2861" s="15" t="s">
        <v>8315</v>
      </c>
      <c r="R2861" t="s">
        <v>8316</v>
      </c>
      <c r="S2861" s="9">
        <f t="shared" si="181"/>
        <v>42233.362314814818</v>
      </c>
      <c r="T2861" s="9">
        <f t="shared" si="182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13">
        <f t="shared" si="180"/>
        <v>29.56</v>
      </c>
      <c r="Q2862" s="15" t="s">
        <v>8315</v>
      </c>
      <c r="R2862" t="s">
        <v>8316</v>
      </c>
      <c r="S2862" s="9">
        <f t="shared" si="181"/>
        <v>42480.800648148142</v>
      </c>
      <c r="T2862" s="9">
        <f t="shared" si="182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13">
        <f t="shared" si="180"/>
        <v>26.67</v>
      </c>
      <c r="Q2863" s="15" t="s">
        <v>8315</v>
      </c>
      <c r="R2863" t="s">
        <v>8316</v>
      </c>
      <c r="S2863" s="9">
        <f t="shared" si="181"/>
        <v>42257.590833333335</v>
      </c>
      <c r="T2863" s="9">
        <f t="shared" si="182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13">
        <f t="shared" si="180"/>
        <v>18.329999999999998</v>
      </c>
      <c r="Q2864" s="15" t="s">
        <v>8315</v>
      </c>
      <c r="R2864" t="s">
        <v>8316</v>
      </c>
      <c r="S2864" s="9">
        <f t="shared" si="181"/>
        <v>41784.789687500001</v>
      </c>
      <c r="T2864" s="9">
        <f t="shared" si="182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13">
        <f t="shared" si="180"/>
        <v>20</v>
      </c>
      <c r="Q2865" s="15" t="s">
        <v>8315</v>
      </c>
      <c r="R2865" t="s">
        <v>8316</v>
      </c>
      <c r="S2865" s="9">
        <f t="shared" si="181"/>
        <v>41831.675034722226</v>
      </c>
      <c r="T2865" s="9">
        <f t="shared" si="182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13">
        <f t="shared" si="180"/>
        <v>13.33</v>
      </c>
      <c r="Q2866" s="15" t="s">
        <v>8315</v>
      </c>
      <c r="R2866" t="s">
        <v>8316</v>
      </c>
      <c r="S2866" s="9">
        <f t="shared" si="181"/>
        <v>42172.613506944443</v>
      </c>
      <c r="T2866" s="9">
        <f t="shared" si="182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13">
        <f t="shared" si="180"/>
        <v>0</v>
      </c>
      <c r="Q2867" s="15" t="s">
        <v>8315</v>
      </c>
      <c r="R2867" t="s">
        <v>8316</v>
      </c>
      <c r="S2867" s="9">
        <f t="shared" si="181"/>
        <v>41950.114108796297</v>
      </c>
      <c r="T2867" s="9">
        <f t="shared" si="182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13">
        <f t="shared" si="180"/>
        <v>22.5</v>
      </c>
      <c r="Q2868" s="15" t="s">
        <v>8315</v>
      </c>
      <c r="R2868" t="s">
        <v>8316</v>
      </c>
      <c r="S2868" s="9">
        <f t="shared" si="181"/>
        <v>42627.955104166671</v>
      </c>
      <c r="T2868" s="9">
        <f t="shared" si="182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13">
        <f t="shared" si="180"/>
        <v>50.4</v>
      </c>
      <c r="Q2869" s="15" t="s">
        <v>8315</v>
      </c>
      <c r="R2869" t="s">
        <v>8316</v>
      </c>
      <c r="S2869" s="9">
        <f t="shared" si="181"/>
        <v>42531.195277777777</v>
      </c>
      <c r="T2869" s="9">
        <f t="shared" si="182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13">
        <f t="shared" si="180"/>
        <v>105.03</v>
      </c>
      <c r="Q2870" s="15" t="s">
        <v>8315</v>
      </c>
      <c r="R2870" t="s">
        <v>8316</v>
      </c>
      <c r="S2870" s="9">
        <f t="shared" si="181"/>
        <v>42618.827013888891</v>
      </c>
      <c r="T2870" s="9">
        <f t="shared" si="182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13">
        <f t="shared" si="180"/>
        <v>35.4</v>
      </c>
      <c r="Q2871" s="15" t="s">
        <v>8315</v>
      </c>
      <c r="R2871" t="s">
        <v>8316</v>
      </c>
      <c r="S2871" s="9">
        <f t="shared" si="181"/>
        <v>42540.593530092592</v>
      </c>
      <c r="T2871" s="9">
        <f t="shared" si="182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13">
        <f t="shared" si="180"/>
        <v>83.33</v>
      </c>
      <c r="Q2872" s="15" t="s">
        <v>8315</v>
      </c>
      <c r="R2872" t="s">
        <v>8316</v>
      </c>
      <c r="S2872" s="9">
        <f t="shared" si="181"/>
        <v>41746.189409722225</v>
      </c>
      <c r="T2872" s="9">
        <f t="shared" si="182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13">
        <f t="shared" si="180"/>
        <v>35.92</v>
      </c>
      <c r="Q2873" s="15" t="s">
        <v>8315</v>
      </c>
      <c r="R2873" t="s">
        <v>8316</v>
      </c>
      <c r="S2873" s="9">
        <f t="shared" si="181"/>
        <v>41974.738576388889</v>
      </c>
      <c r="T2873" s="9">
        <f t="shared" si="182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ref="O2874:O2937" si="183">ROUND(E2874/D2874*100,0)</f>
        <v>0</v>
      </c>
      <c r="P2874" s="13">
        <f t="shared" ref="P2874:P2937" si="184">IFERROR(ROUND(E2874/L2874,2),0)</f>
        <v>0</v>
      </c>
      <c r="Q2874" s="15" t="s">
        <v>8315</v>
      </c>
      <c r="R2874" t="s">
        <v>8316</v>
      </c>
      <c r="S2874" s="9">
        <f t="shared" ref="S2874:S2937" si="185">(((J2874/60)/60)/24)+DATE(1970,1,1)</f>
        <v>42115.11618055556</v>
      </c>
      <c r="T2874" s="9">
        <f t="shared" ref="T2874:T2937" si="186"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3"/>
        <v>38</v>
      </c>
      <c r="P2875" s="13">
        <f t="shared" si="184"/>
        <v>119.13</v>
      </c>
      <c r="Q2875" s="15" t="s">
        <v>8315</v>
      </c>
      <c r="R2875" t="s">
        <v>8316</v>
      </c>
      <c r="S2875" s="9">
        <f t="shared" si="185"/>
        <v>42002.817488425921</v>
      </c>
      <c r="T2875" s="9">
        <f t="shared" si="186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3"/>
        <v>5</v>
      </c>
      <c r="P2876" s="13">
        <f t="shared" si="184"/>
        <v>90.33</v>
      </c>
      <c r="Q2876" s="15" t="s">
        <v>8315</v>
      </c>
      <c r="R2876" t="s">
        <v>8316</v>
      </c>
      <c r="S2876" s="9">
        <f t="shared" si="185"/>
        <v>42722.84474537037</v>
      </c>
      <c r="T2876" s="9">
        <f t="shared" si="186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3"/>
        <v>0</v>
      </c>
      <c r="P2877" s="13">
        <f t="shared" si="184"/>
        <v>2.33</v>
      </c>
      <c r="Q2877" s="15" t="s">
        <v>8315</v>
      </c>
      <c r="R2877" t="s">
        <v>8316</v>
      </c>
      <c r="S2877" s="9">
        <f t="shared" si="185"/>
        <v>42465.128391203703</v>
      </c>
      <c r="T2877" s="9">
        <f t="shared" si="186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3"/>
        <v>0</v>
      </c>
      <c r="P2878" s="13">
        <f t="shared" si="184"/>
        <v>0</v>
      </c>
      <c r="Q2878" s="15" t="s">
        <v>8315</v>
      </c>
      <c r="R2878" t="s">
        <v>8316</v>
      </c>
      <c r="S2878" s="9">
        <f t="shared" si="185"/>
        <v>42171.743969907402</v>
      </c>
      <c r="T2878" s="9">
        <f t="shared" si="186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3"/>
        <v>11</v>
      </c>
      <c r="P2879" s="13">
        <f t="shared" si="184"/>
        <v>108.33</v>
      </c>
      <c r="Q2879" s="15" t="s">
        <v>8315</v>
      </c>
      <c r="R2879" t="s">
        <v>8316</v>
      </c>
      <c r="S2879" s="9">
        <f t="shared" si="185"/>
        <v>42672.955138888887</v>
      </c>
      <c r="T2879" s="9">
        <f t="shared" si="186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3"/>
        <v>2</v>
      </c>
      <c r="P2880" s="13">
        <f t="shared" si="184"/>
        <v>15.75</v>
      </c>
      <c r="Q2880" s="15" t="s">
        <v>8315</v>
      </c>
      <c r="R2880" t="s">
        <v>8316</v>
      </c>
      <c r="S2880" s="9">
        <f t="shared" si="185"/>
        <v>42128.615682870368</v>
      </c>
      <c r="T2880" s="9">
        <f t="shared" si="186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3"/>
        <v>0</v>
      </c>
      <c r="P2881" s="13">
        <f t="shared" si="184"/>
        <v>29</v>
      </c>
      <c r="Q2881" s="15" t="s">
        <v>8315</v>
      </c>
      <c r="R2881" t="s">
        <v>8316</v>
      </c>
      <c r="S2881" s="9">
        <f t="shared" si="185"/>
        <v>42359.725243055553</v>
      </c>
      <c r="T2881" s="9">
        <f t="shared" si="186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3"/>
        <v>23</v>
      </c>
      <c r="P2882" s="13">
        <f t="shared" si="184"/>
        <v>96.55</v>
      </c>
      <c r="Q2882" s="15" t="s">
        <v>8315</v>
      </c>
      <c r="R2882" t="s">
        <v>8316</v>
      </c>
      <c r="S2882" s="9">
        <f t="shared" si="185"/>
        <v>42192.905694444446</v>
      </c>
      <c r="T2882" s="9">
        <f t="shared" si="186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 s="13">
        <f t="shared" si="184"/>
        <v>0</v>
      </c>
      <c r="Q2883" s="15" t="s">
        <v>8315</v>
      </c>
      <c r="R2883" t="s">
        <v>8316</v>
      </c>
      <c r="S2883" s="9">
        <f t="shared" si="185"/>
        <v>41916.597638888888</v>
      </c>
      <c r="T2883" s="9">
        <f t="shared" si="186"/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 s="13">
        <f t="shared" si="184"/>
        <v>63</v>
      </c>
      <c r="Q2884" s="15" t="s">
        <v>8315</v>
      </c>
      <c r="R2884" t="s">
        <v>8316</v>
      </c>
      <c r="S2884" s="9">
        <f t="shared" si="185"/>
        <v>42461.596273148149</v>
      </c>
      <c r="T2884" s="9">
        <f t="shared" si="186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13">
        <f t="shared" si="184"/>
        <v>381.6</v>
      </c>
      <c r="Q2885" s="15" t="s">
        <v>8315</v>
      </c>
      <c r="R2885" t="s">
        <v>8316</v>
      </c>
      <c r="S2885" s="9">
        <f t="shared" si="185"/>
        <v>42370.90320601852</v>
      </c>
      <c r="T2885" s="9">
        <f t="shared" si="186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13">
        <f t="shared" si="184"/>
        <v>46.25</v>
      </c>
      <c r="Q2886" s="15" t="s">
        <v>8315</v>
      </c>
      <c r="R2886" t="s">
        <v>8316</v>
      </c>
      <c r="S2886" s="9">
        <f t="shared" si="185"/>
        <v>41948.727256944447</v>
      </c>
      <c r="T2886" s="9">
        <f t="shared" si="186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13">
        <f t="shared" si="184"/>
        <v>26</v>
      </c>
      <c r="Q2887" s="15" t="s">
        <v>8315</v>
      </c>
      <c r="R2887" t="s">
        <v>8316</v>
      </c>
      <c r="S2887" s="9">
        <f t="shared" si="185"/>
        <v>42047.07640046296</v>
      </c>
      <c r="T2887" s="9">
        <f t="shared" si="186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13">
        <f t="shared" si="184"/>
        <v>10</v>
      </c>
      <c r="Q2888" s="15" t="s">
        <v>8315</v>
      </c>
      <c r="R2888" t="s">
        <v>8316</v>
      </c>
      <c r="S2888" s="9">
        <f t="shared" si="185"/>
        <v>42261.632916666669</v>
      </c>
      <c r="T2888" s="9">
        <f t="shared" si="186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13">
        <f t="shared" si="184"/>
        <v>5</v>
      </c>
      <c r="Q2889" s="15" t="s">
        <v>8315</v>
      </c>
      <c r="R2889" t="s">
        <v>8316</v>
      </c>
      <c r="S2889" s="9">
        <f t="shared" si="185"/>
        <v>41985.427361111113</v>
      </c>
      <c r="T2889" s="9">
        <f t="shared" si="186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13">
        <f t="shared" si="184"/>
        <v>0</v>
      </c>
      <c r="Q2890" s="15" t="s">
        <v>8315</v>
      </c>
      <c r="R2890" t="s">
        <v>8316</v>
      </c>
      <c r="S2890" s="9">
        <f t="shared" si="185"/>
        <v>41922.535185185188</v>
      </c>
      <c r="T2890" s="9">
        <f t="shared" si="186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13">
        <f t="shared" si="184"/>
        <v>81.569999999999993</v>
      </c>
      <c r="Q2891" s="15" t="s">
        <v>8315</v>
      </c>
      <c r="R2891" t="s">
        <v>8316</v>
      </c>
      <c r="S2891" s="9">
        <f t="shared" si="185"/>
        <v>41850.863252314812</v>
      </c>
      <c r="T2891" s="9">
        <f t="shared" si="186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13">
        <f t="shared" si="184"/>
        <v>7</v>
      </c>
      <c r="Q2892" s="15" t="s">
        <v>8315</v>
      </c>
      <c r="R2892" t="s">
        <v>8316</v>
      </c>
      <c r="S2892" s="9">
        <f t="shared" si="185"/>
        <v>41831.742962962962</v>
      </c>
      <c r="T2892" s="9">
        <f t="shared" si="186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13">
        <f t="shared" si="184"/>
        <v>27.3</v>
      </c>
      <c r="Q2893" s="15" t="s">
        <v>8315</v>
      </c>
      <c r="R2893" t="s">
        <v>8316</v>
      </c>
      <c r="S2893" s="9">
        <f t="shared" si="185"/>
        <v>42415.883425925931</v>
      </c>
      <c r="T2893" s="9">
        <f t="shared" si="186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13">
        <f t="shared" si="184"/>
        <v>29.41</v>
      </c>
      <c r="Q2894" s="15" t="s">
        <v>8315</v>
      </c>
      <c r="R2894" t="s">
        <v>8316</v>
      </c>
      <c r="S2894" s="9">
        <f t="shared" si="185"/>
        <v>41869.714166666665</v>
      </c>
      <c r="T2894" s="9">
        <f t="shared" si="186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13">
        <f t="shared" si="184"/>
        <v>12.5</v>
      </c>
      <c r="Q2895" s="15" t="s">
        <v>8315</v>
      </c>
      <c r="R2895" t="s">
        <v>8316</v>
      </c>
      <c r="S2895" s="9">
        <f t="shared" si="185"/>
        <v>41953.773090277777</v>
      </c>
      <c r="T2895" s="9">
        <f t="shared" si="186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13">
        <f t="shared" si="184"/>
        <v>0</v>
      </c>
      <c r="Q2896" s="15" t="s">
        <v>8315</v>
      </c>
      <c r="R2896" t="s">
        <v>8316</v>
      </c>
      <c r="S2896" s="9">
        <f t="shared" si="185"/>
        <v>42037.986284722225</v>
      </c>
      <c r="T2896" s="9">
        <f t="shared" si="186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13">
        <f t="shared" si="184"/>
        <v>5.75</v>
      </c>
      <c r="Q2897" s="15" t="s">
        <v>8315</v>
      </c>
      <c r="R2897" t="s">
        <v>8316</v>
      </c>
      <c r="S2897" s="9">
        <f t="shared" si="185"/>
        <v>41811.555462962962</v>
      </c>
      <c r="T2897" s="9">
        <f t="shared" si="186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13">
        <f t="shared" si="184"/>
        <v>52.08</v>
      </c>
      <c r="Q2898" s="15" t="s">
        <v>8315</v>
      </c>
      <c r="R2898" t="s">
        <v>8316</v>
      </c>
      <c r="S2898" s="9">
        <f t="shared" si="185"/>
        <v>42701.908807870372</v>
      </c>
      <c r="T2898" s="9">
        <f t="shared" si="186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13">
        <f t="shared" si="184"/>
        <v>183.33</v>
      </c>
      <c r="Q2899" s="15" t="s">
        <v>8315</v>
      </c>
      <c r="R2899" t="s">
        <v>8316</v>
      </c>
      <c r="S2899" s="9">
        <f t="shared" si="185"/>
        <v>42258.646504629629</v>
      </c>
      <c r="T2899" s="9">
        <f t="shared" si="186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13">
        <f t="shared" si="184"/>
        <v>26.33</v>
      </c>
      <c r="Q2900" s="15" t="s">
        <v>8315</v>
      </c>
      <c r="R2900" t="s">
        <v>8316</v>
      </c>
      <c r="S2900" s="9">
        <f t="shared" si="185"/>
        <v>42278.664965277778</v>
      </c>
      <c r="T2900" s="9">
        <f t="shared" si="186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13">
        <f t="shared" si="184"/>
        <v>0</v>
      </c>
      <c r="Q2901" s="15" t="s">
        <v>8315</v>
      </c>
      <c r="R2901" t="s">
        <v>8316</v>
      </c>
      <c r="S2901" s="9">
        <f t="shared" si="185"/>
        <v>42515.078217592592</v>
      </c>
      <c r="T2901" s="9">
        <f t="shared" si="186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13">
        <f t="shared" si="184"/>
        <v>486.43</v>
      </c>
      <c r="Q2902" s="15" t="s">
        <v>8315</v>
      </c>
      <c r="R2902" t="s">
        <v>8316</v>
      </c>
      <c r="S2902" s="9">
        <f t="shared" si="185"/>
        <v>41830.234166666669</v>
      </c>
      <c r="T2902" s="9">
        <f t="shared" si="186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13">
        <f t="shared" si="184"/>
        <v>3</v>
      </c>
      <c r="Q2903" s="15" t="s">
        <v>8315</v>
      </c>
      <c r="R2903" t="s">
        <v>8316</v>
      </c>
      <c r="S2903" s="9">
        <f t="shared" si="185"/>
        <v>41982.904386574075</v>
      </c>
      <c r="T2903" s="9">
        <f t="shared" si="186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13">
        <f t="shared" si="184"/>
        <v>25</v>
      </c>
      <c r="Q2904" s="15" t="s">
        <v>8315</v>
      </c>
      <c r="R2904" t="s">
        <v>8316</v>
      </c>
      <c r="S2904" s="9">
        <f t="shared" si="185"/>
        <v>42210.439768518518</v>
      </c>
      <c r="T2904" s="9">
        <f t="shared" si="186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13">
        <f t="shared" si="184"/>
        <v>9.75</v>
      </c>
      <c r="Q2905" s="15" t="s">
        <v>8315</v>
      </c>
      <c r="R2905" t="s">
        <v>8316</v>
      </c>
      <c r="S2905" s="9">
        <f t="shared" si="185"/>
        <v>42196.166874999995</v>
      </c>
      <c r="T2905" s="9">
        <f t="shared" si="186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13">
        <f t="shared" si="184"/>
        <v>18.75</v>
      </c>
      <c r="Q2906" s="15" t="s">
        <v>8315</v>
      </c>
      <c r="R2906" t="s">
        <v>8316</v>
      </c>
      <c r="S2906" s="9">
        <f t="shared" si="185"/>
        <v>41940.967951388891</v>
      </c>
      <c r="T2906" s="9">
        <f t="shared" si="186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13">
        <f t="shared" si="184"/>
        <v>36.590000000000003</v>
      </c>
      <c r="Q2907" s="15" t="s">
        <v>8315</v>
      </c>
      <c r="R2907" t="s">
        <v>8316</v>
      </c>
      <c r="S2907" s="9">
        <f t="shared" si="185"/>
        <v>42606.056863425925</v>
      </c>
      <c r="T2907" s="9">
        <f t="shared" si="186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13">
        <f t="shared" si="184"/>
        <v>80.709999999999994</v>
      </c>
      <c r="Q2908" s="15" t="s">
        <v>8315</v>
      </c>
      <c r="R2908" t="s">
        <v>8316</v>
      </c>
      <c r="S2908" s="9">
        <f t="shared" si="185"/>
        <v>42199.648912037039</v>
      </c>
      <c r="T2908" s="9">
        <f t="shared" si="186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13">
        <f t="shared" si="184"/>
        <v>1</v>
      </c>
      <c r="Q2909" s="15" t="s">
        <v>8315</v>
      </c>
      <c r="R2909" t="s">
        <v>8316</v>
      </c>
      <c r="S2909" s="9">
        <f t="shared" si="185"/>
        <v>42444.877743055549</v>
      </c>
      <c r="T2909" s="9">
        <f t="shared" si="186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13">
        <f t="shared" si="184"/>
        <v>52.8</v>
      </c>
      <c r="Q2910" s="15" t="s">
        <v>8315</v>
      </c>
      <c r="R2910" t="s">
        <v>8316</v>
      </c>
      <c r="S2910" s="9">
        <f t="shared" si="185"/>
        <v>42499.731701388882</v>
      </c>
      <c r="T2910" s="9">
        <f t="shared" si="186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13">
        <f t="shared" si="184"/>
        <v>20</v>
      </c>
      <c r="Q2911" s="15" t="s">
        <v>8315</v>
      </c>
      <c r="R2911" t="s">
        <v>8316</v>
      </c>
      <c r="S2911" s="9">
        <f t="shared" si="185"/>
        <v>41929.266215277778</v>
      </c>
      <c r="T2911" s="9">
        <f t="shared" si="186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13">
        <f t="shared" si="184"/>
        <v>1</v>
      </c>
      <c r="Q2912" s="15" t="s">
        <v>8315</v>
      </c>
      <c r="R2912" t="s">
        <v>8316</v>
      </c>
      <c r="S2912" s="9">
        <f t="shared" si="185"/>
        <v>42107.841284722221</v>
      </c>
      <c r="T2912" s="9">
        <f t="shared" si="186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13">
        <f t="shared" si="184"/>
        <v>46.93</v>
      </c>
      <c r="Q2913" s="15" t="s">
        <v>8315</v>
      </c>
      <c r="R2913" t="s">
        <v>8316</v>
      </c>
      <c r="S2913" s="9">
        <f t="shared" si="185"/>
        <v>42142.768819444449</v>
      </c>
      <c r="T2913" s="9">
        <f t="shared" si="186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13">
        <f t="shared" si="184"/>
        <v>78.08</v>
      </c>
      <c r="Q2914" s="15" t="s">
        <v>8315</v>
      </c>
      <c r="R2914" t="s">
        <v>8316</v>
      </c>
      <c r="S2914" s="9">
        <f t="shared" si="185"/>
        <v>42354.131643518514</v>
      </c>
      <c r="T2914" s="9">
        <f t="shared" si="186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13">
        <f t="shared" si="184"/>
        <v>1</v>
      </c>
      <c r="Q2915" s="15" t="s">
        <v>8315</v>
      </c>
      <c r="R2915" t="s">
        <v>8316</v>
      </c>
      <c r="S2915" s="9">
        <f t="shared" si="185"/>
        <v>41828.922905092593</v>
      </c>
      <c r="T2915" s="9">
        <f t="shared" si="186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13">
        <f t="shared" si="184"/>
        <v>1</v>
      </c>
      <c r="Q2916" s="15" t="s">
        <v>8315</v>
      </c>
      <c r="R2916" t="s">
        <v>8316</v>
      </c>
      <c r="S2916" s="9">
        <f t="shared" si="185"/>
        <v>42017.907337962963</v>
      </c>
      <c r="T2916" s="9">
        <f t="shared" si="186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13">
        <f t="shared" si="184"/>
        <v>203.67</v>
      </c>
      <c r="Q2917" s="15" t="s">
        <v>8315</v>
      </c>
      <c r="R2917" t="s">
        <v>8316</v>
      </c>
      <c r="S2917" s="9">
        <f t="shared" si="185"/>
        <v>42415.398032407407</v>
      </c>
      <c r="T2917" s="9">
        <f t="shared" si="186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13">
        <f t="shared" si="184"/>
        <v>20.71</v>
      </c>
      <c r="Q2918" s="15" t="s">
        <v>8315</v>
      </c>
      <c r="R2918" t="s">
        <v>8316</v>
      </c>
      <c r="S2918" s="9">
        <f t="shared" si="185"/>
        <v>41755.476724537039</v>
      </c>
      <c r="T2918" s="9">
        <f t="shared" si="186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13">
        <f t="shared" si="184"/>
        <v>48.56</v>
      </c>
      <c r="Q2919" s="15" t="s">
        <v>8315</v>
      </c>
      <c r="R2919" t="s">
        <v>8316</v>
      </c>
      <c r="S2919" s="9">
        <f t="shared" si="185"/>
        <v>42245.234340277777</v>
      </c>
      <c r="T2919" s="9">
        <f t="shared" si="186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13">
        <f t="shared" si="184"/>
        <v>68.099999999999994</v>
      </c>
      <c r="Q2920" s="15" t="s">
        <v>8315</v>
      </c>
      <c r="R2920" t="s">
        <v>8316</v>
      </c>
      <c r="S2920" s="9">
        <f t="shared" si="185"/>
        <v>42278.629710648151</v>
      </c>
      <c r="T2920" s="9">
        <f t="shared" si="186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13">
        <f t="shared" si="184"/>
        <v>8.5</v>
      </c>
      <c r="Q2921" s="15" t="s">
        <v>8315</v>
      </c>
      <c r="R2921" t="s">
        <v>8316</v>
      </c>
      <c r="S2921" s="9">
        <f t="shared" si="185"/>
        <v>41826.61954861111</v>
      </c>
      <c r="T2921" s="9">
        <f t="shared" si="186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13">
        <f t="shared" si="184"/>
        <v>51.62</v>
      </c>
      <c r="Q2922" s="15" t="s">
        <v>8315</v>
      </c>
      <c r="R2922" t="s">
        <v>8316</v>
      </c>
      <c r="S2922" s="9">
        <f t="shared" si="185"/>
        <v>42058.792476851857</v>
      </c>
      <c r="T2922" s="9">
        <f t="shared" si="186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 s="13">
        <f t="shared" si="184"/>
        <v>43</v>
      </c>
      <c r="Q2923" s="15" t="s">
        <v>8315</v>
      </c>
      <c r="R2923" t="s">
        <v>8357</v>
      </c>
      <c r="S2923" s="9">
        <f t="shared" si="185"/>
        <v>41877.886620370373</v>
      </c>
      <c r="T2923" s="9">
        <f t="shared" si="186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 s="13">
        <f t="shared" si="184"/>
        <v>83.33</v>
      </c>
      <c r="Q2924" s="15" t="s">
        <v>8315</v>
      </c>
      <c r="R2924" t="s">
        <v>8357</v>
      </c>
      <c r="S2924" s="9">
        <f t="shared" si="185"/>
        <v>42097.874155092592</v>
      </c>
      <c r="T2924" s="9">
        <f t="shared" si="186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 s="13">
        <f t="shared" si="184"/>
        <v>30</v>
      </c>
      <c r="Q2925" s="15" t="s">
        <v>8315</v>
      </c>
      <c r="R2925" t="s">
        <v>8357</v>
      </c>
      <c r="S2925" s="9">
        <f t="shared" si="185"/>
        <v>42013.15253472222</v>
      </c>
      <c r="T2925" s="9">
        <f t="shared" si="186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 s="13">
        <f t="shared" si="184"/>
        <v>175.51</v>
      </c>
      <c r="Q2926" s="15" t="s">
        <v>8315</v>
      </c>
      <c r="R2926" t="s">
        <v>8357</v>
      </c>
      <c r="S2926" s="9">
        <f t="shared" si="185"/>
        <v>42103.556828703702</v>
      </c>
      <c r="T2926" s="9">
        <f t="shared" si="186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 s="13">
        <f t="shared" si="184"/>
        <v>231.66</v>
      </c>
      <c r="Q2927" s="15" t="s">
        <v>8315</v>
      </c>
      <c r="R2927" t="s">
        <v>8357</v>
      </c>
      <c r="S2927" s="9">
        <f t="shared" si="185"/>
        <v>41863.584120370368</v>
      </c>
      <c r="T2927" s="9">
        <f t="shared" si="186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 s="13">
        <f t="shared" si="184"/>
        <v>75</v>
      </c>
      <c r="Q2928" s="15" t="s">
        <v>8315</v>
      </c>
      <c r="R2928" t="s">
        <v>8357</v>
      </c>
      <c r="S2928" s="9">
        <f t="shared" si="185"/>
        <v>42044.765960648147</v>
      </c>
      <c r="T2928" s="9">
        <f t="shared" si="186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 s="13">
        <f t="shared" si="184"/>
        <v>112.14</v>
      </c>
      <c r="Q2929" s="15" t="s">
        <v>8315</v>
      </c>
      <c r="R2929" t="s">
        <v>8357</v>
      </c>
      <c r="S2929" s="9">
        <f t="shared" si="185"/>
        <v>41806.669317129628</v>
      </c>
      <c r="T2929" s="9">
        <f t="shared" si="186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 s="13">
        <f t="shared" si="184"/>
        <v>41.67</v>
      </c>
      <c r="Q2930" s="15" t="s">
        <v>8315</v>
      </c>
      <c r="R2930" t="s">
        <v>8357</v>
      </c>
      <c r="S2930" s="9">
        <f t="shared" si="185"/>
        <v>42403.998217592598</v>
      </c>
      <c r="T2930" s="9">
        <f t="shared" si="186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 s="13">
        <f t="shared" si="184"/>
        <v>255.17</v>
      </c>
      <c r="Q2931" s="15" t="s">
        <v>8315</v>
      </c>
      <c r="R2931" t="s">
        <v>8357</v>
      </c>
      <c r="S2931" s="9">
        <f t="shared" si="185"/>
        <v>41754.564328703702</v>
      </c>
      <c r="T2931" s="9">
        <f t="shared" si="186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 s="13">
        <f t="shared" si="184"/>
        <v>162.77000000000001</v>
      </c>
      <c r="Q2932" s="15" t="s">
        <v>8315</v>
      </c>
      <c r="R2932" t="s">
        <v>8357</v>
      </c>
      <c r="S2932" s="9">
        <f t="shared" si="185"/>
        <v>42101.584074074075</v>
      </c>
      <c r="T2932" s="9">
        <f t="shared" si="186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 s="13">
        <f t="shared" si="184"/>
        <v>88.33</v>
      </c>
      <c r="Q2933" s="15" t="s">
        <v>8315</v>
      </c>
      <c r="R2933" t="s">
        <v>8357</v>
      </c>
      <c r="S2933" s="9">
        <f t="shared" si="185"/>
        <v>41872.291238425925</v>
      </c>
      <c r="T2933" s="9">
        <f t="shared" si="186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 s="13">
        <f t="shared" si="184"/>
        <v>85.74</v>
      </c>
      <c r="Q2934" s="15" t="s">
        <v>8315</v>
      </c>
      <c r="R2934" t="s">
        <v>8357</v>
      </c>
      <c r="S2934" s="9">
        <f t="shared" si="185"/>
        <v>42025.164780092593</v>
      </c>
      <c r="T2934" s="9">
        <f t="shared" si="186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 s="13">
        <f t="shared" si="184"/>
        <v>47.57</v>
      </c>
      <c r="Q2935" s="15" t="s">
        <v>8315</v>
      </c>
      <c r="R2935" t="s">
        <v>8357</v>
      </c>
      <c r="S2935" s="9">
        <f t="shared" si="185"/>
        <v>42495.956631944442</v>
      </c>
      <c r="T2935" s="9">
        <f t="shared" si="186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 s="13">
        <f t="shared" si="184"/>
        <v>72.97</v>
      </c>
      <c r="Q2936" s="15" t="s">
        <v>8315</v>
      </c>
      <c r="R2936" t="s">
        <v>8357</v>
      </c>
      <c r="S2936" s="9">
        <f t="shared" si="185"/>
        <v>41775.636157407411</v>
      </c>
      <c r="T2936" s="9">
        <f t="shared" si="186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 s="13">
        <f t="shared" si="184"/>
        <v>90.54</v>
      </c>
      <c r="Q2937" s="15" t="s">
        <v>8315</v>
      </c>
      <c r="R2937" t="s">
        <v>8357</v>
      </c>
      <c r="S2937" s="9">
        <f t="shared" si="185"/>
        <v>42553.583425925928</v>
      </c>
      <c r="T2937" s="9">
        <f t="shared" si="186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187">ROUND(E2938/D2938*100,0)</f>
        <v>128</v>
      </c>
      <c r="P2938" s="13">
        <f t="shared" ref="P2938:P3001" si="188">IFERROR(ROUND(E2938/L2938,2),0)</f>
        <v>37.65</v>
      </c>
      <c r="Q2938" s="15" t="s">
        <v>8315</v>
      </c>
      <c r="R2938" t="s">
        <v>8357</v>
      </c>
      <c r="S2938" s="9">
        <f t="shared" ref="S2938:S3001" si="189">(((J2938/60)/60)/24)+DATE(1970,1,1)</f>
        <v>41912.650729166664</v>
      </c>
      <c r="T2938" s="9">
        <f t="shared" ref="T2938:T3001" si="190">(((I2938/60)/60)/24)+DATE(1970,1,1)</f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7"/>
        <v>133</v>
      </c>
      <c r="P2939" s="13">
        <f t="shared" si="188"/>
        <v>36.36</v>
      </c>
      <c r="Q2939" s="15" t="s">
        <v>8315</v>
      </c>
      <c r="R2939" t="s">
        <v>8357</v>
      </c>
      <c r="S2939" s="9">
        <f t="shared" si="189"/>
        <v>41803.457326388889</v>
      </c>
      <c r="T2939" s="9">
        <f t="shared" si="190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7"/>
        <v>101</v>
      </c>
      <c r="P2940" s="13">
        <f t="shared" si="188"/>
        <v>126.72</v>
      </c>
      <c r="Q2940" s="15" t="s">
        <v>8315</v>
      </c>
      <c r="R2940" t="s">
        <v>8357</v>
      </c>
      <c r="S2940" s="9">
        <f t="shared" si="189"/>
        <v>42004.703865740739</v>
      </c>
      <c r="T2940" s="9">
        <f t="shared" si="190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7"/>
        <v>103</v>
      </c>
      <c r="P2941" s="13">
        <f t="shared" si="188"/>
        <v>329.2</v>
      </c>
      <c r="Q2941" s="15" t="s">
        <v>8315</v>
      </c>
      <c r="R2941" t="s">
        <v>8357</v>
      </c>
      <c r="S2941" s="9">
        <f t="shared" si="189"/>
        <v>41845.809166666666</v>
      </c>
      <c r="T2941" s="9">
        <f t="shared" si="190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7"/>
        <v>107</v>
      </c>
      <c r="P2942" s="13">
        <f t="shared" si="188"/>
        <v>81.239999999999995</v>
      </c>
      <c r="Q2942" s="15" t="s">
        <v>8315</v>
      </c>
      <c r="R2942" t="s">
        <v>8357</v>
      </c>
      <c r="S2942" s="9">
        <f t="shared" si="189"/>
        <v>41982.773356481484</v>
      </c>
      <c r="T2942" s="9">
        <f t="shared" si="190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7"/>
        <v>0</v>
      </c>
      <c r="P2943" s="13">
        <f t="shared" si="188"/>
        <v>1</v>
      </c>
      <c r="Q2943" s="15" t="s">
        <v>8315</v>
      </c>
      <c r="R2943" t="s">
        <v>8355</v>
      </c>
      <c r="S2943" s="9">
        <f t="shared" si="189"/>
        <v>42034.960127314815</v>
      </c>
      <c r="T2943" s="9">
        <f t="shared" si="190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7"/>
        <v>20</v>
      </c>
      <c r="P2944" s="13">
        <f t="shared" si="188"/>
        <v>202.23</v>
      </c>
      <c r="Q2944" s="15" t="s">
        <v>8315</v>
      </c>
      <c r="R2944" t="s">
        <v>8355</v>
      </c>
      <c r="S2944" s="9">
        <f t="shared" si="189"/>
        <v>42334.803923611107</v>
      </c>
      <c r="T2944" s="9">
        <f t="shared" si="190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7"/>
        <v>0</v>
      </c>
      <c r="P2945" s="13">
        <f t="shared" si="188"/>
        <v>0</v>
      </c>
      <c r="Q2945" s="15" t="s">
        <v>8315</v>
      </c>
      <c r="R2945" t="s">
        <v>8355</v>
      </c>
      <c r="S2945" s="9">
        <f t="shared" si="189"/>
        <v>42077.129398148143</v>
      </c>
      <c r="T2945" s="9">
        <f t="shared" si="190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7"/>
        <v>1</v>
      </c>
      <c r="P2946" s="13">
        <f t="shared" si="188"/>
        <v>100</v>
      </c>
      <c r="Q2946" s="15" t="s">
        <v>8315</v>
      </c>
      <c r="R2946" t="s">
        <v>8355</v>
      </c>
      <c r="S2946" s="9">
        <f t="shared" si="189"/>
        <v>42132.9143287037</v>
      </c>
      <c r="T2946" s="9">
        <f t="shared" si="190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 s="13">
        <f t="shared" si="188"/>
        <v>0</v>
      </c>
      <c r="Q2947" s="15" t="s">
        <v>8315</v>
      </c>
      <c r="R2947" t="s">
        <v>8355</v>
      </c>
      <c r="S2947" s="9">
        <f t="shared" si="189"/>
        <v>42118.139583333337</v>
      </c>
      <c r="T2947" s="9">
        <f t="shared" si="190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 s="13">
        <f t="shared" si="188"/>
        <v>1</v>
      </c>
      <c r="Q2948" s="15" t="s">
        <v>8315</v>
      </c>
      <c r="R2948" t="s">
        <v>8355</v>
      </c>
      <c r="S2948" s="9">
        <f t="shared" si="189"/>
        <v>42567.531157407408</v>
      </c>
      <c r="T2948" s="9">
        <f t="shared" si="19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13">
        <f t="shared" si="188"/>
        <v>82.46</v>
      </c>
      <c r="Q2949" s="15" t="s">
        <v>8315</v>
      </c>
      <c r="R2949" t="s">
        <v>8355</v>
      </c>
      <c r="S2949" s="9">
        <f t="shared" si="189"/>
        <v>42649.562118055561</v>
      </c>
      <c r="T2949" s="9">
        <f t="shared" si="19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13">
        <f t="shared" si="188"/>
        <v>2.67</v>
      </c>
      <c r="Q2950" s="15" t="s">
        <v>8315</v>
      </c>
      <c r="R2950" t="s">
        <v>8355</v>
      </c>
      <c r="S2950" s="9">
        <f t="shared" si="189"/>
        <v>42097.649224537032</v>
      </c>
      <c r="T2950" s="9">
        <f t="shared" si="19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13">
        <f t="shared" si="188"/>
        <v>12.5</v>
      </c>
      <c r="Q2951" s="15" t="s">
        <v>8315</v>
      </c>
      <c r="R2951" t="s">
        <v>8355</v>
      </c>
      <c r="S2951" s="9">
        <f t="shared" si="189"/>
        <v>42297.823113425926</v>
      </c>
      <c r="T2951" s="9">
        <f t="shared" si="19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13">
        <f t="shared" si="188"/>
        <v>0</v>
      </c>
      <c r="Q2952" s="15" t="s">
        <v>8315</v>
      </c>
      <c r="R2952" t="s">
        <v>8355</v>
      </c>
      <c r="S2952" s="9">
        <f t="shared" si="189"/>
        <v>42362.36518518519</v>
      </c>
      <c r="T2952" s="9">
        <f t="shared" si="190"/>
        <v>42392.36518518519</v>
      </c>
    </row>
    <row r="2953" spans="1:20" ht="60" hidden="1" x14ac:dyDescent="0.25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t="s">
        <v>8219</v>
      </c>
      <c r="G2953" t="s">
        <v>8223</v>
      </c>
      <c r="H2953" t="s">
        <v>8245</v>
      </c>
      <c r="I2953" s="11">
        <v>1434405980</v>
      </c>
      <c r="J2953" s="11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187"/>
        <v>1</v>
      </c>
      <c r="P2953" s="13">
        <f t="shared" si="188"/>
        <v>292.2</v>
      </c>
      <c r="Q2953" s="15" t="s">
        <v>8317</v>
      </c>
      <c r="R2953" t="s">
        <v>8318</v>
      </c>
      <c r="S2953" s="9">
        <f t="shared" si="189"/>
        <v>42140.921064814815</v>
      </c>
      <c r="T2953" s="9">
        <f t="shared" si="190"/>
        <v>42170.921064814815</v>
      </c>
    </row>
    <row r="2954" spans="1:20" ht="60" hidden="1" x14ac:dyDescent="0.25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t="s">
        <v>8219</v>
      </c>
      <c r="G2954" t="s">
        <v>8223</v>
      </c>
      <c r="H2954" t="s">
        <v>8245</v>
      </c>
      <c r="I2954" s="11">
        <v>1469199740</v>
      </c>
      <c r="J2954" s="11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187"/>
        <v>1</v>
      </c>
      <c r="P2954" s="13">
        <f t="shared" si="188"/>
        <v>342</v>
      </c>
      <c r="Q2954" s="15" t="s">
        <v>8317</v>
      </c>
      <c r="R2954" t="s">
        <v>8318</v>
      </c>
      <c r="S2954" s="9">
        <f t="shared" si="189"/>
        <v>42528.626620370371</v>
      </c>
      <c r="T2954" s="9">
        <f t="shared" si="190"/>
        <v>42573.626620370371</v>
      </c>
    </row>
    <row r="2955" spans="1:20" ht="30" hidden="1" x14ac:dyDescent="0.25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t="s">
        <v>8219</v>
      </c>
      <c r="G2955" t="s">
        <v>8223</v>
      </c>
      <c r="H2955" t="s">
        <v>8245</v>
      </c>
      <c r="I2955" s="11">
        <v>1489345200</v>
      </c>
      <c r="J2955" s="11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187"/>
        <v>11</v>
      </c>
      <c r="P2955" s="13">
        <f t="shared" si="188"/>
        <v>112.86</v>
      </c>
      <c r="Q2955" s="15" t="s">
        <v>8317</v>
      </c>
      <c r="R2955" t="s">
        <v>8353</v>
      </c>
      <c r="S2955" s="9">
        <f t="shared" si="189"/>
        <v>42767.688518518517</v>
      </c>
      <c r="T2955" s="9">
        <f t="shared" si="190"/>
        <v>42806.791666666672</v>
      </c>
    </row>
    <row r="2956" spans="1:20" ht="60" hidden="1" x14ac:dyDescent="0.25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1451348200</v>
      </c>
      <c r="J2956" s="11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187"/>
        <v>0</v>
      </c>
      <c r="P2956" s="13">
        <f t="shared" si="188"/>
        <v>0</v>
      </c>
      <c r="Q2956" s="15" t="s">
        <v>8317</v>
      </c>
      <c r="R2956" t="s">
        <v>8318</v>
      </c>
      <c r="S2956" s="9">
        <f t="shared" si="189"/>
        <v>42322.011574074073</v>
      </c>
      <c r="T2956" s="9">
        <f t="shared" si="190"/>
        <v>42367.011574074073</v>
      </c>
    </row>
    <row r="2957" spans="1:20" ht="60" hidden="1" x14ac:dyDescent="0.25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t="s">
        <v>8219</v>
      </c>
      <c r="G2957" t="s">
        <v>8223</v>
      </c>
      <c r="H2957" t="s">
        <v>8245</v>
      </c>
      <c r="I2957" s="11">
        <v>1477065860</v>
      </c>
      <c r="J2957" s="11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187"/>
        <v>1</v>
      </c>
      <c r="P2957" s="13">
        <f t="shared" si="188"/>
        <v>184.36</v>
      </c>
      <c r="Q2957" s="15" t="s">
        <v>8317</v>
      </c>
      <c r="R2957" t="s">
        <v>8319</v>
      </c>
      <c r="S2957" s="9">
        <f t="shared" si="189"/>
        <v>42604.669675925921</v>
      </c>
      <c r="T2957" s="9">
        <f t="shared" si="190"/>
        <v>42664.669675925921</v>
      </c>
    </row>
    <row r="2958" spans="1:20" ht="60" hidden="1" x14ac:dyDescent="0.25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t="s">
        <v>8219</v>
      </c>
      <c r="G2958" t="s">
        <v>8223</v>
      </c>
      <c r="H2958" t="s">
        <v>8245</v>
      </c>
      <c r="I2958" s="11">
        <v>1426823132</v>
      </c>
      <c r="J2958" s="11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187"/>
        <v>0</v>
      </c>
      <c r="P2958" s="13">
        <f t="shared" si="188"/>
        <v>0</v>
      </c>
      <c r="Q2958" s="15" t="s">
        <v>8308</v>
      </c>
      <c r="R2958" t="s">
        <v>8311</v>
      </c>
      <c r="S2958" s="9">
        <f t="shared" si="189"/>
        <v>42053.198287037041</v>
      </c>
      <c r="T2958" s="9">
        <f t="shared" si="190"/>
        <v>42083.15662037037</v>
      </c>
    </row>
    <row r="2959" spans="1:20" ht="60" hidden="1" x14ac:dyDescent="0.25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t="s">
        <v>8219</v>
      </c>
      <c r="G2959" t="s">
        <v>8225</v>
      </c>
      <c r="H2959" t="s">
        <v>8247</v>
      </c>
      <c r="I2959" s="11">
        <v>1463239108</v>
      </c>
      <c r="J2959" s="11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187"/>
        <v>0</v>
      </c>
      <c r="P2959" s="13">
        <f t="shared" si="188"/>
        <v>116.67</v>
      </c>
      <c r="Q2959" s="15" t="s">
        <v>8317</v>
      </c>
      <c r="R2959" t="s">
        <v>8318</v>
      </c>
      <c r="S2959" s="9">
        <f t="shared" si="189"/>
        <v>42474.637824074074</v>
      </c>
      <c r="T2959" s="9">
        <f t="shared" si="190"/>
        <v>42504.637824074074</v>
      </c>
    </row>
    <row r="2960" spans="1:20" ht="15.75" hidden="1" x14ac:dyDescent="0.25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t="s">
        <v>8219</v>
      </c>
      <c r="G2960" t="s">
        <v>8235</v>
      </c>
      <c r="H2960" t="s">
        <v>8248</v>
      </c>
      <c r="I2960" s="11">
        <v>1490447662</v>
      </c>
      <c r="J2960" s="11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187"/>
        <v>0</v>
      </c>
      <c r="P2960" s="13">
        <f t="shared" si="188"/>
        <v>3</v>
      </c>
      <c r="Q2960" s="15" t="s">
        <v>8317</v>
      </c>
      <c r="R2960" t="s">
        <v>8318</v>
      </c>
      <c r="S2960" s="9">
        <f t="shared" si="189"/>
        <v>42759.593310185184</v>
      </c>
      <c r="T2960" s="9">
        <f t="shared" si="190"/>
        <v>42819.55164351852</v>
      </c>
    </row>
    <row r="2961" spans="1:21" ht="45" hidden="1" x14ac:dyDescent="0.25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t="s">
        <v>8219</v>
      </c>
      <c r="G2961" t="s">
        <v>8223</v>
      </c>
      <c r="H2961" t="s">
        <v>8245</v>
      </c>
      <c r="I2961" s="11">
        <v>1446217183</v>
      </c>
      <c r="J2961" s="1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187"/>
        <v>75</v>
      </c>
      <c r="P2961" s="13">
        <f t="shared" si="188"/>
        <v>932.31</v>
      </c>
      <c r="Q2961" s="15" t="s">
        <v>8317</v>
      </c>
      <c r="R2961" t="s">
        <v>8319</v>
      </c>
      <c r="S2961" s="9">
        <f t="shared" si="189"/>
        <v>42276.624803240738</v>
      </c>
      <c r="T2961" s="9">
        <f t="shared" si="190"/>
        <v>42307.624803240738</v>
      </c>
    </row>
    <row r="2962" spans="1:21" ht="60" hidden="1" x14ac:dyDescent="0.25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t="s">
        <v>8219</v>
      </c>
      <c r="G2962" t="s">
        <v>8231</v>
      </c>
      <c r="H2962" t="s">
        <v>8252</v>
      </c>
      <c r="I2962" s="11">
        <v>1469109600</v>
      </c>
      <c r="J2962" s="11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187"/>
        <v>6</v>
      </c>
      <c r="P2962" s="13">
        <f t="shared" si="188"/>
        <v>603.53</v>
      </c>
      <c r="Q2962" s="15" t="s">
        <v>8317</v>
      </c>
      <c r="R2962" t="s">
        <v>8319</v>
      </c>
      <c r="S2962" s="9">
        <f t="shared" si="189"/>
        <v>42520.235486111109</v>
      </c>
      <c r="T2962" s="9">
        <f t="shared" si="190"/>
        <v>42572.583333333328</v>
      </c>
    </row>
    <row r="2963" spans="1:21" ht="60" x14ac:dyDescent="0.25">
      <c r="A2963">
        <v>3213</v>
      </c>
      <c r="B2963" s="3" t="s">
        <v>3213</v>
      </c>
      <c r="C2963" s="3" t="s">
        <v>7323</v>
      </c>
      <c r="D2963" s="6">
        <v>6000</v>
      </c>
      <c r="E2963" s="8">
        <v>6007</v>
      </c>
      <c r="F2963" t="s">
        <v>8218</v>
      </c>
      <c r="G2963" t="s">
        <v>8224</v>
      </c>
      <c r="H2963" t="s">
        <v>8246</v>
      </c>
      <c r="I2963" s="11">
        <v>1437934759</v>
      </c>
      <c r="J2963" s="11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 t="shared" si="187"/>
        <v>100</v>
      </c>
      <c r="P2963" s="13">
        <f t="shared" si="188"/>
        <v>127.81</v>
      </c>
      <c r="Q2963" s="15" t="s">
        <v>8315</v>
      </c>
      <c r="R2963" t="s">
        <v>8316</v>
      </c>
      <c r="S2963" s="9">
        <f t="shared" si="189"/>
        <v>42171.763414351852</v>
      </c>
      <c r="T2963" s="9">
        <f t="shared" si="190"/>
        <v>42211.763414351852</v>
      </c>
      <c r="U2963">
        <f t="shared" ref="U2963:U2982" si="191">YEAR(S2963)</f>
        <v>2015</v>
      </c>
    </row>
    <row r="2964" spans="1:21" ht="45" x14ac:dyDescent="0.25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 s="11">
        <v>1434142800</v>
      </c>
      <c r="J2964" s="11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 t="shared" si="187"/>
        <v>131</v>
      </c>
      <c r="P2964" s="13">
        <f t="shared" si="188"/>
        <v>48.33</v>
      </c>
      <c r="Q2964" s="15" t="s">
        <v>8315</v>
      </c>
      <c r="R2964" t="s">
        <v>8316</v>
      </c>
      <c r="S2964" s="9">
        <f t="shared" si="189"/>
        <v>42136.536134259266</v>
      </c>
      <c r="T2964" s="9">
        <f t="shared" si="190"/>
        <v>42167.875</v>
      </c>
      <c r="U2964">
        <f t="shared" si="191"/>
        <v>2015</v>
      </c>
    </row>
    <row r="2965" spans="1:21" ht="45" x14ac:dyDescent="0.25">
      <c r="A2965">
        <v>3332</v>
      </c>
      <c r="B2965" s="3" t="s">
        <v>3332</v>
      </c>
      <c r="C2965" s="3" t="s">
        <v>7442</v>
      </c>
      <c r="D2965" s="6">
        <v>6000</v>
      </c>
      <c r="E2965" s="8">
        <v>6000</v>
      </c>
      <c r="F2965" t="s">
        <v>8218</v>
      </c>
      <c r="G2965" t="s">
        <v>8223</v>
      </c>
      <c r="H2965" t="s">
        <v>8245</v>
      </c>
      <c r="I2965" s="11">
        <v>1405802330</v>
      </c>
      <c r="J2965" s="11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 t="shared" si="187"/>
        <v>100</v>
      </c>
      <c r="P2965" s="13">
        <f t="shared" si="188"/>
        <v>72.290000000000006</v>
      </c>
      <c r="Q2965" s="15" t="s">
        <v>8315</v>
      </c>
      <c r="R2965" t="s">
        <v>8316</v>
      </c>
      <c r="S2965" s="9">
        <f t="shared" si="189"/>
        <v>41809.860300925924</v>
      </c>
      <c r="T2965" s="9">
        <f t="shared" si="190"/>
        <v>41839.860300925924</v>
      </c>
      <c r="U2965">
        <f t="shared" si="191"/>
        <v>2014</v>
      </c>
    </row>
    <row r="2966" spans="1:21" ht="45" x14ac:dyDescent="0.25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 s="11">
        <v>1427864340</v>
      </c>
      <c r="J2966" s="11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 t="shared" si="187"/>
        <v>102</v>
      </c>
      <c r="P2966" s="13">
        <f t="shared" si="188"/>
        <v>78.209999999999994</v>
      </c>
      <c r="Q2966" s="15" t="s">
        <v>8315</v>
      </c>
      <c r="R2966" t="s">
        <v>8316</v>
      </c>
      <c r="S2966" s="9">
        <f t="shared" si="189"/>
        <v>42062.296412037031</v>
      </c>
      <c r="T2966" s="9">
        <f t="shared" si="190"/>
        <v>42095.207638888889</v>
      </c>
      <c r="U2966">
        <f t="shared" si="191"/>
        <v>2015</v>
      </c>
    </row>
    <row r="2967" spans="1:21" ht="60" x14ac:dyDescent="0.25">
      <c r="A2967">
        <v>3384</v>
      </c>
      <c r="B2967" s="3" t="s">
        <v>3383</v>
      </c>
      <c r="C2967" s="3" t="s">
        <v>7494</v>
      </c>
      <c r="D2967" s="6">
        <v>6000</v>
      </c>
      <c r="E2967" s="8">
        <v>6000.66</v>
      </c>
      <c r="F2967" t="s">
        <v>8218</v>
      </c>
      <c r="G2967" t="s">
        <v>8223</v>
      </c>
      <c r="H2967" t="s">
        <v>8245</v>
      </c>
      <c r="I2967" s="11">
        <v>1448074800</v>
      </c>
      <c r="J2967" s="11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 t="shared" si="187"/>
        <v>100</v>
      </c>
      <c r="P2967" s="13">
        <f t="shared" si="188"/>
        <v>93.76</v>
      </c>
      <c r="Q2967" s="15" t="s">
        <v>8315</v>
      </c>
      <c r="R2967" t="s">
        <v>8316</v>
      </c>
      <c r="S2967" s="9">
        <f t="shared" si="189"/>
        <v>42292.087592592594</v>
      </c>
      <c r="T2967" s="9">
        <f t="shared" si="190"/>
        <v>42329.125</v>
      </c>
      <c r="U2967">
        <f t="shared" si="191"/>
        <v>2015</v>
      </c>
    </row>
    <row r="2968" spans="1:21" ht="60" x14ac:dyDescent="0.25">
      <c r="A2968">
        <v>3424</v>
      </c>
      <c r="B2968" s="3" t="s">
        <v>3423</v>
      </c>
      <c r="C2968" s="3" t="s">
        <v>7534</v>
      </c>
      <c r="D2968" s="6">
        <v>6000</v>
      </c>
      <c r="E2968" s="8">
        <v>6215</v>
      </c>
      <c r="F2968" t="s">
        <v>8218</v>
      </c>
      <c r="G2968" t="s">
        <v>8223</v>
      </c>
      <c r="H2968" t="s">
        <v>8245</v>
      </c>
      <c r="I2968" s="11">
        <v>1423119540</v>
      </c>
      <c r="J2968" s="11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 t="shared" si="187"/>
        <v>104</v>
      </c>
      <c r="P2968" s="13">
        <f t="shared" si="188"/>
        <v>81.78</v>
      </c>
      <c r="Q2968" s="15" t="s">
        <v>8315</v>
      </c>
      <c r="R2968" t="s">
        <v>8316</v>
      </c>
      <c r="S2968" s="9">
        <f t="shared" si="189"/>
        <v>42018.676898148144</v>
      </c>
      <c r="T2968" s="9">
        <f t="shared" si="190"/>
        <v>42040.290972222225</v>
      </c>
      <c r="U2968">
        <f t="shared" si="191"/>
        <v>2015</v>
      </c>
    </row>
    <row r="2969" spans="1:21" ht="60" x14ac:dyDescent="0.25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 s="11">
        <v>1436587140</v>
      </c>
      <c r="J2969" s="11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 t="shared" si="187"/>
        <v>117</v>
      </c>
      <c r="P2969" s="13">
        <f t="shared" si="188"/>
        <v>81.569999999999993</v>
      </c>
      <c r="Q2969" s="15" t="s">
        <v>8315</v>
      </c>
      <c r="R2969" t="s">
        <v>8316</v>
      </c>
      <c r="S2969" s="9">
        <f t="shared" si="189"/>
        <v>42167.023206018523</v>
      </c>
      <c r="T2969" s="9">
        <f t="shared" si="190"/>
        <v>42196.165972222225</v>
      </c>
      <c r="U2969">
        <f t="shared" si="191"/>
        <v>2015</v>
      </c>
    </row>
    <row r="2970" spans="1:21" ht="60" x14ac:dyDescent="0.25">
      <c r="A2970">
        <v>3239</v>
      </c>
      <c r="B2970" s="3" t="s">
        <v>3239</v>
      </c>
      <c r="C2970" s="3" t="s">
        <v>7349</v>
      </c>
      <c r="D2970" s="6">
        <v>5862</v>
      </c>
      <c r="E2970" s="8">
        <v>6208.98</v>
      </c>
      <c r="F2970" t="s">
        <v>8218</v>
      </c>
      <c r="G2970" t="s">
        <v>8224</v>
      </c>
      <c r="H2970" t="s">
        <v>8246</v>
      </c>
      <c r="I2970" s="11">
        <v>1445817540</v>
      </c>
      <c r="J2970" s="11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 t="shared" si="187"/>
        <v>106</v>
      </c>
      <c r="P2970" s="13">
        <f t="shared" si="188"/>
        <v>59.7</v>
      </c>
      <c r="Q2970" s="15" t="s">
        <v>8315</v>
      </c>
      <c r="R2970" t="s">
        <v>8316</v>
      </c>
      <c r="S2970" s="9">
        <f t="shared" si="189"/>
        <v>42278.089039351849</v>
      </c>
      <c r="T2970" s="9">
        <f t="shared" si="190"/>
        <v>42302.999305555553</v>
      </c>
      <c r="U2970">
        <f t="shared" si="191"/>
        <v>2015</v>
      </c>
    </row>
    <row r="2971" spans="1:21" ht="60" x14ac:dyDescent="0.25">
      <c r="A2971">
        <v>3279</v>
      </c>
      <c r="B2971" s="3" t="s">
        <v>3279</v>
      </c>
      <c r="C2971" s="3" t="s">
        <v>7389</v>
      </c>
      <c r="D2971" s="6">
        <v>5800</v>
      </c>
      <c r="E2971" s="8">
        <v>6628</v>
      </c>
      <c r="F2971" t="s">
        <v>8218</v>
      </c>
      <c r="G2971" t="s">
        <v>8223</v>
      </c>
      <c r="H2971" t="s">
        <v>8245</v>
      </c>
      <c r="I2971" s="11">
        <v>1459474059</v>
      </c>
      <c r="J2971" s="1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 t="shared" si="187"/>
        <v>114</v>
      </c>
      <c r="P2971" s="13">
        <f t="shared" si="188"/>
        <v>105.21</v>
      </c>
      <c r="Q2971" s="15" t="s">
        <v>8315</v>
      </c>
      <c r="R2971" t="s">
        <v>8316</v>
      </c>
      <c r="S2971" s="9">
        <f t="shared" si="189"/>
        <v>42431.102534722217</v>
      </c>
      <c r="T2971" s="9">
        <f t="shared" si="190"/>
        <v>42461.06086805556</v>
      </c>
      <c r="U2971">
        <f t="shared" si="191"/>
        <v>2016</v>
      </c>
    </row>
    <row r="2972" spans="1:21" ht="60" x14ac:dyDescent="0.25">
      <c r="A2972">
        <v>3574</v>
      </c>
      <c r="B2972" s="3" t="s">
        <v>3573</v>
      </c>
      <c r="C2972" s="3" t="s">
        <v>7684</v>
      </c>
      <c r="D2972" s="6">
        <v>5800</v>
      </c>
      <c r="E2972" s="8">
        <v>6155</v>
      </c>
      <c r="F2972" t="s">
        <v>8218</v>
      </c>
      <c r="G2972" t="s">
        <v>8223</v>
      </c>
      <c r="H2972" t="s">
        <v>8245</v>
      </c>
      <c r="I2972" s="11">
        <v>1415921848</v>
      </c>
      <c r="J2972" s="11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 t="shared" si="187"/>
        <v>106</v>
      </c>
      <c r="P2972" s="13">
        <f t="shared" si="188"/>
        <v>136.78</v>
      </c>
      <c r="Q2972" s="15" t="s">
        <v>8315</v>
      </c>
      <c r="R2972" t="s">
        <v>8316</v>
      </c>
      <c r="S2972" s="9">
        <f t="shared" si="189"/>
        <v>41926.942685185182</v>
      </c>
      <c r="T2972" s="9">
        <f t="shared" si="190"/>
        <v>41956.984351851846</v>
      </c>
      <c r="U2972">
        <f t="shared" si="191"/>
        <v>2014</v>
      </c>
    </row>
    <row r="2973" spans="1:21" ht="60" x14ac:dyDescent="0.25">
      <c r="A2973">
        <v>3156</v>
      </c>
      <c r="B2973" s="3" t="s">
        <v>3156</v>
      </c>
      <c r="C2973" s="3" t="s">
        <v>7266</v>
      </c>
      <c r="D2973" s="6">
        <v>5500</v>
      </c>
      <c r="E2973" s="8">
        <v>5600</v>
      </c>
      <c r="F2973" t="s">
        <v>8218</v>
      </c>
      <c r="G2973" t="s">
        <v>8223</v>
      </c>
      <c r="H2973" t="s">
        <v>8245</v>
      </c>
      <c r="I2973" s="11">
        <v>1338591144</v>
      </c>
      <c r="J2973" s="11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 t="shared" si="187"/>
        <v>102</v>
      </c>
      <c r="P2973" s="13">
        <f t="shared" si="188"/>
        <v>62.92</v>
      </c>
      <c r="Q2973" s="15" t="s">
        <v>8315</v>
      </c>
      <c r="R2973" t="s">
        <v>8316</v>
      </c>
      <c r="S2973" s="9">
        <f t="shared" si="189"/>
        <v>41026.953055555554</v>
      </c>
      <c r="T2973" s="9">
        <f t="shared" si="190"/>
        <v>41061.953055555554</v>
      </c>
      <c r="U2973">
        <f t="shared" si="191"/>
        <v>2012</v>
      </c>
    </row>
    <row r="2974" spans="1:21" ht="60" x14ac:dyDescent="0.25">
      <c r="A2974">
        <v>3249</v>
      </c>
      <c r="B2974" s="3" t="s">
        <v>3249</v>
      </c>
      <c r="C2974" s="3" t="s">
        <v>7359</v>
      </c>
      <c r="D2974" s="6">
        <v>5500</v>
      </c>
      <c r="E2974" s="8">
        <v>5771</v>
      </c>
      <c r="F2974" t="s">
        <v>8218</v>
      </c>
      <c r="G2974" t="s">
        <v>8223</v>
      </c>
      <c r="H2974" t="s">
        <v>8245</v>
      </c>
      <c r="I2974" s="11">
        <v>1434822914</v>
      </c>
      <c r="J2974" s="11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 t="shared" si="187"/>
        <v>105</v>
      </c>
      <c r="P2974" s="13">
        <f t="shared" si="188"/>
        <v>65.58</v>
      </c>
      <c r="Q2974" s="15" t="s">
        <v>8315</v>
      </c>
      <c r="R2974" t="s">
        <v>8316</v>
      </c>
      <c r="S2974" s="9">
        <f t="shared" si="189"/>
        <v>42145.746689814812</v>
      </c>
      <c r="T2974" s="9">
        <f t="shared" si="190"/>
        <v>42175.746689814812</v>
      </c>
      <c r="U2974">
        <f t="shared" si="191"/>
        <v>2015</v>
      </c>
    </row>
    <row r="2975" spans="1:21" ht="45" x14ac:dyDescent="0.25">
      <c r="A2975">
        <v>3297</v>
      </c>
      <c r="B2975" s="3" t="s">
        <v>3297</v>
      </c>
      <c r="C2975" s="3" t="s">
        <v>7407</v>
      </c>
      <c r="D2975" s="6">
        <v>5500</v>
      </c>
      <c r="E2975" s="8">
        <v>5504</v>
      </c>
      <c r="F2975" t="s">
        <v>8218</v>
      </c>
      <c r="G2975" t="s">
        <v>8224</v>
      </c>
      <c r="H2975" t="s">
        <v>8246</v>
      </c>
      <c r="I2975" s="11">
        <v>1438037940</v>
      </c>
      <c r="J2975" s="11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 t="shared" si="187"/>
        <v>100</v>
      </c>
      <c r="P2975" s="13">
        <f t="shared" si="188"/>
        <v>125.09</v>
      </c>
      <c r="Q2975" s="15" t="s">
        <v>8315</v>
      </c>
      <c r="R2975" t="s">
        <v>8316</v>
      </c>
      <c r="S2975" s="9">
        <f t="shared" si="189"/>
        <v>42193.771481481483</v>
      </c>
      <c r="T2975" s="9">
        <f t="shared" si="190"/>
        <v>42212.957638888889</v>
      </c>
      <c r="U2975">
        <f t="shared" si="191"/>
        <v>2015</v>
      </c>
    </row>
    <row r="2976" spans="1:21" ht="60" x14ac:dyDescent="0.25">
      <c r="A2976">
        <v>3348</v>
      </c>
      <c r="B2976" s="3" t="s">
        <v>3266</v>
      </c>
      <c r="C2976" s="3" t="s">
        <v>7458</v>
      </c>
      <c r="D2976" s="6">
        <v>5500</v>
      </c>
      <c r="E2976" s="8">
        <v>5516</v>
      </c>
      <c r="F2976" t="s">
        <v>8218</v>
      </c>
      <c r="G2976" t="s">
        <v>8223</v>
      </c>
      <c r="H2976" t="s">
        <v>8245</v>
      </c>
      <c r="I2976" s="11">
        <v>1461988740</v>
      </c>
      <c r="J2976" s="11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 t="shared" si="187"/>
        <v>100</v>
      </c>
      <c r="P2976" s="13">
        <f t="shared" si="188"/>
        <v>69.819999999999993</v>
      </c>
      <c r="Q2976" s="15" t="s">
        <v>8315</v>
      </c>
      <c r="R2976" t="s">
        <v>8316</v>
      </c>
      <c r="S2976" s="9">
        <f t="shared" si="189"/>
        <v>42466.558796296296</v>
      </c>
      <c r="T2976" s="9">
        <f t="shared" si="190"/>
        <v>42490.165972222225</v>
      </c>
      <c r="U2976">
        <f t="shared" si="191"/>
        <v>2016</v>
      </c>
    </row>
    <row r="2977" spans="1:21" ht="60" x14ac:dyDescent="0.25">
      <c r="A2977">
        <v>3542</v>
      </c>
      <c r="B2977" s="3" t="s">
        <v>3541</v>
      </c>
      <c r="C2977" s="3" t="s">
        <v>7652</v>
      </c>
      <c r="D2977" s="6">
        <v>5500</v>
      </c>
      <c r="E2977" s="8">
        <v>5623</v>
      </c>
      <c r="F2977" t="s">
        <v>8218</v>
      </c>
      <c r="G2977" t="s">
        <v>8223</v>
      </c>
      <c r="H2977" t="s">
        <v>8245</v>
      </c>
      <c r="I2977" s="11">
        <v>1410099822</v>
      </c>
      <c r="J2977" s="11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 t="shared" si="187"/>
        <v>102</v>
      </c>
      <c r="P2977" s="13">
        <f t="shared" si="188"/>
        <v>66.150000000000006</v>
      </c>
      <c r="Q2977" s="15" t="s">
        <v>8315</v>
      </c>
      <c r="R2977" t="s">
        <v>8316</v>
      </c>
      <c r="S2977" s="9">
        <f t="shared" si="189"/>
        <v>41829.599791666667</v>
      </c>
      <c r="T2977" s="9">
        <f t="shared" si="190"/>
        <v>41889.599791666667</v>
      </c>
      <c r="U2977">
        <f t="shared" si="191"/>
        <v>2014</v>
      </c>
    </row>
    <row r="2978" spans="1:21" ht="60" x14ac:dyDescent="0.25">
      <c r="A2978">
        <v>3553</v>
      </c>
      <c r="B2978" s="3" t="s">
        <v>3552</v>
      </c>
      <c r="C2978" s="3" t="s">
        <v>7663</v>
      </c>
      <c r="D2978" s="6">
        <v>5500</v>
      </c>
      <c r="E2978" s="8">
        <v>5845</v>
      </c>
      <c r="F2978" t="s">
        <v>8218</v>
      </c>
      <c r="G2978" t="s">
        <v>8223</v>
      </c>
      <c r="H2978" t="s">
        <v>8245</v>
      </c>
      <c r="I2978" s="11">
        <v>1439337600</v>
      </c>
      <c r="J2978" s="11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 t="shared" si="187"/>
        <v>106</v>
      </c>
      <c r="P2978" s="13">
        <f t="shared" si="188"/>
        <v>56.2</v>
      </c>
      <c r="Q2978" s="15" t="s">
        <v>8315</v>
      </c>
      <c r="R2978" t="s">
        <v>8316</v>
      </c>
      <c r="S2978" s="9">
        <f t="shared" si="189"/>
        <v>42196.028703703705</v>
      </c>
      <c r="T2978" s="9">
        <f t="shared" si="190"/>
        <v>42228</v>
      </c>
      <c r="U2978">
        <f t="shared" si="191"/>
        <v>2015</v>
      </c>
    </row>
    <row r="2979" spans="1:21" ht="60" x14ac:dyDescent="0.25">
      <c r="A2979">
        <v>520</v>
      </c>
      <c r="B2979" s="3" t="s">
        <v>521</v>
      </c>
      <c r="C2979" s="3" t="s">
        <v>4630</v>
      </c>
      <c r="D2979" s="6">
        <v>5000</v>
      </c>
      <c r="E2979" s="8">
        <v>5105</v>
      </c>
      <c r="F2979" t="s">
        <v>8218</v>
      </c>
      <c r="G2979" t="s">
        <v>8224</v>
      </c>
      <c r="H2979" t="s">
        <v>8246</v>
      </c>
      <c r="I2979" s="11">
        <v>1449766261</v>
      </c>
      <c r="J2979" s="11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 t="shared" si="187"/>
        <v>102</v>
      </c>
      <c r="P2979" s="13">
        <f t="shared" si="188"/>
        <v>150.15</v>
      </c>
      <c r="Q2979" s="15" t="s">
        <v>8315</v>
      </c>
      <c r="R2979" t="s">
        <v>8316</v>
      </c>
      <c r="S2979" s="9">
        <f t="shared" si="189"/>
        <v>42318.702094907407</v>
      </c>
      <c r="T2979" s="9">
        <f t="shared" si="190"/>
        <v>42348.702094907407</v>
      </c>
      <c r="U2979">
        <f t="shared" si="191"/>
        <v>2015</v>
      </c>
    </row>
    <row r="2980" spans="1:21" ht="60" x14ac:dyDescent="0.25">
      <c r="A2980">
        <v>521</v>
      </c>
      <c r="B2980" s="3" t="s">
        <v>522</v>
      </c>
      <c r="C2980" s="3" t="s">
        <v>4631</v>
      </c>
      <c r="D2980" s="6">
        <v>5000</v>
      </c>
      <c r="E2980" s="8">
        <v>5232</v>
      </c>
      <c r="F2980" t="s">
        <v>8218</v>
      </c>
      <c r="G2980" t="s">
        <v>8223</v>
      </c>
      <c r="H2980" t="s">
        <v>8245</v>
      </c>
      <c r="I2980" s="11">
        <v>1477976340</v>
      </c>
      <c r="J2980" s="11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 t="shared" si="187"/>
        <v>105</v>
      </c>
      <c r="P2980" s="13">
        <f t="shared" si="188"/>
        <v>93.43</v>
      </c>
      <c r="Q2980" s="15" t="s">
        <v>8315</v>
      </c>
      <c r="R2980" t="s">
        <v>8316</v>
      </c>
      <c r="S2980" s="9">
        <f t="shared" si="189"/>
        <v>42646.092812499999</v>
      </c>
      <c r="T2980" s="9">
        <f t="shared" si="190"/>
        <v>42675.207638888889</v>
      </c>
      <c r="U2980">
        <f t="shared" si="191"/>
        <v>2016</v>
      </c>
    </row>
    <row r="2981" spans="1:21" ht="60" x14ac:dyDescent="0.25">
      <c r="A2981">
        <v>523</v>
      </c>
      <c r="B2981" s="3" t="s">
        <v>524</v>
      </c>
      <c r="C2981" s="3" t="s">
        <v>4633</v>
      </c>
      <c r="D2981" s="6">
        <v>5000</v>
      </c>
      <c r="E2981" s="8">
        <v>6030</v>
      </c>
      <c r="F2981" t="s">
        <v>8218</v>
      </c>
      <c r="G2981" t="s">
        <v>8223</v>
      </c>
      <c r="H2981" t="s">
        <v>8245</v>
      </c>
      <c r="I2981" s="11">
        <v>1442805076</v>
      </c>
      <c r="J2981" s="1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 t="shared" si="187"/>
        <v>121</v>
      </c>
      <c r="P2981" s="13">
        <f t="shared" si="188"/>
        <v>71.790000000000006</v>
      </c>
      <c r="Q2981" s="15" t="s">
        <v>8315</v>
      </c>
      <c r="R2981" t="s">
        <v>8316</v>
      </c>
      <c r="S2981" s="9">
        <f t="shared" si="189"/>
        <v>42238.13282407407</v>
      </c>
      <c r="T2981" s="9">
        <f t="shared" si="190"/>
        <v>42268.13282407407</v>
      </c>
      <c r="U2981">
        <f t="shared" si="191"/>
        <v>2015</v>
      </c>
    </row>
    <row r="2982" spans="1:21" ht="60" x14ac:dyDescent="0.25">
      <c r="A2982">
        <v>538</v>
      </c>
      <c r="B2982" s="3" t="s">
        <v>539</v>
      </c>
      <c r="C2982" s="3" t="s">
        <v>4648</v>
      </c>
      <c r="D2982" s="6">
        <v>5000</v>
      </c>
      <c r="E2982" s="8">
        <v>15121</v>
      </c>
      <c r="F2982" t="s">
        <v>8218</v>
      </c>
      <c r="G2982" t="s">
        <v>8223</v>
      </c>
      <c r="H2982" t="s">
        <v>8245</v>
      </c>
      <c r="I2982" s="11">
        <v>1463166263</v>
      </c>
      <c r="J2982" s="11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 t="shared" si="187"/>
        <v>302</v>
      </c>
      <c r="P2982" s="13">
        <f t="shared" si="188"/>
        <v>252.02</v>
      </c>
      <c r="Q2982" s="15" t="s">
        <v>8315</v>
      </c>
      <c r="R2982" t="s">
        <v>8316</v>
      </c>
      <c r="S2982" s="9">
        <f t="shared" si="189"/>
        <v>42473.794710648144</v>
      </c>
      <c r="T2982" s="9">
        <f t="shared" si="190"/>
        <v>42503.794710648144</v>
      </c>
      <c r="U2982">
        <f t="shared" si="191"/>
        <v>2016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 s="13">
        <f t="shared" si="188"/>
        <v>53.16</v>
      </c>
      <c r="Q2983" s="15" t="s">
        <v>8315</v>
      </c>
      <c r="R2983" t="s">
        <v>8355</v>
      </c>
      <c r="S2983" s="9">
        <f t="shared" si="189"/>
        <v>42225.559675925921</v>
      </c>
      <c r="T2983" s="9">
        <f t="shared" si="190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 s="13">
        <f t="shared" si="188"/>
        <v>86.49</v>
      </c>
      <c r="Q2984" s="15" t="s">
        <v>8315</v>
      </c>
      <c r="R2984" t="s">
        <v>8355</v>
      </c>
      <c r="S2984" s="9">
        <f t="shared" si="189"/>
        <v>42381.686840277776</v>
      </c>
      <c r="T2984" s="9">
        <f t="shared" si="190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 s="13">
        <f t="shared" si="188"/>
        <v>155.24</v>
      </c>
      <c r="Q2985" s="15" t="s">
        <v>8315</v>
      </c>
      <c r="R2985" t="s">
        <v>8355</v>
      </c>
      <c r="S2985" s="9">
        <f t="shared" si="189"/>
        <v>41894.632361111115</v>
      </c>
      <c r="T2985" s="9">
        <f t="shared" si="190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 s="13">
        <f t="shared" si="188"/>
        <v>115.08</v>
      </c>
      <c r="Q2986" s="15" t="s">
        <v>8315</v>
      </c>
      <c r="R2986" t="s">
        <v>8355</v>
      </c>
      <c r="S2986" s="9">
        <f t="shared" si="189"/>
        <v>42576.278715277775</v>
      </c>
      <c r="T2986" s="9">
        <f t="shared" si="190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 s="13">
        <f t="shared" si="188"/>
        <v>109.59</v>
      </c>
      <c r="Q2987" s="15" t="s">
        <v>8315</v>
      </c>
      <c r="R2987" t="s">
        <v>8355</v>
      </c>
      <c r="S2987" s="9">
        <f t="shared" si="189"/>
        <v>42654.973703703698</v>
      </c>
      <c r="T2987" s="9">
        <f t="shared" si="190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 s="13">
        <f t="shared" si="188"/>
        <v>45.21</v>
      </c>
      <c r="Q2988" s="15" t="s">
        <v>8315</v>
      </c>
      <c r="R2988" t="s">
        <v>8355</v>
      </c>
      <c r="S2988" s="9">
        <f t="shared" si="189"/>
        <v>42431.500069444446</v>
      </c>
      <c r="T2988" s="9">
        <f t="shared" si="190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 s="13">
        <f t="shared" si="188"/>
        <v>104.15</v>
      </c>
      <c r="Q2989" s="15" t="s">
        <v>8315</v>
      </c>
      <c r="R2989" t="s">
        <v>8355</v>
      </c>
      <c r="S2989" s="9">
        <f t="shared" si="189"/>
        <v>42627.307303240741</v>
      </c>
      <c r="T2989" s="9">
        <f t="shared" si="190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 s="13">
        <f t="shared" si="188"/>
        <v>35.71</v>
      </c>
      <c r="Q2990" s="15" t="s">
        <v>8315</v>
      </c>
      <c r="R2990" t="s">
        <v>8355</v>
      </c>
      <c r="S2990" s="9">
        <f t="shared" si="189"/>
        <v>42511.362048611118</v>
      </c>
      <c r="T2990" s="9">
        <f t="shared" si="190"/>
        <v>42541.362048611118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 s="13">
        <f t="shared" si="188"/>
        <v>97</v>
      </c>
      <c r="Q2991" s="15" t="s">
        <v>8315</v>
      </c>
      <c r="R2991" t="s">
        <v>8355</v>
      </c>
      <c r="S2991" s="9">
        <f t="shared" si="189"/>
        <v>42337.02039351852</v>
      </c>
      <c r="T2991" s="9">
        <f t="shared" si="190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 s="13">
        <f t="shared" si="188"/>
        <v>370.37</v>
      </c>
      <c r="Q2992" s="15" t="s">
        <v>8315</v>
      </c>
      <c r="R2992" t="s">
        <v>8355</v>
      </c>
      <c r="S2992" s="9">
        <f t="shared" si="189"/>
        <v>42341.57430555555</v>
      </c>
      <c r="T2992" s="9">
        <f t="shared" si="19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 s="13">
        <f t="shared" si="188"/>
        <v>94.41</v>
      </c>
      <c r="Q2993" s="15" t="s">
        <v>8315</v>
      </c>
      <c r="R2993" t="s">
        <v>8355</v>
      </c>
      <c r="S2993" s="9">
        <f t="shared" si="189"/>
        <v>42740.837152777778</v>
      </c>
      <c r="T2993" s="9">
        <f t="shared" si="19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 s="13">
        <f t="shared" si="188"/>
        <v>48.98</v>
      </c>
      <c r="Q2994" s="15" t="s">
        <v>8315</v>
      </c>
      <c r="R2994" t="s">
        <v>8355</v>
      </c>
      <c r="S2994" s="9">
        <f t="shared" si="189"/>
        <v>42622.767476851848</v>
      </c>
      <c r="T2994" s="9">
        <f t="shared" si="190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 s="13">
        <f t="shared" si="188"/>
        <v>45.59</v>
      </c>
      <c r="Q2995" s="15" t="s">
        <v>8315</v>
      </c>
      <c r="R2995" t="s">
        <v>8355</v>
      </c>
      <c r="S2995" s="9">
        <f t="shared" si="189"/>
        <v>42390.838738425926</v>
      </c>
      <c r="T2995" s="9">
        <f t="shared" si="19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 s="13">
        <f t="shared" si="188"/>
        <v>23.28</v>
      </c>
      <c r="Q2996" s="15" t="s">
        <v>8315</v>
      </c>
      <c r="R2996" t="s">
        <v>8355</v>
      </c>
      <c r="S2996" s="9">
        <f t="shared" si="189"/>
        <v>41885.478842592594</v>
      </c>
      <c r="T2996" s="9">
        <f t="shared" si="19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 s="13">
        <f t="shared" si="188"/>
        <v>63.23</v>
      </c>
      <c r="Q2997" s="15" t="s">
        <v>8315</v>
      </c>
      <c r="R2997" t="s">
        <v>8355</v>
      </c>
      <c r="S2997" s="9">
        <f t="shared" si="189"/>
        <v>42724.665173611109</v>
      </c>
      <c r="T2997" s="9">
        <f t="shared" si="19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 s="13">
        <f t="shared" si="188"/>
        <v>153.52000000000001</v>
      </c>
      <c r="Q2998" s="15" t="s">
        <v>8315</v>
      </c>
      <c r="R2998" t="s">
        <v>8355</v>
      </c>
      <c r="S2998" s="9">
        <f t="shared" si="189"/>
        <v>42090.912500000006</v>
      </c>
      <c r="T2998" s="9">
        <f t="shared" si="19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 s="13">
        <f t="shared" si="188"/>
        <v>90.2</v>
      </c>
      <c r="Q2999" s="15" t="s">
        <v>8315</v>
      </c>
      <c r="R2999" t="s">
        <v>8355</v>
      </c>
      <c r="S2999" s="9">
        <f t="shared" si="189"/>
        <v>42775.733715277776</v>
      </c>
      <c r="T2999" s="9">
        <f t="shared" si="19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 s="13">
        <f t="shared" si="188"/>
        <v>118.97</v>
      </c>
      <c r="Q3000" s="15" t="s">
        <v>8315</v>
      </c>
      <c r="R3000" t="s">
        <v>8355</v>
      </c>
      <c r="S3000" s="9">
        <f t="shared" si="189"/>
        <v>41778.193622685183</v>
      </c>
      <c r="T3000" s="9">
        <f t="shared" si="19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 s="13">
        <f t="shared" si="188"/>
        <v>80.25</v>
      </c>
      <c r="Q3001" s="15" t="s">
        <v>8315</v>
      </c>
      <c r="R3001" t="s">
        <v>8355</v>
      </c>
      <c r="S3001" s="9">
        <f t="shared" si="189"/>
        <v>42780.740277777775</v>
      </c>
      <c r="T3001" s="9">
        <f t="shared" si="19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192">ROUND(E3002/D3002*100,0)</f>
        <v>100</v>
      </c>
      <c r="P3002" s="13">
        <f t="shared" ref="P3002:P3065" si="193">IFERROR(ROUND(E3002/L3002,2),0)</f>
        <v>62.5</v>
      </c>
      <c r="Q3002" s="15" t="s">
        <v>8315</v>
      </c>
      <c r="R3002" t="s">
        <v>8355</v>
      </c>
      <c r="S3002" s="9">
        <f t="shared" ref="S3002:S3065" si="194">(((J3002/60)/60)/24)+DATE(1970,1,1)</f>
        <v>42752.827199074076</v>
      </c>
      <c r="T3002" s="9">
        <f t="shared" ref="T3002:T3065" si="195"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 s="13">
        <f t="shared" si="193"/>
        <v>131.38</v>
      </c>
      <c r="Q3003" s="15" t="s">
        <v>8315</v>
      </c>
      <c r="R3003" t="s">
        <v>8355</v>
      </c>
      <c r="S3003" s="9">
        <f t="shared" si="194"/>
        <v>42534.895625000005</v>
      </c>
      <c r="T3003" s="9">
        <f t="shared" si="195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 s="13">
        <f t="shared" si="193"/>
        <v>73.03</v>
      </c>
      <c r="Q3004" s="15" t="s">
        <v>8315</v>
      </c>
      <c r="R3004" t="s">
        <v>8355</v>
      </c>
      <c r="S3004" s="9">
        <f t="shared" si="194"/>
        <v>41239.83625</v>
      </c>
      <c r="T3004" s="9">
        <f t="shared" si="195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 s="13">
        <f t="shared" si="193"/>
        <v>178.53</v>
      </c>
      <c r="Q3005" s="15" t="s">
        <v>8315</v>
      </c>
      <c r="R3005" t="s">
        <v>8355</v>
      </c>
      <c r="S3005" s="9">
        <f t="shared" si="194"/>
        <v>42398.849259259259</v>
      </c>
      <c r="T3005" s="9">
        <f t="shared" si="195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 s="13">
        <f t="shared" si="193"/>
        <v>162.91</v>
      </c>
      <c r="Q3006" s="15" t="s">
        <v>8315</v>
      </c>
      <c r="R3006" t="s">
        <v>8355</v>
      </c>
      <c r="S3006" s="9">
        <f t="shared" si="194"/>
        <v>41928.881064814814</v>
      </c>
      <c r="T3006" s="9">
        <f t="shared" si="195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 s="13">
        <f t="shared" si="193"/>
        <v>108.24</v>
      </c>
      <c r="Q3007" s="15" t="s">
        <v>8315</v>
      </c>
      <c r="R3007" t="s">
        <v>8355</v>
      </c>
      <c r="S3007" s="9">
        <f t="shared" si="194"/>
        <v>41888.674826388888</v>
      </c>
      <c r="T3007" s="9">
        <f t="shared" si="195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 s="13">
        <f t="shared" si="193"/>
        <v>88.87</v>
      </c>
      <c r="Q3008" s="15" t="s">
        <v>8315</v>
      </c>
      <c r="R3008" t="s">
        <v>8355</v>
      </c>
      <c r="S3008" s="9">
        <f t="shared" si="194"/>
        <v>41957.756840277783</v>
      </c>
      <c r="T3008" s="9">
        <f t="shared" si="195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 s="13">
        <f t="shared" si="193"/>
        <v>54</v>
      </c>
      <c r="Q3009" s="15" t="s">
        <v>8315</v>
      </c>
      <c r="R3009" t="s">
        <v>8355</v>
      </c>
      <c r="S3009" s="9">
        <f t="shared" si="194"/>
        <v>42098.216238425928</v>
      </c>
      <c r="T3009" s="9">
        <f t="shared" si="195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 s="13">
        <f t="shared" si="193"/>
        <v>116.73</v>
      </c>
      <c r="Q3010" s="15" t="s">
        <v>8315</v>
      </c>
      <c r="R3010" t="s">
        <v>8355</v>
      </c>
      <c r="S3010" s="9">
        <f t="shared" si="194"/>
        <v>42360.212025462963</v>
      </c>
      <c r="T3010" s="9">
        <f t="shared" si="195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 s="13">
        <f t="shared" si="193"/>
        <v>233.9</v>
      </c>
      <c r="Q3011" s="15" t="s">
        <v>8315</v>
      </c>
      <c r="R3011" t="s">
        <v>8355</v>
      </c>
      <c r="S3011" s="9">
        <f t="shared" si="194"/>
        <v>41939.569907407407</v>
      </c>
      <c r="T3011" s="9">
        <f t="shared" si="195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 s="13">
        <f t="shared" si="193"/>
        <v>158</v>
      </c>
      <c r="Q3012" s="15" t="s">
        <v>8315</v>
      </c>
      <c r="R3012" t="s">
        <v>8355</v>
      </c>
      <c r="S3012" s="9">
        <f t="shared" si="194"/>
        <v>41996.832395833335</v>
      </c>
      <c r="T3012" s="9">
        <f t="shared" si="1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 s="13">
        <f t="shared" si="193"/>
        <v>14.84</v>
      </c>
      <c r="Q3013" s="15" t="s">
        <v>8315</v>
      </c>
      <c r="R3013" t="s">
        <v>8355</v>
      </c>
      <c r="S3013" s="9">
        <f t="shared" si="194"/>
        <v>42334.468935185185</v>
      </c>
      <c r="T3013" s="9">
        <f t="shared" si="1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 s="13">
        <f t="shared" si="193"/>
        <v>85.18</v>
      </c>
      <c r="Q3014" s="15" t="s">
        <v>8315</v>
      </c>
      <c r="R3014" t="s">
        <v>8355</v>
      </c>
      <c r="S3014" s="9">
        <f t="shared" si="194"/>
        <v>42024.702893518523</v>
      </c>
      <c r="T3014" s="9">
        <f t="shared" si="1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 s="13">
        <f t="shared" si="193"/>
        <v>146.69</v>
      </c>
      <c r="Q3015" s="15" t="s">
        <v>8315</v>
      </c>
      <c r="R3015" t="s">
        <v>8355</v>
      </c>
      <c r="S3015" s="9">
        <f t="shared" si="194"/>
        <v>42146.836215277777</v>
      </c>
      <c r="T3015" s="9">
        <f t="shared" si="1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 s="13">
        <f t="shared" si="193"/>
        <v>50.76</v>
      </c>
      <c r="Q3016" s="15" t="s">
        <v>8315</v>
      </c>
      <c r="R3016" t="s">
        <v>8355</v>
      </c>
      <c r="S3016" s="9">
        <f t="shared" si="194"/>
        <v>41920.123611111114</v>
      </c>
      <c r="T3016" s="9">
        <f t="shared" si="1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 s="13">
        <f t="shared" si="193"/>
        <v>87.7</v>
      </c>
      <c r="Q3017" s="15" t="s">
        <v>8315</v>
      </c>
      <c r="R3017" t="s">
        <v>8355</v>
      </c>
      <c r="S3017" s="9">
        <f t="shared" si="194"/>
        <v>41785.72729166667</v>
      </c>
      <c r="T3017" s="9">
        <f t="shared" si="1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 s="13">
        <f t="shared" si="193"/>
        <v>242.28</v>
      </c>
      <c r="Q3018" s="15" t="s">
        <v>8315</v>
      </c>
      <c r="R3018" t="s">
        <v>8355</v>
      </c>
      <c r="S3018" s="9">
        <f t="shared" si="194"/>
        <v>41778.548055555555</v>
      </c>
      <c r="T3018" s="9">
        <f t="shared" si="1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 s="13">
        <f t="shared" si="193"/>
        <v>146.44999999999999</v>
      </c>
      <c r="Q3019" s="15" t="s">
        <v>8315</v>
      </c>
      <c r="R3019" t="s">
        <v>8355</v>
      </c>
      <c r="S3019" s="9">
        <f t="shared" si="194"/>
        <v>41841.850034722222</v>
      </c>
      <c r="T3019" s="9">
        <f t="shared" si="1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 s="13">
        <f t="shared" si="193"/>
        <v>103.17</v>
      </c>
      <c r="Q3020" s="15" t="s">
        <v>8315</v>
      </c>
      <c r="R3020" t="s">
        <v>8355</v>
      </c>
      <c r="S3020" s="9">
        <f t="shared" si="194"/>
        <v>42163.29833333334</v>
      </c>
      <c r="T3020" s="9">
        <f t="shared" si="1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 s="13">
        <f t="shared" si="193"/>
        <v>80.459999999999994</v>
      </c>
      <c r="Q3021" s="15" t="s">
        <v>8315</v>
      </c>
      <c r="R3021" t="s">
        <v>8355</v>
      </c>
      <c r="S3021" s="9">
        <f t="shared" si="194"/>
        <v>41758.833564814813</v>
      </c>
      <c r="T3021" s="9">
        <f t="shared" si="1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 s="13">
        <f t="shared" si="193"/>
        <v>234.67</v>
      </c>
      <c r="Q3022" s="15" t="s">
        <v>8315</v>
      </c>
      <c r="R3022" t="s">
        <v>8355</v>
      </c>
      <c r="S3022" s="9">
        <f t="shared" si="194"/>
        <v>42170.846446759257</v>
      </c>
      <c r="T3022" s="9">
        <f t="shared" si="1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 s="13">
        <f t="shared" si="193"/>
        <v>50.69</v>
      </c>
      <c r="Q3023" s="15" t="s">
        <v>8315</v>
      </c>
      <c r="R3023" t="s">
        <v>8355</v>
      </c>
      <c r="S3023" s="9">
        <f t="shared" si="194"/>
        <v>42660.618854166663</v>
      </c>
      <c r="T3023" s="9">
        <f t="shared" si="1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 s="13">
        <f t="shared" si="193"/>
        <v>162.71</v>
      </c>
      <c r="Q3024" s="15" t="s">
        <v>8315</v>
      </c>
      <c r="R3024" t="s">
        <v>8355</v>
      </c>
      <c r="S3024" s="9">
        <f t="shared" si="194"/>
        <v>42564.95380787037</v>
      </c>
      <c r="T3024" s="9">
        <f t="shared" si="1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 s="13">
        <f t="shared" si="193"/>
        <v>120.17</v>
      </c>
      <c r="Q3025" s="15" t="s">
        <v>8315</v>
      </c>
      <c r="R3025" t="s">
        <v>8355</v>
      </c>
      <c r="S3025" s="9">
        <f t="shared" si="194"/>
        <v>42121.675763888896</v>
      </c>
      <c r="T3025" s="9">
        <f t="shared" si="1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 s="13">
        <f t="shared" si="193"/>
        <v>67.7</v>
      </c>
      <c r="Q3026" s="15" t="s">
        <v>8315</v>
      </c>
      <c r="R3026" t="s">
        <v>8355</v>
      </c>
      <c r="S3026" s="9">
        <f t="shared" si="194"/>
        <v>41158.993923611109</v>
      </c>
      <c r="T3026" s="9">
        <f t="shared" si="1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 s="13">
        <f t="shared" si="193"/>
        <v>52.1</v>
      </c>
      <c r="Q3027" s="15" t="s">
        <v>8315</v>
      </c>
      <c r="R3027" t="s">
        <v>8355</v>
      </c>
      <c r="S3027" s="9">
        <f t="shared" si="194"/>
        <v>41761.509409722225</v>
      </c>
      <c r="T3027" s="9">
        <f t="shared" si="1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 s="13">
        <f t="shared" si="193"/>
        <v>51.6</v>
      </c>
      <c r="Q3028" s="15" t="s">
        <v>8315</v>
      </c>
      <c r="R3028" t="s">
        <v>8355</v>
      </c>
      <c r="S3028" s="9">
        <f t="shared" si="194"/>
        <v>42783.459398148145</v>
      </c>
      <c r="T3028" s="9">
        <f t="shared" si="1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 s="13">
        <f t="shared" si="193"/>
        <v>164.3</v>
      </c>
      <c r="Q3029" s="15" t="s">
        <v>8315</v>
      </c>
      <c r="R3029" t="s">
        <v>8355</v>
      </c>
      <c r="S3029" s="9">
        <f t="shared" si="194"/>
        <v>42053.704293981486</v>
      </c>
      <c r="T3029" s="9">
        <f t="shared" si="1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 s="13">
        <f t="shared" si="193"/>
        <v>84.86</v>
      </c>
      <c r="Q3030" s="15" t="s">
        <v>8315</v>
      </c>
      <c r="R3030" t="s">
        <v>8355</v>
      </c>
      <c r="S3030" s="9">
        <f t="shared" si="194"/>
        <v>42567.264178240745</v>
      </c>
      <c r="T3030" s="9">
        <f t="shared" si="1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 s="13">
        <f t="shared" si="193"/>
        <v>94.55</v>
      </c>
      <c r="Q3031" s="15" t="s">
        <v>8315</v>
      </c>
      <c r="R3031" t="s">
        <v>8355</v>
      </c>
      <c r="S3031" s="9">
        <f t="shared" si="194"/>
        <v>41932.708877314813</v>
      </c>
      <c r="T3031" s="9">
        <f t="shared" si="1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 s="13">
        <f t="shared" si="193"/>
        <v>45.54</v>
      </c>
      <c r="Q3032" s="15" t="s">
        <v>8315</v>
      </c>
      <c r="R3032" t="s">
        <v>8355</v>
      </c>
      <c r="S3032" s="9">
        <f t="shared" si="194"/>
        <v>42233.747349537036</v>
      </c>
      <c r="T3032" s="9">
        <f t="shared" si="1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 s="13">
        <f t="shared" si="193"/>
        <v>51.72</v>
      </c>
      <c r="Q3033" s="15" t="s">
        <v>8315</v>
      </c>
      <c r="R3033" t="s">
        <v>8355</v>
      </c>
      <c r="S3033" s="9">
        <f t="shared" si="194"/>
        <v>42597.882488425923</v>
      </c>
      <c r="T3033" s="9">
        <f t="shared" si="1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 s="13">
        <f t="shared" si="193"/>
        <v>50.88</v>
      </c>
      <c r="Q3034" s="15" t="s">
        <v>8315</v>
      </c>
      <c r="R3034" t="s">
        <v>8355</v>
      </c>
      <c r="S3034" s="9">
        <f t="shared" si="194"/>
        <v>42228.044664351852</v>
      </c>
      <c r="T3034" s="9">
        <f t="shared" si="1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 s="13">
        <f t="shared" si="193"/>
        <v>191.13</v>
      </c>
      <c r="Q3035" s="15" t="s">
        <v>8315</v>
      </c>
      <c r="R3035" t="s">
        <v>8355</v>
      </c>
      <c r="S3035" s="9">
        <f t="shared" si="194"/>
        <v>42570.110243055555</v>
      </c>
      <c r="T3035" s="9">
        <f t="shared" si="1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 s="13">
        <f t="shared" si="193"/>
        <v>89.31</v>
      </c>
      <c r="Q3036" s="15" t="s">
        <v>8315</v>
      </c>
      <c r="R3036" t="s">
        <v>8355</v>
      </c>
      <c r="S3036" s="9">
        <f t="shared" si="194"/>
        <v>42644.535358796296</v>
      </c>
      <c r="T3036" s="9">
        <f t="shared" si="1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 s="13">
        <f t="shared" si="193"/>
        <v>88.59</v>
      </c>
      <c r="Q3037" s="15" t="s">
        <v>8315</v>
      </c>
      <c r="R3037" t="s">
        <v>8355</v>
      </c>
      <c r="S3037" s="9">
        <f t="shared" si="194"/>
        <v>41368.560289351852</v>
      </c>
      <c r="T3037" s="9">
        <f t="shared" si="1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 s="13">
        <f t="shared" si="193"/>
        <v>96.3</v>
      </c>
      <c r="Q3038" s="15" t="s">
        <v>8315</v>
      </c>
      <c r="R3038" t="s">
        <v>8355</v>
      </c>
      <c r="S3038" s="9">
        <f t="shared" si="194"/>
        <v>41466.785231481481</v>
      </c>
      <c r="T3038" s="9">
        <f t="shared" si="1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 s="13">
        <f t="shared" si="193"/>
        <v>33.31</v>
      </c>
      <c r="Q3039" s="15" t="s">
        <v>8315</v>
      </c>
      <c r="R3039" t="s">
        <v>8355</v>
      </c>
      <c r="S3039" s="9">
        <f t="shared" si="194"/>
        <v>40378.893206018518</v>
      </c>
      <c r="T3039" s="9">
        <f t="shared" si="1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 s="13">
        <f t="shared" si="193"/>
        <v>37.22</v>
      </c>
      <c r="Q3040" s="15" t="s">
        <v>8315</v>
      </c>
      <c r="R3040" t="s">
        <v>8355</v>
      </c>
      <c r="S3040" s="9">
        <f t="shared" si="194"/>
        <v>42373.252280092594</v>
      </c>
      <c r="T3040" s="9">
        <f t="shared" si="1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 s="13">
        <f t="shared" si="193"/>
        <v>92.13</v>
      </c>
      <c r="Q3041" s="15" t="s">
        <v>8315</v>
      </c>
      <c r="R3041" t="s">
        <v>8355</v>
      </c>
      <c r="S3041" s="9">
        <f t="shared" si="194"/>
        <v>41610.794421296298</v>
      </c>
      <c r="T3041" s="9">
        <f t="shared" si="1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 s="13">
        <f t="shared" si="193"/>
        <v>76.790000000000006</v>
      </c>
      <c r="Q3042" s="15" t="s">
        <v>8315</v>
      </c>
      <c r="R3042" t="s">
        <v>8355</v>
      </c>
      <c r="S3042" s="9">
        <f t="shared" si="194"/>
        <v>42177.791909722218</v>
      </c>
      <c r="T3042" s="9">
        <f t="shared" si="1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 s="13">
        <f t="shared" si="193"/>
        <v>96.53</v>
      </c>
      <c r="Q3043" s="15" t="s">
        <v>8315</v>
      </c>
      <c r="R3043" t="s">
        <v>8355</v>
      </c>
      <c r="S3043" s="9">
        <f t="shared" si="194"/>
        <v>42359.868611111116</v>
      </c>
      <c r="T3043" s="9">
        <f t="shared" si="1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 s="13">
        <f t="shared" si="193"/>
        <v>51.89</v>
      </c>
      <c r="Q3044" s="15" t="s">
        <v>8315</v>
      </c>
      <c r="R3044" t="s">
        <v>8355</v>
      </c>
      <c r="S3044" s="9">
        <f t="shared" si="194"/>
        <v>42253.688043981485</v>
      </c>
      <c r="T3044" s="9">
        <f t="shared" si="1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 s="13">
        <f t="shared" si="193"/>
        <v>128.91</v>
      </c>
      <c r="Q3045" s="15" t="s">
        <v>8315</v>
      </c>
      <c r="R3045" t="s">
        <v>8355</v>
      </c>
      <c r="S3045" s="9">
        <f t="shared" si="194"/>
        <v>42083.070590277777</v>
      </c>
      <c r="T3045" s="9">
        <f t="shared" si="1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 s="13">
        <f t="shared" si="193"/>
        <v>84.11</v>
      </c>
      <c r="Q3046" s="15" t="s">
        <v>8315</v>
      </c>
      <c r="R3046" t="s">
        <v>8355</v>
      </c>
      <c r="S3046" s="9">
        <f t="shared" si="194"/>
        <v>42387.7268287037</v>
      </c>
      <c r="T3046" s="9">
        <f t="shared" si="1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 s="13">
        <f t="shared" si="193"/>
        <v>82.94</v>
      </c>
      <c r="Q3047" s="15" t="s">
        <v>8315</v>
      </c>
      <c r="R3047" t="s">
        <v>8355</v>
      </c>
      <c r="S3047" s="9">
        <f t="shared" si="194"/>
        <v>41843.155729166669</v>
      </c>
      <c r="T3047" s="9">
        <f t="shared" si="1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 s="13">
        <f t="shared" si="193"/>
        <v>259.95</v>
      </c>
      <c r="Q3048" s="15" t="s">
        <v>8315</v>
      </c>
      <c r="R3048" t="s">
        <v>8355</v>
      </c>
      <c r="S3048" s="9">
        <f t="shared" si="194"/>
        <v>41862.803078703706</v>
      </c>
      <c r="T3048" s="9">
        <f t="shared" si="1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 s="13">
        <f t="shared" si="193"/>
        <v>37.25</v>
      </c>
      <c r="Q3049" s="15" t="s">
        <v>8315</v>
      </c>
      <c r="R3049" t="s">
        <v>8355</v>
      </c>
      <c r="S3049" s="9">
        <f t="shared" si="194"/>
        <v>42443.989050925928</v>
      </c>
      <c r="T3049" s="9">
        <f t="shared" si="1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 s="13">
        <f t="shared" si="193"/>
        <v>177.02</v>
      </c>
      <c r="Q3050" s="15" t="s">
        <v>8315</v>
      </c>
      <c r="R3050" t="s">
        <v>8355</v>
      </c>
      <c r="S3050" s="9">
        <f t="shared" si="194"/>
        <v>41975.901180555549</v>
      </c>
      <c r="T3050" s="9">
        <f t="shared" si="1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 s="13">
        <f t="shared" si="193"/>
        <v>74.069999999999993</v>
      </c>
      <c r="Q3051" s="15" t="s">
        <v>8315</v>
      </c>
      <c r="R3051" t="s">
        <v>8355</v>
      </c>
      <c r="S3051" s="9">
        <f t="shared" si="194"/>
        <v>42139.014525462961</v>
      </c>
      <c r="T3051" s="9">
        <f t="shared" si="1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 s="13">
        <f t="shared" si="193"/>
        <v>70.67</v>
      </c>
      <c r="Q3052" s="15" t="s">
        <v>8315</v>
      </c>
      <c r="R3052" t="s">
        <v>8355</v>
      </c>
      <c r="S3052" s="9">
        <f t="shared" si="194"/>
        <v>42465.16851851852</v>
      </c>
      <c r="T3052" s="9">
        <f t="shared" si="1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 s="13">
        <f t="shared" si="193"/>
        <v>23.63</v>
      </c>
      <c r="Q3053" s="15" t="s">
        <v>8315</v>
      </c>
      <c r="R3053" t="s">
        <v>8355</v>
      </c>
      <c r="S3053" s="9">
        <f t="shared" si="194"/>
        <v>42744.416030092587</v>
      </c>
      <c r="T3053" s="9">
        <f t="shared" si="1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 s="13">
        <f t="shared" si="193"/>
        <v>37.5</v>
      </c>
      <c r="Q3054" s="15" t="s">
        <v>8315</v>
      </c>
      <c r="R3054" t="s">
        <v>8355</v>
      </c>
      <c r="S3054" s="9">
        <f t="shared" si="194"/>
        <v>42122.670069444444</v>
      </c>
      <c r="T3054" s="9">
        <f t="shared" si="1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 s="13">
        <f t="shared" si="193"/>
        <v>13.33</v>
      </c>
      <c r="Q3055" s="15" t="s">
        <v>8315</v>
      </c>
      <c r="R3055" t="s">
        <v>8355</v>
      </c>
      <c r="S3055" s="9">
        <f t="shared" si="194"/>
        <v>41862.761724537035</v>
      </c>
      <c r="T3055" s="9">
        <f t="shared" si="1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s="13">
        <f t="shared" si="193"/>
        <v>0</v>
      </c>
      <c r="Q3056" s="15" t="s">
        <v>8315</v>
      </c>
      <c r="R3056" t="s">
        <v>8355</v>
      </c>
      <c r="S3056" s="9">
        <f t="shared" si="194"/>
        <v>42027.832800925928</v>
      </c>
      <c r="T3056" s="9">
        <f t="shared" si="1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 s="13">
        <f t="shared" si="193"/>
        <v>1</v>
      </c>
      <c r="Q3057" s="15" t="s">
        <v>8315</v>
      </c>
      <c r="R3057" t="s">
        <v>8355</v>
      </c>
      <c r="S3057" s="9">
        <f t="shared" si="194"/>
        <v>41953.95821759259</v>
      </c>
      <c r="T3057" s="9">
        <f t="shared" si="1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s="13">
        <f t="shared" si="193"/>
        <v>0</v>
      </c>
      <c r="Q3058" s="15" t="s">
        <v>8315</v>
      </c>
      <c r="R3058" t="s">
        <v>8355</v>
      </c>
      <c r="S3058" s="9">
        <f t="shared" si="194"/>
        <v>41851.636388888888</v>
      </c>
      <c r="T3058" s="9">
        <f t="shared" si="1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s="13">
        <f t="shared" si="193"/>
        <v>0</v>
      </c>
      <c r="Q3059" s="15" t="s">
        <v>8315</v>
      </c>
      <c r="R3059" t="s">
        <v>8355</v>
      </c>
      <c r="S3059" s="9">
        <f t="shared" si="194"/>
        <v>42433.650590277779</v>
      </c>
      <c r="T3059" s="9">
        <f t="shared" si="1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 s="13">
        <f t="shared" si="193"/>
        <v>1</v>
      </c>
      <c r="Q3060" s="15" t="s">
        <v>8315</v>
      </c>
      <c r="R3060" t="s">
        <v>8355</v>
      </c>
      <c r="S3060" s="9">
        <f t="shared" si="194"/>
        <v>42460.374305555553</v>
      </c>
      <c r="T3060" s="9">
        <f t="shared" si="1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 s="13">
        <f t="shared" si="193"/>
        <v>41</v>
      </c>
      <c r="Q3061" s="15" t="s">
        <v>8315</v>
      </c>
      <c r="R3061" t="s">
        <v>8355</v>
      </c>
      <c r="S3061" s="9">
        <f t="shared" si="194"/>
        <v>41829.935717592591</v>
      </c>
      <c r="T3061" s="9">
        <f t="shared" si="1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 s="13">
        <f t="shared" si="193"/>
        <v>55.83</v>
      </c>
      <c r="Q3062" s="15" t="s">
        <v>8315</v>
      </c>
      <c r="R3062" t="s">
        <v>8355</v>
      </c>
      <c r="S3062" s="9">
        <f t="shared" si="194"/>
        <v>42245.274699074071</v>
      </c>
      <c r="T3062" s="9">
        <f t="shared" si="195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s="13">
        <f t="shared" si="193"/>
        <v>0</v>
      </c>
      <c r="Q3063" s="15" t="s">
        <v>8315</v>
      </c>
      <c r="R3063" t="s">
        <v>8355</v>
      </c>
      <c r="S3063" s="9">
        <f t="shared" si="194"/>
        <v>41834.784120370372</v>
      </c>
      <c r="T3063" s="9">
        <f t="shared" si="1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 s="13">
        <f t="shared" si="193"/>
        <v>99.76</v>
      </c>
      <c r="Q3064" s="15" t="s">
        <v>8315</v>
      </c>
      <c r="R3064" t="s">
        <v>8355</v>
      </c>
      <c r="S3064" s="9">
        <f t="shared" si="194"/>
        <v>42248.535787037035</v>
      </c>
      <c r="T3064" s="9">
        <f t="shared" si="1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 s="13">
        <f t="shared" si="193"/>
        <v>25.52</v>
      </c>
      <c r="Q3065" s="15" t="s">
        <v>8315</v>
      </c>
      <c r="R3065" t="s">
        <v>8355</v>
      </c>
      <c r="S3065" s="9">
        <f t="shared" si="194"/>
        <v>42630.922893518517</v>
      </c>
      <c r="T3065" s="9">
        <f t="shared" si="1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196">ROUND(E3066/D3066*100,0)</f>
        <v>11</v>
      </c>
      <c r="P3066" s="13">
        <f t="shared" ref="P3066:P3129" si="197">IFERROR(ROUND(E3066/L3066,2),0)</f>
        <v>117.65</v>
      </c>
      <c r="Q3066" s="15" t="s">
        <v>8315</v>
      </c>
      <c r="R3066" t="s">
        <v>8355</v>
      </c>
      <c r="S3066" s="9">
        <f t="shared" ref="S3066:S3129" si="198">(((J3066/60)/60)/24)+DATE(1970,1,1)</f>
        <v>42299.130162037036</v>
      </c>
      <c r="T3066" s="9">
        <f t="shared" ref="T3066:T3129" si="199"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 s="13">
        <f t="shared" si="197"/>
        <v>5</v>
      </c>
      <c r="Q3067" s="15" t="s">
        <v>8315</v>
      </c>
      <c r="R3067" t="s">
        <v>8355</v>
      </c>
      <c r="S3067" s="9">
        <f t="shared" si="198"/>
        <v>41825.055231481485</v>
      </c>
      <c r="T3067" s="9">
        <f t="shared" si="199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 s="13">
        <f t="shared" si="197"/>
        <v>2796.67</v>
      </c>
      <c r="Q3068" s="15" t="s">
        <v>8315</v>
      </c>
      <c r="R3068" t="s">
        <v>8355</v>
      </c>
      <c r="S3068" s="9">
        <f t="shared" si="198"/>
        <v>42531.228437500002</v>
      </c>
      <c r="T3068" s="9">
        <f t="shared" si="199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 s="13">
        <f t="shared" si="197"/>
        <v>200</v>
      </c>
      <c r="Q3069" s="15" t="s">
        <v>8315</v>
      </c>
      <c r="R3069" t="s">
        <v>8355</v>
      </c>
      <c r="S3069" s="9">
        <f t="shared" si="198"/>
        <v>42226.938414351855</v>
      </c>
      <c r="T3069" s="9">
        <f t="shared" si="199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 s="13">
        <f t="shared" si="197"/>
        <v>87.5</v>
      </c>
      <c r="Q3070" s="15" t="s">
        <v>8315</v>
      </c>
      <c r="R3070" t="s">
        <v>8355</v>
      </c>
      <c r="S3070" s="9">
        <f t="shared" si="198"/>
        <v>42263.691574074073</v>
      </c>
      <c r="T3070" s="9">
        <f t="shared" si="199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 s="13">
        <f t="shared" si="197"/>
        <v>20.14</v>
      </c>
      <c r="Q3071" s="15" t="s">
        <v>8315</v>
      </c>
      <c r="R3071" t="s">
        <v>8355</v>
      </c>
      <c r="S3071" s="9">
        <f t="shared" si="198"/>
        <v>41957.833726851852</v>
      </c>
      <c r="T3071" s="9">
        <f t="shared" si="199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 s="13">
        <f t="shared" si="197"/>
        <v>20.88</v>
      </c>
      <c r="Q3072" s="15" t="s">
        <v>8315</v>
      </c>
      <c r="R3072" t="s">
        <v>8355</v>
      </c>
      <c r="S3072" s="9">
        <f t="shared" si="198"/>
        <v>42690.733437499999</v>
      </c>
      <c r="T3072" s="9">
        <f t="shared" si="199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 s="13">
        <f t="shared" si="197"/>
        <v>61.31</v>
      </c>
      <c r="Q3073" s="15" t="s">
        <v>8315</v>
      </c>
      <c r="R3073" t="s">
        <v>8355</v>
      </c>
      <c r="S3073" s="9">
        <f t="shared" si="198"/>
        <v>42097.732418981483</v>
      </c>
      <c r="T3073" s="9">
        <f t="shared" si="199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 s="13">
        <f t="shared" si="197"/>
        <v>1</v>
      </c>
      <c r="Q3074" s="15" t="s">
        <v>8315</v>
      </c>
      <c r="R3074" t="s">
        <v>8355</v>
      </c>
      <c r="S3074" s="9">
        <f t="shared" si="198"/>
        <v>42658.690532407403</v>
      </c>
      <c r="T3074" s="9">
        <f t="shared" si="199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 s="13">
        <f t="shared" si="197"/>
        <v>92.14</v>
      </c>
      <c r="Q3075" s="15" t="s">
        <v>8315</v>
      </c>
      <c r="R3075" t="s">
        <v>8355</v>
      </c>
      <c r="S3075" s="9">
        <f t="shared" si="198"/>
        <v>42111.684027777781</v>
      </c>
      <c r="T3075" s="9">
        <f t="shared" si="199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 s="13">
        <f t="shared" si="197"/>
        <v>7.33</v>
      </c>
      <c r="Q3076" s="15" t="s">
        <v>8315</v>
      </c>
      <c r="R3076" t="s">
        <v>8355</v>
      </c>
      <c r="S3076" s="9">
        <f t="shared" si="198"/>
        <v>42409.571284722217</v>
      </c>
      <c r="T3076" s="9">
        <f t="shared" si="199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 s="13">
        <f t="shared" si="197"/>
        <v>64.8</v>
      </c>
      <c r="Q3077" s="15" t="s">
        <v>8315</v>
      </c>
      <c r="R3077" t="s">
        <v>8355</v>
      </c>
      <c r="S3077" s="9">
        <f t="shared" si="198"/>
        <v>42551.102314814809</v>
      </c>
      <c r="T3077" s="9">
        <f t="shared" si="199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 s="13">
        <f t="shared" si="197"/>
        <v>30.12</v>
      </c>
      <c r="Q3078" s="15" t="s">
        <v>8315</v>
      </c>
      <c r="R3078" t="s">
        <v>8355</v>
      </c>
      <c r="S3078" s="9">
        <f t="shared" si="198"/>
        <v>42226.651886574073</v>
      </c>
      <c r="T3078" s="9">
        <f t="shared" si="199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 s="13">
        <f t="shared" si="197"/>
        <v>52.5</v>
      </c>
      <c r="Q3079" s="15" t="s">
        <v>8315</v>
      </c>
      <c r="R3079" t="s">
        <v>8355</v>
      </c>
      <c r="S3079" s="9">
        <f t="shared" si="198"/>
        <v>42766.956921296296</v>
      </c>
      <c r="T3079" s="9">
        <f t="shared" si="199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 s="13">
        <f t="shared" si="197"/>
        <v>23.67</v>
      </c>
      <c r="Q3080" s="15" t="s">
        <v>8315</v>
      </c>
      <c r="R3080" t="s">
        <v>8355</v>
      </c>
      <c r="S3080" s="9">
        <f t="shared" si="198"/>
        <v>42031.138831018514</v>
      </c>
      <c r="T3080" s="9">
        <f t="shared" si="199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 s="13">
        <f t="shared" si="197"/>
        <v>415.78</v>
      </c>
      <c r="Q3081" s="15" t="s">
        <v>8315</v>
      </c>
      <c r="R3081" t="s">
        <v>8355</v>
      </c>
      <c r="S3081" s="9">
        <f t="shared" si="198"/>
        <v>42055.713368055556</v>
      </c>
      <c r="T3081" s="9">
        <f t="shared" si="199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 s="13">
        <f t="shared" si="197"/>
        <v>53.71</v>
      </c>
      <c r="Q3082" s="15" t="s">
        <v>8315</v>
      </c>
      <c r="R3082" t="s">
        <v>8355</v>
      </c>
      <c r="S3082" s="9">
        <f t="shared" si="198"/>
        <v>41940.028287037036</v>
      </c>
      <c r="T3082" s="9">
        <f t="shared" si="199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 s="13">
        <f t="shared" si="197"/>
        <v>420.6</v>
      </c>
      <c r="Q3083" s="15" t="s">
        <v>8315</v>
      </c>
      <c r="R3083" t="s">
        <v>8355</v>
      </c>
      <c r="S3083" s="9">
        <f t="shared" si="198"/>
        <v>42237.181608796294</v>
      </c>
      <c r="T3083" s="9">
        <f t="shared" si="199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s="13">
        <f t="shared" si="197"/>
        <v>0</v>
      </c>
      <c r="Q3084" s="15" t="s">
        <v>8315</v>
      </c>
      <c r="R3084" t="s">
        <v>8355</v>
      </c>
      <c r="S3084" s="9">
        <f t="shared" si="198"/>
        <v>42293.922986111109</v>
      </c>
      <c r="T3084" s="9">
        <f t="shared" si="199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 s="13">
        <f t="shared" si="197"/>
        <v>18.670000000000002</v>
      </c>
      <c r="Q3085" s="15" t="s">
        <v>8315</v>
      </c>
      <c r="R3085" t="s">
        <v>8355</v>
      </c>
      <c r="S3085" s="9">
        <f t="shared" si="198"/>
        <v>41853.563402777778</v>
      </c>
      <c r="T3085" s="9">
        <f t="shared" si="199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 s="13">
        <f t="shared" si="197"/>
        <v>78.33</v>
      </c>
      <c r="Q3086" s="15" t="s">
        <v>8315</v>
      </c>
      <c r="R3086" t="s">
        <v>8355</v>
      </c>
      <c r="S3086" s="9">
        <f t="shared" si="198"/>
        <v>42100.723738425921</v>
      </c>
      <c r="T3086" s="9">
        <f t="shared" si="199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 s="13">
        <f t="shared" si="197"/>
        <v>67.78</v>
      </c>
      <c r="Q3087" s="15" t="s">
        <v>8315</v>
      </c>
      <c r="R3087" t="s">
        <v>8355</v>
      </c>
      <c r="S3087" s="9">
        <f t="shared" si="198"/>
        <v>42246.883784722217</v>
      </c>
      <c r="T3087" s="9">
        <f t="shared" si="199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 s="13">
        <f t="shared" si="197"/>
        <v>16.670000000000002</v>
      </c>
      <c r="Q3088" s="15" t="s">
        <v>8315</v>
      </c>
      <c r="R3088" t="s">
        <v>8355</v>
      </c>
      <c r="S3088" s="9">
        <f t="shared" si="198"/>
        <v>42173.67082175926</v>
      </c>
      <c r="T3088" s="9">
        <f t="shared" si="199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 s="13">
        <f t="shared" si="197"/>
        <v>62.5</v>
      </c>
      <c r="Q3089" s="15" t="s">
        <v>8315</v>
      </c>
      <c r="R3089" t="s">
        <v>8355</v>
      </c>
      <c r="S3089" s="9">
        <f t="shared" si="198"/>
        <v>42665.150347222225</v>
      </c>
      <c r="T3089" s="9">
        <f t="shared" si="199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 s="13">
        <f t="shared" si="197"/>
        <v>42</v>
      </c>
      <c r="Q3090" s="15" t="s">
        <v>8315</v>
      </c>
      <c r="R3090" t="s">
        <v>8355</v>
      </c>
      <c r="S3090" s="9">
        <f t="shared" si="198"/>
        <v>41981.57230324074</v>
      </c>
      <c r="T3090" s="9">
        <f t="shared" si="199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 s="13">
        <f t="shared" si="197"/>
        <v>130.09</v>
      </c>
      <c r="Q3091" s="15" t="s">
        <v>8315</v>
      </c>
      <c r="R3091" t="s">
        <v>8355</v>
      </c>
      <c r="S3091" s="9">
        <f t="shared" si="198"/>
        <v>42528.542627314819</v>
      </c>
      <c r="T3091" s="9">
        <f t="shared" si="199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 s="13">
        <f t="shared" si="197"/>
        <v>1270.22</v>
      </c>
      <c r="Q3092" s="15" t="s">
        <v>8315</v>
      </c>
      <c r="R3092" t="s">
        <v>8355</v>
      </c>
      <c r="S3092" s="9">
        <f t="shared" si="198"/>
        <v>42065.818807870368</v>
      </c>
      <c r="T3092" s="9">
        <f t="shared" si="199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 s="13">
        <f t="shared" si="197"/>
        <v>88.44</v>
      </c>
      <c r="Q3093" s="15" t="s">
        <v>8315</v>
      </c>
      <c r="R3093" t="s">
        <v>8355</v>
      </c>
      <c r="S3093" s="9">
        <f t="shared" si="198"/>
        <v>42566.948414351849</v>
      </c>
      <c r="T3093" s="9">
        <f t="shared" si="199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 s="13">
        <f t="shared" si="197"/>
        <v>56.34</v>
      </c>
      <c r="Q3094" s="15" t="s">
        <v>8315</v>
      </c>
      <c r="R3094" t="s">
        <v>8355</v>
      </c>
      <c r="S3094" s="9">
        <f t="shared" si="198"/>
        <v>42255.619351851856</v>
      </c>
      <c r="T3094" s="9">
        <f t="shared" si="199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 s="13">
        <f t="shared" si="197"/>
        <v>53.53</v>
      </c>
      <c r="Q3095" s="15" t="s">
        <v>8315</v>
      </c>
      <c r="R3095" t="s">
        <v>8355</v>
      </c>
      <c r="S3095" s="9">
        <f t="shared" si="198"/>
        <v>41760.909039351849</v>
      </c>
      <c r="T3095" s="9">
        <f t="shared" si="199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 s="13">
        <f t="shared" si="197"/>
        <v>25</v>
      </c>
      <c r="Q3096" s="15" t="s">
        <v>8315</v>
      </c>
      <c r="R3096" t="s">
        <v>8355</v>
      </c>
      <c r="S3096" s="9">
        <f t="shared" si="198"/>
        <v>42207.795787037037</v>
      </c>
      <c r="T3096" s="9">
        <f t="shared" si="199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 s="13">
        <f t="shared" si="197"/>
        <v>50</v>
      </c>
      <c r="Q3097" s="15" t="s">
        <v>8315</v>
      </c>
      <c r="R3097" t="s">
        <v>8355</v>
      </c>
      <c r="S3097" s="9">
        <f t="shared" si="198"/>
        <v>42523.025231481486</v>
      </c>
      <c r="T3097" s="9">
        <f t="shared" si="199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 s="13">
        <f t="shared" si="197"/>
        <v>56.79</v>
      </c>
      <c r="Q3098" s="15" t="s">
        <v>8315</v>
      </c>
      <c r="R3098" t="s">
        <v>8355</v>
      </c>
      <c r="S3098" s="9">
        <f t="shared" si="198"/>
        <v>42114.825532407413</v>
      </c>
      <c r="T3098" s="9">
        <f t="shared" si="199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 s="13">
        <f t="shared" si="197"/>
        <v>40.83</v>
      </c>
      <c r="Q3099" s="15" t="s">
        <v>8315</v>
      </c>
      <c r="R3099" t="s">
        <v>8355</v>
      </c>
      <c r="S3099" s="9">
        <f t="shared" si="198"/>
        <v>42629.503483796296</v>
      </c>
      <c r="T3099" s="9">
        <f t="shared" si="199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 s="13">
        <f t="shared" si="197"/>
        <v>65.11</v>
      </c>
      <c r="Q3100" s="15" t="s">
        <v>8315</v>
      </c>
      <c r="R3100" t="s">
        <v>8355</v>
      </c>
      <c r="S3100" s="9">
        <f t="shared" si="198"/>
        <v>42359.792233796295</v>
      </c>
      <c r="T3100" s="9">
        <f t="shared" si="199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 s="13">
        <f t="shared" si="197"/>
        <v>55.6</v>
      </c>
      <c r="Q3101" s="15" t="s">
        <v>8315</v>
      </c>
      <c r="R3101" t="s">
        <v>8355</v>
      </c>
      <c r="S3101" s="9">
        <f t="shared" si="198"/>
        <v>42382.189710648148</v>
      </c>
      <c r="T3101" s="9">
        <f t="shared" si="199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 s="13">
        <f t="shared" si="197"/>
        <v>140.54</v>
      </c>
      <c r="Q3102" s="15" t="s">
        <v>8315</v>
      </c>
      <c r="R3102" t="s">
        <v>8355</v>
      </c>
      <c r="S3102" s="9">
        <f t="shared" si="198"/>
        <v>41902.622395833336</v>
      </c>
      <c r="T3102" s="9">
        <f t="shared" si="199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 s="13">
        <f t="shared" si="197"/>
        <v>25</v>
      </c>
      <c r="Q3103" s="15" t="s">
        <v>8315</v>
      </c>
      <c r="R3103" t="s">
        <v>8355</v>
      </c>
      <c r="S3103" s="9">
        <f t="shared" si="198"/>
        <v>42171.383530092593</v>
      </c>
      <c r="T3103" s="9">
        <f t="shared" si="199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 s="13">
        <f t="shared" si="197"/>
        <v>69.53</v>
      </c>
      <c r="Q3104" s="15" t="s">
        <v>8315</v>
      </c>
      <c r="R3104" t="s">
        <v>8355</v>
      </c>
      <c r="S3104" s="9">
        <f t="shared" si="198"/>
        <v>42555.340486111112</v>
      </c>
      <c r="T3104" s="9">
        <f t="shared" si="199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 s="13">
        <f t="shared" si="197"/>
        <v>5.5</v>
      </c>
      <c r="Q3105" s="15" t="s">
        <v>8315</v>
      </c>
      <c r="R3105" t="s">
        <v>8355</v>
      </c>
      <c r="S3105" s="9">
        <f t="shared" si="198"/>
        <v>42107.156319444446</v>
      </c>
      <c r="T3105" s="9">
        <f t="shared" si="199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 s="13">
        <f t="shared" si="197"/>
        <v>237</v>
      </c>
      <c r="Q3106" s="15" t="s">
        <v>8315</v>
      </c>
      <c r="R3106" t="s">
        <v>8355</v>
      </c>
      <c r="S3106" s="9">
        <f t="shared" si="198"/>
        <v>42006.908692129626</v>
      </c>
      <c r="T3106" s="9">
        <f t="shared" si="199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 s="13">
        <f t="shared" si="197"/>
        <v>79.87</v>
      </c>
      <c r="Q3107" s="15" t="s">
        <v>8315</v>
      </c>
      <c r="R3107" t="s">
        <v>8355</v>
      </c>
      <c r="S3107" s="9">
        <f t="shared" si="198"/>
        <v>41876.718935185185</v>
      </c>
      <c r="T3107" s="9">
        <f t="shared" si="199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 s="13">
        <f t="shared" si="197"/>
        <v>10.25</v>
      </c>
      <c r="Q3108" s="15" t="s">
        <v>8315</v>
      </c>
      <c r="R3108" t="s">
        <v>8355</v>
      </c>
      <c r="S3108" s="9">
        <f t="shared" si="198"/>
        <v>42241.429120370376</v>
      </c>
      <c r="T3108" s="9">
        <f t="shared" si="199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 s="13">
        <f t="shared" si="197"/>
        <v>272.58999999999997</v>
      </c>
      <c r="Q3109" s="15" t="s">
        <v>8315</v>
      </c>
      <c r="R3109" t="s">
        <v>8355</v>
      </c>
      <c r="S3109" s="9">
        <f t="shared" si="198"/>
        <v>42128.814247685179</v>
      </c>
      <c r="T3109" s="9">
        <f t="shared" si="199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 s="13">
        <f t="shared" si="197"/>
        <v>13</v>
      </c>
      <c r="Q3110" s="15" t="s">
        <v>8315</v>
      </c>
      <c r="R3110" t="s">
        <v>8355</v>
      </c>
      <c r="S3110" s="9">
        <f t="shared" si="198"/>
        <v>42062.680486111116</v>
      </c>
      <c r="T3110" s="9">
        <f t="shared" si="199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 s="13">
        <f t="shared" si="197"/>
        <v>58.18</v>
      </c>
      <c r="Q3111" s="15" t="s">
        <v>8315</v>
      </c>
      <c r="R3111" t="s">
        <v>8355</v>
      </c>
      <c r="S3111" s="9">
        <f t="shared" si="198"/>
        <v>41844.125115740739</v>
      </c>
      <c r="T3111" s="9">
        <f t="shared" si="199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 s="13">
        <f t="shared" si="197"/>
        <v>10</v>
      </c>
      <c r="Q3112" s="15" t="s">
        <v>8315</v>
      </c>
      <c r="R3112" t="s">
        <v>8355</v>
      </c>
      <c r="S3112" s="9">
        <f t="shared" si="198"/>
        <v>42745.031469907408</v>
      </c>
      <c r="T3112" s="9">
        <f t="shared" si="199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 s="13">
        <f t="shared" si="197"/>
        <v>70.11</v>
      </c>
      <c r="Q3113" s="15" t="s">
        <v>8315</v>
      </c>
      <c r="R3113" t="s">
        <v>8355</v>
      </c>
      <c r="S3113" s="9">
        <f t="shared" si="198"/>
        <v>41885.595138888886</v>
      </c>
      <c r="T3113" s="9">
        <f t="shared" si="199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 s="13">
        <f t="shared" si="197"/>
        <v>57.89</v>
      </c>
      <c r="Q3114" s="15" t="s">
        <v>8315</v>
      </c>
      <c r="R3114" t="s">
        <v>8355</v>
      </c>
      <c r="S3114" s="9">
        <f t="shared" si="198"/>
        <v>42615.121921296297</v>
      </c>
      <c r="T3114" s="9">
        <f t="shared" si="199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 s="13">
        <f t="shared" si="197"/>
        <v>125.27</v>
      </c>
      <c r="Q3115" s="15" t="s">
        <v>8315</v>
      </c>
      <c r="R3115" t="s">
        <v>8355</v>
      </c>
      <c r="S3115" s="9">
        <f t="shared" si="198"/>
        <v>42081.731273148151</v>
      </c>
      <c r="T3115" s="9">
        <f t="shared" si="199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s="13">
        <f t="shared" si="197"/>
        <v>0</v>
      </c>
      <c r="Q3116" s="15" t="s">
        <v>8315</v>
      </c>
      <c r="R3116" t="s">
        <v>8355</v>
      </c>
      <c r="S3116" s="9">
        <f t="shared" si="198"/>
        <v>41843.632523148146</v>
      </c>
      <c r="T3116" s="9">
        <f t="shared" si="199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 s="13">
        <f t="shared" si="197"/>
        <v>300</v>
      </c>
      <c r="Q3117" s="15" t="s">
        <v>8315</v>
      </c>
      <c r="R3117" t="s">
        <v>8355</v>
      </c>
      <c r="S3117" s="9">
        <f t="shared" si="198"/>
        <v>42496.447071759263</v>
      </c>
      <c r="T3117" s="9">
        <f t="shared" si="199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 s="13">
        <f t="shared" si="197"/>
        <v>43</v>
      </c>
      <c r="Q3118" s="15" t="s">
        <v>8315</v>
      </c>
      <c r="R3118" t="s">
        <v>8355</v>
      </c>
      <c r="S3118" s="9">
        <f t="shared" si="198"/>
        <v>42081.515335648146</v>
      </c>
      <c r="T3118" s="9">
        <f t="shared" si="199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 s="13">
        <f t="shared" si="197"/>
        <v>1</v>
      </c>
      <c r="Q3119" s="15" t="s">
        <v>8315</v>
      </c>
      <c r="R3119" t="s">
        <v>8355</v>
      </c>
      <c r="S3119" s="9">
        <f t="shared" si="198"/>
        <v>42509.374537037031</v>
      </c>
      <c r="T3119" s="9">
        <f t="shared" si="199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 s="13">
        <f t="shared" si="197"/>
        <v>775</v>
      </c>
      <c r="Q3120" s="15" t="s">
        <v>8315</v>
      </c>
      <c r="R3120" t="s">
        <v>8355</v>
      </c>
      <c r="S3120" s="9">
        <f t="shared" si="198"/>
        <v>42534.649571759262</v>
      </c>
      <c r="T3120" s="9">
        <f t="shared" si="199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 s="13">
        <f t="shared" si="197"/>
        <v>5</v>
      </c>
      <c r="Q3121" s="15" t="s">
        <v>8315</v>
      </c>
      <c r="R3121" t="s">
        <v>8355</v>
      </c>
      <c r="S3121" s="9">
        <f t="shared" si="198"/>
        <v>42060.04550925926</v>
      </c>
      <c r="T3121" s="9">
        <f t="shared" si="199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 s="13">
        <f t="shared" si="197"/>
        <v>12.8</v>
      </c>
      <c r="Q3122" s="15" t="s">
        <v>8315</v>
      </c>
      <c r="R3122" t="s">
        <v>8355</v>
      </c>
      <c r="S3122" s="9">
        <f t="shared" si="198"/>
        <v>42435.942083333335</v>
      </c>
      <c r="T3122" s="9">
        <f t="shared" si="199"/>
        <v>42495.900416666671</v>
      </c>
    </row>
    <row r="3123" spans="1:20" ht="45" hidden="1" x14ac:dyDescent="0.25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t="s">
        <v>8219</v>
      </c>
      <c r="G3123" t="s">
        <v>8223</v>
      </c>
      <c r="H3123" t="s">
        <v>8245</v>
      </c>
      <c r="I3123" s="11">
        <v>1410810903</v>
      </c>
      <c r="J3123" s="11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196"/>
        <v>0</v>
      </c>
      <c r="P3123" s="13">
        <f t="shared" si="197"/>
        <v>23.08</v>
      </c>
      <c r="Q3123" s="15" t="s">
        <v>8334</v>
      </c>
      <c r="R3123" t="s">
        <v>8335</v>
      </c>
      <c r="S3123" s="9">
        <f t="shared" si="198"/>
        <v>41837.829895833333</v>
      </c>
      <c r="T3123" s="9">
        <f t="shared" si="199"/>
        <v>41897.829895833333</v>
      </c>
    </row>
    <row r="3124" spans="1:20" ht="60" hidden="1" x14ac:dyDescent="0.25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t="s">
        <v>8219</v>
      </c>
      <c r="G3124" t="s">
        <v>8225</v>
      </c>
      <c r="H3124" t="s">
        <v>8247</v>
      </c>
      <c r="I3124" s="11">
        <v>1434633191</v>
      </c>
      <c r="J3124" s="11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196"/>
        <v>0</v>
      </c>
      <c r="P3124" s="13">
        <f t="shared" si="197"/>
        <v>28</v>
      </c>
      <c r="Q3124" s="15" t="s">
        <v>8308</v>
      </c>
      <c r="R3124" t="s">
        <v>8311</v>
      </c>
      <c r="S3124" s="9">
        <f t="shared" si="198"/>
        <v>42113.550821759258</v>
      </c>
      <c r="T3124" s="9">
        <f t="shared" si="199"/>
        <v>42173.550821759258</v>
      </c>
    </row>
    <row r="3125" spans="1:20" ht="60" hidden="1" x14ac:dyDescent="0.25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t="s">
        <v>8219</v>
      </c>
      <c r="G3125" t="s">
        <v>8223</v>
      </c>
      <c r="H3125" t="s">
        <v>8245</v>
      </c>
      <c r="I3125" s="11">
        <v>1448125935</v>
      </c>
      <c r="J3125" s="11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196"/>
        <v>23</v>
      </c>
      <c r="P3125" s="13">
        <f t="shared" si="197"/>
        <v>161.12</v>
      </c>
      <c r="Q3125" s="15" t="s">
        <v>8317</v>
      </c>
      <c r="R3125" t="s">
        <v>8319</v>
      </c>
      <c r="S3125" s="9">
        <f t="shared" si="198"/>
        <v>42289.675173611111</v>
      </c>
      <c r="T3125" s="9">
        <f t="shared" si="199"/>
        <v>42329.716840277775</v>
      </c>
    </row>
    <row r="3126" spans="1:20" ht="60" hidden="1" x14ac:dyDescent="0.25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t="s">
        <v>8219</v>
      </c>
      <c r="G3126" t="s">
        <v>8223</v>
      </c>
      <c r="H3126" t="s">
        <v>8245</v>
      </c>
      <c r="I3126" s="11">
        <v>1480536919</v>
      </c>
      <c r="J3126" s="11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196"/>
        <v>32</v>
      </c>
      <c r="P3126" s="13">
        <f t="shared" si="197"/>
        <v>800.7</v>
      </c>
      <c r="Q3126" s="15" t="s">
        <v>8317</v>
      </c>
      <c r="R3126" t="s">
        <v>8319</v>
      </c>
      <c r="S3126" s="9">
        <f t="shared" si="198"/>
        <v>42669.802303240736</v>
      </c>
      <c r="T3126" s="9">
        <f t="shared" si="199"/>
        <v>42704.843969907408</v>
      </c>
    </row>
    <row r="3127" spans="1:20" ht="45" hidden="1" x14ac:dyDescent="0.25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t="s">
        <v>8219</v>
      </c>
      <c r="G3127" t="s">
        <v>8223</v>
      </c>
      <c r="H3127" t="s">
        <v>8245</v>
      </c>
      <c r="I3127" s="11">
        <v>1471435554</v>
      </c>
      <c r="J3127" s="11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196"/>
        <v>1</v>
      </c>
      <c r="P3127" s="13">
        <f t="shared" si="197"/>
        <v>100.5</v>
      </c>
      <c r="Q3127" s="15" t="s">
        <v>8317</v>
      </c>
      <c r="R3127" t="s">
        <v>8319</v>
      </c>
      <c r="S3127" s="9">
        <f t="shared" si="198"/>
        <v>42569.50409722222</v>
      </c>
      <c r="T3127" s="9">
        <f t="shared" si="199"/>
        <v>42599.50409722222</v>
      </c>
    </row>
    <row r="3128" spans="1:20" ht="60" hidden="1" x14ac:dyDescent="0.25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t="s">
        <v>8219</v>
      </c>
      <c r="G3128" t="s">
        <v>8223</v>
      </c>
      <c r="H3128" t="s">
        <v>8245</v>
      </c>
      <c r="I3128" s="11">
        <v>1450380009</v>
      </c>
      <c r="J3128" s="11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196"/>
        <v>2</v>
      </c>
      <c r="P3128" s="13">
        <f t="shared" si="197"/>
        <v>307.82</v>
      </c>
      <c r="Q3128" s="15" t="s">
        <v>8317</v>
      </c>
      <c r="R3128" t="s">
        <v>8353</v>
      </c>
      <c r="S3128" s="9">
        <f t="shared" si="198"/>
        <v>42327.805659722217</v>
      </c>
      <c r="T3128" s="9">
        <f t="shared" si="199"/>
        <v>42355.805659722217</v>
      </c>
    </row>
    <row r="3129" spans="1:20" ht="45" hidden="1" x14ac:dyDescent="0.25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1462834191</v>
      </c>
      <c r="J3129" s="11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s="13">
        <f t="shared" si="197"/>
        <v>0</v>
      </c>
      <c r="Q3129" s="15" t="s">
        <v>8315</v>
      </c>
      <c r="R3129" t="s">
        <v>8357</v>
      </c>
      <c r="S3129" s="9">
        <f t="shared" si="198"/>
        <v>42469.951284722221</v>
      </c>
      <c r="T3129" s="9">
        <f t="shared" si="199"/>
        <v>42499.951284722221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200">ROUND(E3130/D3130*100,0)</f>
        <v>109</v>
      </c>
      <c r="P3130" s="13">
        <f t="shared" ref="P3130:P3193" si="201">IFERROR(ROUND(E3130/L3130,2),0)</f>
        <v>139.24</v>
      </c>
      <c r="Q3130" s="15" t="s">
        <v>8315</v>
      </c>
      <c r="R3130" t="s">
        <v>8316</v>
      </c>
      <c r="S3130" s="9">
        <f t="shared" ref="S3130:S3193" si="202">(((J3130/60)/60)/24)+DATE(1970,1,1)</f>
        <v>42780.825706018513</v>
      </c>
      <c r="T3130" s="9">
        <f t="shared" ref="T3130:T3193" si="203"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 s="13">
        <f t="shared" si="201"/>
        <v>10</v>
      </c>
      <c r="Q3131" s="15" t="s">
        <v>8315</v>
      </c>
      <c r="R3131" t="s">
        <v>8316</v>
      </c>
      <c r="S3131" s="9">
        <f t="shared" si="202"/>
        <v>42803.842812499999</v>
      </c>
      <c r="T3131" s="9">
        <f t="shared" si="20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 s="13">
        <f t="shared" si="201"/>
        <v>93.75</v>
      </c>
      <c r="Q3132" s="15" t="s">
        <v>8315</v>
      </c>
      <c r="R3132" t="s">
        <v>8316</v>
      </c>
      <c r="S3132" s="9">
        <f t="shared" si="202"/>
        <v>42808.640231481477</v>
      </c>
      <c r="T3132" s="9">
        <f t="shared" si="20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 s="13">
        <f t="shared" si="201"/>
        <v>53.75</v>
      </c>
      <c r="Q3133" s="15" t="s">
        <v>8315</v>
      </c>
      <c r="R3133" t="s">
        <v>8316</v>
      </c>
      <c r="S3133" s="9">
        <f t="shared" si="202"/>
        <v>42803.579224537039</v>
      </c>
      <c r="T3133" s="9">
        <f t="shared" si="20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 s="13">
        <f t="shared" si="201"/>
        <v>10</v>
      </c>
      <c r="Q3134" s="15" t="s">
        <v>8315</v>
      </c>
      <c r="R3134" t="s">
        <v>8316</v>
      </c>
      <c r="S3134" s="9">
        <f t="shared" si="202"/>
        <v>42786.350231481483</v>
      </c>
      <c r="T3134" s="9">
        <f t="shared" si="20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 s="13">
        <f t="shared" si="201"/>
        <v>33.75</v>
      </c>
      <c r="Q3135" s="15" t="s">
        <v>8315</v>
      </c>
      <c r="R3135" t="s">
        <v>8316</v>
      </c>
      <c r="S3135" s="9">
        <f t="shared" si="202"/>
        <v>42788.565208333333</v>
      </c>
      <c r="T3135" s="9">
        <f t="shared" si="20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 s="13">
        <f t="shared" si="201"/>
        <v>18.75</v>
      </c>
      <c r="Q3136" s="15" t="s">
        <v>8315</v>
      </c>
      <c r="R3136" t="s">
        <v>8316</v>
      </c>
      <c r="S3136" s="9">
        <f t="shared" si="202"/>
        <v>42800.720127314817</v>
      </c>
      <c r="T3136" s="9">
        <f t="shared" si="203"/>
        <v>42821.678460648152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 s="13">
        <f t="shared" si="201"/>
        <v>23.14</v>
      </c>
      <c r="Q3137" s="15" t="s">
        <v>8315</v>
      </c>
      <c r="R3137" t="s">
        <v>8316</v>
      </c>
      <c r="S3137" s="9">
        <f t="shared" si="202"/>
        <v>42807.151863425926</v>
      </c>
      <c r="T3137" s="9">
        <f t="shared" si="203"/>
        <v>42829.151863425926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 s="13">
        <f t="shared" si="201"/>
        <v>29.05</v>
      </c>
      <c r="Q3138" s="15" t="s">
        <v>8315</v>
      </c>
      <c r="R3138" t="s">
        <v>8316</v>
      </c>
      <c r="S3138" s="9">
        <f t="shared" si="202"/>
        <v>42789.462430555555</v>
      </c>
      <c r="T3138" s="9">
        <f t="shared" si="203"/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 s="13">
        <f t="shared" si="201"/>
        <v>50</v>
      </c>
      <c r="Q3139" s="15" t="s">
        <v>8315</v>
      </c>
      <c r="R3139" t="s">
        <v>8316</v>
      </c>
      <c r="S3139" s="9">
        <f t="shared" si="202"/>
        <v>42807.885057870371</v>
      </c>
      <c r="T3139" s="9">
        <f t="shared" si="203"/>
        <v>42858.8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 s="13">
        <f t="shared" si="201"/>
        <v>0</v>
      </c>
      <c r="Q3140" s="15" t="s">
        <v>8315</v>
      </c>
      <c r="R3140" t="s">
        <v>8316</v>
      </c>
      <c r="S3140" s="9">
        <f t="shared" si="202"/>
        <v>42809.645914351851</v>
      </c>
      <c r="T3140" s="9">
        <f t="shared" si="203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 s="13">
        <f t="shared" si="201"/>
        <v>450</v>
      </c>
      <c r="Q3141" s="15" t="s">
        <v>8315</v>
      </c>
      <c r="R3141" t="s">
        <v>8316</v>
      </c>
      <c r="S3141" s="9">
        <f t="shared" si="202"/>
        <v>42785.270370370374</v>
      </c>
      <c r="T3141" s="9">
        <f t="shared" si="203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 s="13">
        <f t="shared" si="201"/>
        <v>24</v>
      </c>
      <c r="Q3142" s="15" t="s">
        <v>8315</v>
      </c>
      <c r="R3142" t="s">
        <v>8316</v>
      </c>
      <c r="S3142" s="9">
        <f t="shared" si="202"/>
        <v>42802.718784722223</v>
      </c>
      <c r="T3142" s="9">
        <f t="shared" si="203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 s="13">
        <f t="shared" si="201"/>
        <v>32.25</v>
      </c>
      <c r="Q3143" s="15" t="s">
        <v>8315</v>
      </c>
      <c r="R3143" t="s">
        <v>8316</v>
      </c>
      <c r="S3143" s="9">
        <f t="shared" si="202"/>
        <v>42800.753333333334</v>
      </c>
      <c r="T3143" s="9">
        <f t="shared" si="203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 s="13">
        <f t="shared" si="201"/>
        <v>15</v>
      </c>
      <c r="Q3144" s="15" t="s">
        <v>8315</v>
      </c>
      <c r="R3144" t="s">
        <v>8316</v>
      </c>
      <c r="S3144" s="9">
        <f t="shared" si="202"/>
        <v>42783.513182870374</v>
      </c>
      <c r="T3144" s="9">
        <f t="shared" si="203"/>
        <v>42813.471516203703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 s="13">
        <f t="shared" si="201"/>
        <v>0</v>
      </c>
      <c r="Q3145" s="15" t="s">
        <v>8315</v>
      </c>
      <c r="R3145" t="s">
        <v>8316</v>
      </c>
      <c r="S3145" s="9">
        <f t="shared" si="202"/>
        <v>42808.358287037037</v>
      </c>
      <c r="T3145" s="9">
        <f t="shared" si="203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 s="13">
        <f t="shared" si="201"/>
        <v>251.33</v>
      </c>
      <c r="Q3146" s="15" t="s">
        <v>8315</v>
      </c>
      <c r="R3146" t="s">
        <v>8316</v>
      </c>
      <c r="S3146" s="9">
        <f t="shared" si="202"/>
        <v>42796.538275462968</v>
      </c>
      <c r="T3146" s="9">
        <f t="shared" si="203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 s="13">
        <f t="shared" si="201"/>
        <v>0</v>
      </c>
      <c r="Q3147" s="15" t="s">
        <v>8315</v>
      </c>
      <c r="R3147" t="s">
        <v>8316</v>
      </c>
      <c r="S3147" s="9">
        <f t="shared" si="202"/>
        <v>42762.040902777779</v>
      </c>
      <c r="T3147" s="9">
        <f t="shared" si="203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 s="13">
        <f t="shared" si="201"/>
        <v>437.5</v>
      </c>
      <c r="Q3148" s="15" t="s">
        <v>8315</v>
      </c>
      <c r="R3148" t="s">
        <v>8316</v>
      </c>
      <c r="S3148" s="9">
        <f t="shared" si="202"/>
        <v>42796.682476851856</v>
      </c>
      <c r="T3148" s="9">
        <f t="shared" si="203"/>
        <v>42841.640810185185</v>
      </c>
    </row>
    <row r="3149" spans="1:21" ht="45" x14ac:dyDescent="0.25">
      <c r="A3149">
        <v>2785</v>
      </c>
      <c r="B3149" s="3" t="s">
        <v>2785</v>
      </c>
      <c r="C3149" s="3" t="s">
        <v>6895</v>
      </c>
      <c r="D3149" s="6">
        <v>5000</v>
      </c>
      <c r="E3149" s="8">
        <v>5234</v>
      </c>
      <c r="F3149" t="s">
        <v>8218</v>
      </c>
      <c r="G3149" t="s">
        <v>8223</v>
      </c>
      <c r="H3149" t="s">
        <v>8245</v>
      </c>
      <c r="I3149" s="11">
        <v>1470430800</v>
      </c>
      <c r="J3149" s="11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 t="shared" si="200"/>
        <v>105</v>
      </c>
      <c r="P3149" s="13">
        <f t="shared" si="201"/>
        <v>36.86</v>
      </c>
      <c r="Q3149" s="15" t="s">
        <v>8315</v>
      </c>
      <c r="R3149" t="s">
        <v>8316</v>
      </c>
      <c r="S3149" s="9">
        <f t="shared" si="202"/>
        <v>42558.189432870371</v>
      </c>
      <c r="T3149" s="9">
        <f t="shared" si="203"/>
        <v>42587.875</v>
      </c>
      <c r="U3149">
        <f t="shared" ref="U3149:U3189" si="204">YEAR(S3149)</f>
        <v>2016</v>
      </c>
    </row>
    <row r="3150" spans="1:21" ht="60" x14ac:dyDescent="0.25">
      <c r="A3150">
        <v>2798</v>
      </c>
      <c r="B3150" s="3" t="s">
        <v>2798</v>
      </c>
      <c r="C3150" s="3" t="s">
        <v>6908</v>
      </c>
      <c r="D3150" s="6">
        <v>5000</v>
      </c>
      <c r="E3150" s="8">
        <v>5070</v>
      </c>
      <c r="F3150" t="s">
        <v>8218</v>
      </c>
      <c r="G3150" t="s">
        <v>8224</v>
      </c>
      <c r="H3150" t="s">
        <v>8246</v>
      </c>
      <c r="I3150" s="11">
        <v>1438358400</v>
      </c>
      <c r="J3150" s="11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 t="shared" si="200"/>
        <v>101</v>
      </c>
      <c r="P3150" s="13">
        <f t="shared" si="201"/>
        <v>36.47</v>
      </c>
      <c r="Q3150" s="15" t="s">
        <v>8315</v>
      </c>
      <c r="R3150" t="s">
        <v>8316</v>
      </c>
      <c r="S3150" s="9">
        <f t="shared" si="202"/>
        <v>42201.675011574072</v>
      </c>
      <c r="T3150" s="9">
        <f t="shared" si="203"/>
        <v>42216.666666666672</v>
      </c>
      <c r="U3150">
        <f t="shared" si="204"/>
        <v>2015</v>
      </c>
    </row>
    <row r="3151" spans="1:21" ht="60" x14ac:dyDescent="0.25">
      <c r="A3151">
        <v>2799</v>
      </c>
      <c r="B3151" s="3" t="s">
        <v>2799</v>
      </c>
      <c r="C3151" s="3" t="s">
        <v>6909</v>
      </c>
      <c r="D3151" s="6">
        <v>5000</v>
      </c>
      <c r="E3151" s="8">
        <v>5831.74</v>
      </c>
      <c r="F3151" t="s">
        <v>8218</v>
      </c>
      <c r="G3151" t="s">
        <v>8224</v>
      </c>
      <c r="H3151" t="s">
        <v>8246</v>
      </c>
      <c r="I3151" s="11">
        <v>1466179200</v>
      </c>
      <c r="J3151" s="1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 t="shared" si="200"/>
        <v>117</v>
      </c>
      <c r="P3151" s="13">
        <f t="shared" si="201"/>
        <v>44.86</v>
      </c>
      <c r="Q3151" s="15" t="s">
        <v>8315</v>
      </c>
      <c r="R3151" t="s">
        <v>8316</v>
      </c>
      <c r="S3151" s="9">
        <f t="shared" si="202"/>
        <v>42507.264699074076</v>
      </c>
      <c r="T3151" s="9">
        <f t="shared" si="203"/>
        <v>42538.666666666672</v>
      </c>
      <c r="U3151">
        <f t="shared" si="204"/>
        <v>2016</v>
      </c>
    </row>
    <row r="3152" spans="1:21" ht="30" x14ac:dyDescent="0.25">
      <c r="A3152">
        <v>2807</v>
      </c>
      <c r="B3152" s="3" t="s">
        <v>2807</v>
      </c>
      <c r="C3152" s="3" t="s">
        <v>6917</v>
      </c>
      <c r="D3152" s="6">
        <v>5000</v>
      </c>
      <c r="E3152" s="8">
        <v>6300</v>
      </c>
      <c r="F3152" t="s">
        <v>8218</v>
      </c>
      <c r="G3152" t="s">
        <v>8223</v>
      </c>
      <c r="H3152" t="s">
        <v>8245</v>
      </c>
      <c r="I3152" s="11">
        <v>1435611438</v>
      </c>
      <c r="J3152" s="11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 t="shared" si="200"/>
        <v>126</v>
      </c>
      <c r="P3152" s="13">
        <f t="shared" si="201"/>
        <v>67.739999999999995</v>
      </c>
      <c r="Q3152" s="15" t="s">
        <v>8315</v>
      </c>
      <c r="R3152" t="s">
        <v>8316</v>
      </c>
      <c r="S3152" s="9">
        <f t="shared" si="202"/>
        <v>42154.873124999998</v>
      </c>
      <c r="T3152" s="9">
        <f t="shared" si="203"/>
        <v>42184.873124999998</v>
      </c>
      <c r="U3152">
        <f t="shared" si="204"/>
        <v>2015</v>
      </c>
    </row>
    <row r="3153" spans="1:21" ht="45" x14ac:dyDescent="0.25">
      <c r="A3153">
        <v>2812</v>
      </c>
      <c r="B3153" s="3" t="s">
        <v>2812</v>
      </c>
      <c r="C3153" s="3" t="s">
        <v>6922</v>
      </c>
      <c r="D3153" s="6">
        <v>5000</v>
      </c>
      <c r="E3153" s="8">
        <v>5665</v>
      </c>
      <c r="F3153" t="s">
        <v>8218</v>
      </c>
      <c r="G3153" t="s">
        <v>8228</v>
      </c>
      <c r="H3153" t="s">
        <v>8250</v>
      </c>
      <c r="I3153" s="11">
        <v>1428292800</v>
      </c>
      <c r="J3153" s="11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 t="shared" si="200"/>
        <v>113</v>
      </c>
      <c r="P3153" s="13">
        <f t="shared" si="201"/>
        <v>68.25</v>
      </c>
      <c r="Q3153" s="15" t="s">
        <v>8315</v>
      </c>
      <c r="R3153" t="s">
        <v>8316</v>
      </c>
      <c r="S3153" s="9">
        <f t="shared" si="202"/>
        <v>42054.74418981481</v>
      </c>
      <c r="T3153" s="9">
        <f t="shared" si="203"/>
        <v>42100.166666666672</v>
      </c>
      <c r="U3153">
        <f t="shared" si="204"/>
        <v>2015</v>
      </c>
    </row>
    <row r="3154" spans="1:21" ht="60" x14ac:dyDescent="0.25">
      <c r="A3154">
        <v>2819</v>
      </c>
      <c r="B3154" s="3" t="s">
        <v>2819</v>
      </c>
      <c r="C3154" s="3" t="s">
        <v>6929</v>
      </c>
      <c r="D3154" s="6">
        <v>5000</v>
      </c>
      <c r="E3154" s="8">
        <v>5240</v>
      </c>
      <c r="F3154" t="s">
        <v>8218</v>
      </c>
      <c r="G3154" t="s">
        <v>8224</v>
      </c>
      <c r="H3154" t="s">
        <v>8246</v>
      </c>
      <c r="I3154" s="11">
        <v>1434285409</v>
      </c>
      <c r="J3154" s="11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 t="shared" si="200"/>
        <v>105</v>
      </c>
      <c r="P3154" s="13">
        <f t="shared" si="201"/>
        <v>50.38</v>
      </c>
      <c r="Q3154" s="15" t="s">
        <v>8315</v>
      </c>
      <c r="R3154" t="s">
        <v>8316</v>
      </c>
      <c r="S3154" s="9">
        <f t="shared" si="202"/>
        <v>42139.525567129633</v>
      </c>
      <c r="T3154" s="9">
        <f t="shared" si="203"/>
        <v>42169.525567129633</v>
      </c>
      <c r="U3154">
        <f t="shared" si="204"/>
        <v>2015</v>
      </c>
    </row>
    <row r="3155" spans="1:21" ht="60" x14ac:dyDescent="0.25">
      <c r="A3155">
        <v>2961</v>
      </c>
      <c r="B3155" s="3" t="s">
        <v>2961</v>
      </c>
      <c r="C3155" s="3" t="s">
        <v>7071</v>
      </c>
      <c r="D3155" s="6">
        <v>5000</v>
      </c>
      <c r="E3155" s="8">
        <v>5481</v>
      </c>
      <c r="F3155" t="s">
        <v>8218</v>
      </c>
      <c r="G3155" t="s">
        <v>8223</v>
      </c>
      <c r="H3155" t="s">
        <v>8245</v>
      </c>
      <c r="I3155" s="11">
        <v>1427342400</v>
      </c>
      <c r="J3155" s="11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 t="shared" si="200"/>
        <v>110</v>
      </c>
      <c r="P3155" s="13">
        <f t="shared" si="201"/>
        <v>50.75</v>
      </c>
      <c r="Q3155" s="15" t="s">
        <v>8315</v>
      </c>
      <c r="R3155" t="s">
        <v>8316</v>
      </c>
      <c r="S3155" s="9">
        <f t="shared" si="202"/>
        <v>42061.212488425925</v>
      </c>
      <c r="T3155" s="9">
        <f t="shared" si="203"/>
        <v>42089.166666666672</v>
      </c>
      <c r="U3155">
        <f t="shared" si="204"/>
        <v>2015</v>
      </c>
    </row>
    <row r="3156" spans="1:21" ht="60" x14ac:dyDescent="0.25">
      <c r="A3156">
        <v>2964</v>
      </c>
      <c r="B3156" s="3" t="s">
        <v>2964</v>
      </c>
      <c r="C3156" s="3" t="s">
        <v>7074</v>
      </c>
      <c r="D3156" s="6">
        <v>5000</v>
      </c>
      <c r="E3156" s="8">
        <v>5035.6899999999996</v>
      </c>
      <c r="F3156" t="s">
        <v>8218</v>
      </c>
      <c r="G3156" t="s">
        <v>8223</v>
      </c>
      <c r="H3156" t="s">
        <v>8245</v>
      </c>
      <c r="I3156" s="11">
        <v>1407360720</v>
      </c>
      <c r="J3156" s="11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 t="shared" si="200"/>
        <v>101</v>
      </c>
      <c r="P3156" s="13">
        <f t="shared" si="201"/>
        <v>25.69</v>
      </c>
      <c r="Q3156" s="15" t="s">
        <v>8315</v>
      </c>
      <c r="R3156" t="s">
        <v>8316</v>
      </c>
      <c r="S3156" s="9">
        <f t="shared" si="202"/>
        <v>41827.909942129627</v>
      </c>
      <c r="T3156" s="9">
        <f t="shared" si="203"/>
        <v>41857.897222222222</v>
      </c>
      <c r="U3156">
        <f t="shared" si="204"/>
        <v>2014</v>
      </c>
    </row>
    <row r="3157" spans="1:21" ht="45" x14ac:dyDescent="0.25">
      <c r="A3157">
        <v>2967</v>
      </c>
      <c r="B3157" s="3" t="s">
        <v>2967</v>
      </c>
      <c r="C3157" s="3" t="s">
        <v>7077</v>
      </c>
      <c r="D3157" s="6">
        <v>5000</v>
      </c>
      <c r="E3157" s="8">
        <v>5696</v>
      </c>
      <c r="F3157" t="s">
        <v>8218</v>
      </c>
      <c r="G3157" t="s">
        <v>8223</v>
      </c>
      <c r="H3157" t="s">
        <v>8245</v>
      </c>
      <c r="I3157" s="11">
        <v>1425872692</v>
      </c>
      <c r="J3157" s="11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 t="shared" si="200"/>
        <v>114</v>
      </c>
      <c r="P3157" s="13">
        <f t="shared" si="201"/>
        <v>80.23</v>
      </c>
      <c r="Q3157" s="15" t="s">
        <v>8315</v>
      </c>
      <c r="R3157" t="s">
        <v>8316</v>
      </c>
      <c r="S3157" s="9">
        <f t="shared" si="202"/>
        <v>42042.197824074072</v>
      </c>
      <c r="T3157" s="9">
        <f t="shared" si="203"/>
        <v>42072.156157407408</v>
      </c>
      <c r="U3157">
        <f t="shared" si="204"/>
        <v>2015</v>
      </c>
    </row>
    <row r="3158" spans="1:21" ht="60" x14ac:dyDescent="0.25">
      <c r="A3158">
        <v>2973</v>
      </c>
      <c r="B3158" s="3" t="s">
        <v>2973</v>
      </c>
      <c r="C3158" s="3" t="s">
        <v>7083</v>
      </c>
      <c r="D3158" s="6">
        <v>5000</v>
      </c>
      <c r="E3158" s="8">
        <v>8740</v>
      </c>
      <c r="F3158" t="s">
        <v>8218</v>
      </c>
      <c r="G3158" t="s">
        <v>8223</v>
      </c>
      <c r="H3158" t="s">
        <v>8245</v>
      </c>
      <c r="I3158" s="11">
        <v>1451620800</v>
      </c>
      <c r="J3158" s="11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 t="shared" si="200"/>
        <v>175</v>
      </c>
      <c r="P3158" s="13">
        <f t="shared" si="201"/>
        <v>264.85000000000002</v>
      </c>
      <c r="Q3158" s="15" t="s">
        <v>8315</v>
      </c>
      <c r="R3158" t="s">
        <v>8316</v>
      </c>
      <c r="S3158" s="9">
        <f t="shared" si="202"/>
        <v>42341.818379629629</v>
      </c>
      <c r="T3158" s="9">
        <f t="shared" si="203"/>
        <v>42370.166666666672</v>
      </c>
      <c r="U3158">
        <f t="shared" si="204"/>
        <v>2015</v>
      </c>
    </row>
    <row r="3159" spans="1:21" ht="60" x14ac:dyDescent="0.25">
      <c r="A3159">
        <v>2974</v>
      </c>
      <c r="B3159" s="3" t="s">
        <v>2974</v>
      </c>
      <c r="C3159" s="3" t="s">
        <v>7084</v>
      </c>
      <c r="D3159" s="6">
        <v>5000</v>
      </c>
      <c r="E3159" s="8">
        <v>5100</v>
      </c>
      <c r="F3159" t="s">
        <v>8218</v>
      </c>
      <c r="G3159" t="s">
        <v>8223</v>
      </c>
      <c r="H3159" t="s">
        <v>8245</v>
      </c>
      <c r="I3159" s="11">
        <v>1411695300</v>
      </c>
      <c r="J3159" s="11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 t="shared" si="200"/>
        <v>102</v>
      </c>
      <c r="P3159" s="13">
        <f t="shared" si="201"/>
        <v>58.62</v>
      </c>
      <c r="Q3159" s="15" t="s">
        <v>8315</v>
      </c>
      <c r="R3159" t="s">
        <v>8316</v>
      </c>
      <c r="S3159" s="9">
        <f t="shared" si="202"/>
        <v>41880.061006944445</v>
      </c>
      <c r="T3159" s="9">
        <f t="shared" si="203"/>
        <v>41908.065972222219</v>
      </c>
      <c r="U3159">
        <f t="shared" si="204"/>
        <v>2014</v>
      </c>
    </row>
    <row r="3160" spans="1:21" ht="60" x14ac:dyDescent="0.25">
      <c r="A3160">
        <v>2979</v>
      </c>
      <c r="B3160" s="3" t="s">
        <v>2979</v>
      </c>
      <c r="C3160" s="3" t="s">
        <v>7089</v>
      </c>
      <c r="D3160" s="6">
        <v>5000</v>
      </c>
      <c r="E3160" s="8">
        <v>5070</v>
      </c>
      <c r="F3160" t="s">
        <v>8218</v>
      </c>
      <c r="G3160" t="s">
        <v>8223</v>
      </c>
      <c r="H3160" t="s">
        <v>8245</v>
      </c>
      <c r="I3160" s="11">
        <v>1420524000</v>
      </c>
      <c r="J3160" s="11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 t="shared" si="200"/>
        <v>101</v>
      </c>
      <c r="P3160" s="13">
        <f t="shared" si="201"/>
        <v>110.22</v>
      </c>
      <c r="Q3160" s="15" t="s">
        <v>8315</v>
      </c>
      <c r="R3160" t="s">
        <v>8316</v>
      </c>
      <c r="S3160" s="9">
        <f t="shared" si="202"/>
        <v>41993.824340277773</v>
      </c>
      <c r="T3160" s="9">
        <f t="shared" si="203"/>
        <v>42010.25</v>
      </c>
      <c r="U3160">
        <f t="shared" si="204"/>
        <v>2014</v>
      </c>
    </row>
    <row r="3161" spans="1:21" ht="45" x14ac:dyDescent="0.25">
      <c r="A3161">
        <v>3155</v>
      </c>
      <c r="B3161" s="3" t="s">
        <v>3155</v>
      </c>
      <c r="C3161" s="3" t="s">
        <v>7265</v>
      </c>
      <c r="D3161" s="6">
        <v>5000</v>
      </c>
      <c r="E3161" s="8">
        <v>9425.23</v>
      </c>
      <c r="F3161" t="s">
        <v>8218</v>
      </c>
      <c r="G3161" t="s">
        <v>8224</v>
      </c>
      <c r="H3161" t="s">
        <v>8246</v>
      </c>
      <c r="I3161" s="11">
        <v>1356004725</v>
      </c>
      <c r="J3161" s="1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 t="shared" si="200"/>
        <v>189</v>
      </c>
      <c r="P3161" s="13">
        <f t="shared" si="201"/>
        <v>31.21</v>
      </c>
      <c r="Q3161" s="15" t="s">
        <v>8315</v>
      </c>
      <c r="R3161" t="s">
        <v>8316</v>
      </c>
      <c r="S3161" s="9">
        <f t="shared" si="202"/>
        <v>41233.499131944445</v>
      </c>
      <c r="T3161" s="9">
        <f t="shared" si="203"/>
        <v>41263.499131944445</v>
      </c>
      <c r="U3161">
        <f t="shared" si="204"/>
        <v>2012</v>
      </c>
    </row>
    <row r="3162" spans="1:21" ht="30" x14ac:dyDescent="0.25">
      <c r="A3162">
        <v>3158</v>
      </c>
      <c r="B3162" s="3" t="s">
        <v>3158</v>
      </c>
      <c r="C3162" s="3" t="s">
        <v>7268</v>
      </c>
      <c r="D3162" s="6">
        <v>5000</v>
      </c>
      <c r="E3162" s="8">
        <v>5700</v>
      </c>
      <c r="F3162" t="s">
        <v>8218</v>
      </c>
      <c r="G3162" t="s">
        <v>8223</v>
      </c>
      <c r="H3162" t="s">
        <v>8245</v>
      </c>
      <c r="I3162" s="11">
        <v>1374523752</v>
      </c>
      <c r="J3162" s="11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 t="shared" si="200"/>
        <v>114</v>
      </c>
      <c r="P3162" s="13">
        <f t="shared" si="201"/>
        <v>82.61</v>
      </c>
      <c r="Q3162" s="15" t="s">
        <v>8315</v>
      </c>
      <c r="R3162" t="s">
        <v>8316</v>
      </c>
      <c r="S3162" s="9">
        <f t="shared" si="202"/>
        <v>41447.839722222219</v>
      </c>
      <c r="T3162" s="9">
        <f t="shared" si="203"/>
        <v>41477.839722222219</v>
      </c>
      <c r="U3162">
        <f t="shared" si="204"/>
        <v>2013</v>
      </c>
    </row>
    <row r="3163" spans="1:21" ht="60" x14ac:dyDescent="0.25">
      <c r="A3163">
        <v>3175</v>
      </c>
      <c r="B3163" s="3" t="s">
        <v>3175</v>
      </c>
      <c r="C3163" s="3" t="s">
        <v>7285</v>
      </c>
      <c r="D3163" s="6">
        <v>5000</v>
      </c>
      <c r="E3163" s="8">
        <v>5478</v>
      </c>
      <c r="F3163" t="s">
        <v>8218</v>
      </c>
      <c r="G3163" t="s">
        <v>8223</v>
      </c>
      <c r="H3163" t="s">
        <v>8245</v>
      </c>
      <c r="I3163" s="11">
        <v>1297977427</v>
      </c>
      <c r="J3163" s="11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 t="shared" si="200"/>
        <v>110</v>
      </c>
      <c r="P3163" s="13">
        <f t="shared" si="201"/>
        <v>91.3</v>
      </c>
      <c r="Q3163" s="15" t="s">
        <v>8315</v>
      </c>
      <c r="R3163" t="s">
        <v>8316</v>
      </c>
      <c r="S3163" s="9">
        <f t="shared" si="202"/>
        <v>40531.886886574073</v>
      </c>
      <c r="T3163" s="9">
        <f t="shared" si="203"/>
        <v>40591.886886574073</v>
      </c>
      <c r="U3163">
        <f t="shared" si="204"/>
        <v>2010</v>
      </c>
    </row>
    <row r="3164" spans="1:21" ht="45" x14ac:dyDescent="0.25">
      <c r="A3164">
        <v>3208</v>
      </c>
      <c r="B3164" s="3" t="s">
        <v>3208</v>
      </c>
      <c r="C3164" s="3" t="s">
        <v>7318</v>
      </c>
      <c r="D3164" s="6">
        <v>5000</v>
      </c>
      <c r="E3164" s="8">
        <v>5175</v>
      </c>
      <c r="F3164" t="s">
        <v>8218</v>
      </c>
      <c r="G3164" t="s">
        <v>8223</v>
      </c>
      <c r="H3164" t="s">
        <v>8245</v>
      </c>
      <c r="I3164" s="11">
        <v>1406557877</v>
      </c>
      <c r="J3164" s="11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 t="shared" si="200"/>
        <v>104</v>
      </c>
      <c r="P3164" s="13">
        <f t="shared" si="201"/>
        <v>63.11</v>
      </c>
      <c r="Q3164" s="15" t="s">
        <v>8315</v>
      </c>
      <c r="R3164" t="s">
        <v>8316</v>
      </c>
      <c r="S3164" s="9">
        <f t="shared" si="202"/>
        <v>41827.605057870373</v>
      </c>
      <c r="T3164" s="9">
        <f t="shared" si="203"/>
        <v>41848.605057870373</v>
      </c>
      <c r="U3164">
        <f t="shared" si="204"/>
        <v>2014</v>
      </c>
    </row>
    <row r="3165" spans="1:21" ht="45" x14ac:dyDescent="0.25">
      <c r="A3165">
        <v>3233</v>
      </c>
      <c r="B3165" s="3" t="s">
        <v>3233</v>
      </c>
      <c r="C3165" s="3" t="s">
        <v>7343</v>
      </c>
      <c r="D3165" s="6">
        <v>5000</v>
      </c>
      <c r="E3165" s="8">
        <v>5940</v>
      </c>
      <c r="F3165" t="s">
        <v>8218</v>
      </c>
      <c r="G3165" t="s">
        <v>8223</v>
      </c>
      <c r="H3165" t="s">
        <v>8245</v>
      </c>
      <c r="I3165" s="11">
        <v>1488482355</v>
      </c>
      <c r="J3165" s="11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 t="shared" si="200"/>
        <v>119</v>
      </c>
      <c r="P3165" s="13">
        <f t="shared" si="201"/>
        <v>97.38</v>
      </c>
      <c r="Q3165" s="15" t="s">
        <v>8315</v>
      </c>
      <c r="R3165" t="s">
        <v>8316</v>
      </c>
      <c r="S3165" s="9">
        <f t="shared" si="202"/>
        <v>42766.805034722223</v>
      </c>
      <c r="T3165" s="9">
        <f t="shared" si="203"/>
        <v>42796.805034722223</v>
      </c>
      <c r="U3165">
        <f t="shared" si="204"/>
        <v>2017</v>
      </c>
    </row>
    <row r="3166" spans="1:21" ht="45" x14ac:dyDescent="0.25">
      <c r="A3166">
        <v>3260</v>
      </c>
      <c r="B3166" s="3" t="s">
        <v>3260</v>
      </c>
      <c r="C3166" s="3" t="s">
        <v>7370</v>
      </c>
      <c r="D3166" s="6">
        <v>5000</v>
      </c>
      <c r="E3166" s="8">
        <v>5462</v>
      </c>
      <c r="F3166" t="s">
        <v>8218</v>
      </c>
      <c r="G3166" t="s">
        <v>8223</v>
      </c>
      <c r="H3166" t="s">
        <v>8245</v>
      </c>
      <c r="I3166" s="11">
        <v>1448903318</v>
      </c>
      <c r="J3166" s="11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 t="shared" si="200"/>
        <v>109</v>
      </c>
      <c r="P3166" s="13">
        <f t="shared" si="201"/>
        <v>74.819999999999993</v>
      </c>
      <c r="Q3166" s="15" t="s">
        <v>8315</v>
      </c>
      <c r="R3166" t="s">
        <v>8316</v>
      </c>
      <c r="S3166" s="9">
        <f t="shared" si="202"/>
        <v>42303.672662037032</v>
      </c>
      <c r="T3166" s="9">
        <f t="shared" si="203"/>
        <v>42338.714328703703</v>
      </c>
      <c r="U3166">
        <f t="shared" si="204"/>
        <v>2015</v>
      </c>
    </row>
    <row r="3167" spans="1:21" ht="60" x14ac:dyDescent="0.25">
      <c r="A3167">
        <v>3277</v>
      </c>
      <c r="B3167" s="3" t="s">
        <v>3277</v>
      </c>
      <c r="C3167" s="3" t="s">
        <v>7387</v>
      </c>
      <c r="D3167" s="6">
        <v>5000</v>
      </c>
      <c r="E3167" s="8">
        <v>5430</v>
      </c>
      <c r="F3167" t="s">
        <v>8218</v>
      </c>
      <c r="G3167" t="s">
        <v>8224</v>
      </c>
      <c r="H3167" t="s">
        <v>8246</v>
      </c>
      <c r="I3167" s="11">
        <v>1416331406</v>
      </c>
      <c r="J3167" s="11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 t="shared" si="200"/>
        <v>109</v>
      </c>
      <c r="P3167" s="13">
        <f t="shared" si="201"/>
        <v>54.3</v>
      </c>
      <c r="Q3167" s="15" t="s">
        <v>8315</v>
      </c>
      <c r="R3167" t="s">
        <v>8316</v>
      </c>
      <c r="S3167" s="9">
        <f t="shared" si="202"/>
        <v>41931.682939814818</v>
      </c>
      <c r="T3167" s="9">
        <f t="shared" si="203"/>
        <v>41961.724606481483</v>
      </c>
      <c r="U3167">
        <f t="shared" si="204"/>
        <v>2014</v>
      </c>
    </row>
    <row r="3168" spans="1:21" ht="45" x14ac:dyDescent="0.25">
      <c r="A3168">
        <v>3281</v>
      </c>
      <c r="B3168" s="3" t="s">
        <v>3281</v>
      </c>
      <c r="C3168" s="3" t="s">
        <v>7391</v>
      </c>
      <c r="D3168" s="6">
        <v>5000</v>
      </c>
      <c r="E3168" s="8">
        <v>6080</v>
      </c>
      <c r="F3168" t="s">
        <v>8218</v>
      </c>
      <c r="G3168" t="s">
        <v>8223</v>
      </c>
      <c r="H3168" t="s">
        <v>8245</v>
      </c>
      <c r="I3168" s="11">
        <v>1441153705</v>
      </c>
      <c r="J3168" s="11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 t="shared" si="200"/>
        <v>122</v>
      </c>
      <c r="P3168" s="13">
        <f t="shared" si="201"/>
        <v>129.36000000000001</v>
      </c>
      <c r="Q3168" s="15" t="s">
        <v>8315</v>
      </c>
      <c r="R3168" t="s">
        <v>8316</v>
      </c>
      <c r="S3168" s="9">
        <f t="shared" si="202"/>
        <v>42219.019733796296</v>
      </c>
      <c r="T3168" s="9">
        <f t="shared" si="203"/>
        <v>42249.019733796296</v>
      </c>
      <c r="U3168">
        <f t="shared" si="204"/>
        <v>2015</v>
      </c>
    </row>
    <row r="3169" spans="1:21" ht="60" x14ac:dyDescent="0.25">
      <c r="A3169">
        <v>3331</v>
      </c>
      <c r="B3169" s="3" t="s">
        <v>3331</v>
      </c>
      <c r="C3169" s="3" t="s">
        <v>7441</v>
      </c>
      <c r="D3169" s="6">
        <v>5000</v>
      </c>
      <c r="E3169" s="8">
        <v>5226</v>
      </c>
      <c r="F3169" t="s">
        <v>8218</v>
      </c>
      <c r="G3169" t="s">
        <v>8223</v>
      </c>
      <c r="H3169" t="s">
        <v>8245</v>
      </c>
      <c r="I3169" s="11">
        <v>1444149886</v>
      </c>
      <c r="J3169" s="11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 t="shared" si="200"/>
        <v>105</v>
      </c>
      <c r="P3169" s="13">
        <f t="shared" si="201"/>
        <v>80.400000000000006</v>
      </c>
      <c r="Q3169" s="15" t="s">
        <v>8315</v>
      </c>
      <c r="R3169" t="s">
        <v>8316</v>
      </c>
      <c r="S3169" s="9">
        <f t="shared" si="202"/>
        <v>42248.697754629626</v>
      </c>
      <c r="T3169" s="9">
        <f t="shared" si="203"/>
        <v>42283.697754629626</v>
      </c>
      <c r="U3169">
        <f t="shared" si="204"/>
        <v>2015</v>
      </c>
    </row>
    <row r="3170" spans="1:21" ht="60" x14ac:dyDescent="0.25">
      <c r="A3170">
        <v>3335</v>
      </c>
      <c r="B3170" s="3" t="s">
        <v>3335</v>
      </c>
      <c r="C3170" s="3" t="s">
        <v>7445</v>
      </c>
      <c r="D3170" s="6">
        <v>5000</v>
      </c>
      <c r="E3170" s="8">
        <v>5016</v>
      </c>
      <c r="F3170" t="s">
        <v>8218</v>
      </c>
      <c r="G3170" t="s">
        <v>8224</v>
      </c>
      <c r="H3170" t="s">
        <v>8246</v>
      </c>
      <c r="I3170" s="11">
        <v>1407106800</v>
      </c>
      <c r="J3170" s="11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 t="shared" si="200"/>
        <v>100</v>
      </c>
      <c r="P3170" s="13">
        <f t="shared" si="201"/>
        <v>79.62</v>
      </c>
      <c r="Q3170" s="15" t="s">
        <v>8315</v>
      </c>
      <c r="R3170" t="s">
        <v>8316</v>
      </c>
      <c r="S3170" s="9">
        <f t="shared" si="202"/>
        <v>41827.674143518518</v>
      </c>
      <c r="T3170" s="9">
        <f t="shared" si="203"/>
        <v>41854.958333333336</v>
      </c>
      <c r="U3170">
        <f t="shared" si="204"/>
        <v>2014</v>
      </c>
    </row>
    <row r="3171" spans="1:21" ht="60" x14ac:dyDescent="0.25">
      <c r="A3171">
        <v>3351</v>
      </c>
      <c r="B3171" s="3" t="s">
        <v>3350</v>
      </c>
      <c r="C3171" s="3" t="s">
        <v>7461</v>
      </c>
      <c r="D3171" s="6">
        <v>5000</v>
      </c>
      <c r="E3171" s="8">
        <v>5055</v>
      </c>
      <c r="F3171" t="s">
        <v>8218</v>
      </c>
      <c r="G3171" t="s">
        <v>8224</v>
      </c>
      <c r="H3171" t="s">
        <v>8246</v>
      </c>
      <c r="I3171" s="11">
        <v>1406113200</v>
      </c>
      <c r="J3171" s="1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 t="shared" si="200"/>
        <v>101</v>
      </c>
      <c r="P3171" s="13">
        <f t="shared" si="201"/>
        <v>93.61</v>
      </c>
      <c r="Q3171" s="15" t="s">
        <v>8315</v>
      </c>
      <c r="R3171" t="s">
        <v>8316</v>
      </c>
      <c r="S3171" s="9">
        <f t="shared" si="202"/>
        <v>41806.395428240743</v>
      </c>
      <c r="T3171" s="9">
        <f t="shared" si="203"/>
        <v>41843.458333333336</v>
      </c>
      <c r="U3171">
        <f t="shared" si="204"/>
        <v>2014</v>
      </c>
    </row>
    <row r="3172" spans="1:21" ht="60" x14ac:dyDescent="0.25">
      <c r="A3172">
        <v>3352</v>
      </c>
      <c r="B3172" s="3" t="s">
        <v>3351</v>
      </c>
      <c r="C3172" s="3" t="s">
        <v>7462</v>
      </c>
      <c r="D3172" s="6">
        <v>5000</v>
      </c>
      <c r="E3172" s="8">
        <v>5376</v>
      </c>
      <c r="F3172" t="s">
        <v>8218</v>
      </c>
      <c r="G3172" t="s">
        <v>8224</v>
      </c>
      <c r="H3172" t="s">
        <v>8246</v>
      </c>
      <c r="I3172" s="11">
        <v>1467414000</v>
      </c>
      <c r="J3172" s="11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 t="shared" si="200"/>
        <v>108</v>
      </c>
      <c r="P3172" s="13">
        <f t="shared" si="201"/>
        <v>76.8</v>
      </c>
      <c r="Q3172" s="15" t="s">
        <v>8315</v>
      </c>
      <c r="R3172" t="s">
        <v>8316</v>
      </c>
      <c r="S3172" s="9">
        <f t="shared" si="202"/>
        <v>42495.992800925931</v>
      </c>
      <c r="T3172" s="9">
        <f t="shared" si="203"/>
        <v>42552.958333333328</v>
      </c>
      <c r="U3172">
        <f t="shared" si="204"/>
        <v>2016</v>
      </c>
    </row>
    <row r="3173" spans="1:21" ht="60" x14ac:dyDescent="0.25">
      <c r="A3173">
        <v>3361</v>
      </c>
      <c r="B3173" s="3" t="s">
        <v>3360</v>
      </c>
      <c r="C3173" s="3" t="s">
        <v>7471</v>
      </c>
      <c r="D3173" s="6">
        <v>5000</v>
      </c>
      <c r="E3173" s="8">
        <v>5673</v>
      </c>
      <c r="F3173" t="s">
        <v>8218</v>
      </c>
      <c r="G3173" t="s">
        <v>8223</v>
      </c>
      <c r="H3173" t="s">
        <v>8245</v>
      </c>
      <c r="I3173" s="11">
        <v>1409587140</v>
      </c>
      <c r="J3173" s="11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 t="shared" si="200"/>
        <v>113</v>
      </c>
      <c r="P3173" s="13">
        <f t="shared" si="201"/>
        <v>83.43</v>
      </c>
      <c r="Q3173" s="15" t="s">
        <v>8315</v>
      </c>
      <c r="R3173" t="s">
        <v>8316</v>
      </c>
      <c r="S3173" s="9">
        <f t="shared" si="202"/>
        <v>41866.025347222225</v>
      </c>
      <c r="T3173" s="9">
        <f t="shared" si="203"/>
        <v>41883.665972222225</v>
      </c>
      <c r="U3173">
        <f t="shared" si="204"/>
        <v>2014</v>
      </c>
    </row>
    <row r="3174" spans="1:21" ht="45" x14ac:dyDescent="0.25">
      <c r="A3174">
        <v>3369</v>
      </c>
      <c r="B3174" s="3" t="s">
        <v>3368</v>
      </c>
      <c r="C3174" s="3" t="s">
        <v>7479</v>
      </c>
      <c r="D3174" s="6">
        <v>5000</v>
      </c>
      <c r="E3174" s="8">
        <v>5195</v>
      </c>
      <c r="F3174" t="s">
        <v>8218</v>
      </c>
      <c r="G3174" t="s">
        <v>8240</v>
      </c>
      <c r="H3174" t="s">
        <v>8248</v>
      </c>
      <c r="I3174" s="11">
        <v>1484441980</v>
      </c>
      <c r="J3174" s="11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00"/>
        <v>104</v>
      </c>
      <c r="P3174" s="13">
        <f t="shared" si="201"/>
        <v>96.2</v>
      </c>
      <c r="Q3174" s="15" t="s">
        <v>8315</v>
      </c>
      <c r="R3174" t="s">
        <v>8316</v>
      </c>
      <c r="S3174" s="9">
        <f t="shared" si="202"/>
        <v>42690.041435185187</v>
      </c>
      <c r="T3174" s="9">
        <f t="shared" si="203"/>
        <v>42750.041435185187</v>
      </c>
      <c r="U3174">
        <f t="shared" si="204"/>
        <v>2016</v>
      </c>
    </row>
    <row r="3175" spans="1:21" ht="60" x14ac:dyDescent="0.25">
      <c r="A3175">
        <v>3436</v>
      </c>
      <c r="B3175" s="3" t="s">
        <v>3435</v>
      </c>
      <c r="C3175" s="3" t="s">
        <v>7546</v>
      </c>
      <c r="D3175" s="6">
        <v>5000</v>
      </c>
      <c r="E3175" s="8">
        <v>5295</v>
      </c>
      <c r="F3175" t="s">
        <v>8218</v>
      </c>
      <c r="G3175" t="s">
        <v>8223</v>
      </c>
      <c r="H3175" t="s">
        <v>8245</v>
      </c>
      <c r="I3175" s="11">
        <v>1408638480</v>
      </c>
      <c r="J3175" s="11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 t="shared" si="200"/>
        <v>106</v>
      </c>
      <c r="P3175" s="13">
        <f t="shared" si="201"/>
        <v>143.11000000000001</v>
      </c>
      <c r="Q3175" s="15" t="s">
        <v>8315</v>
      </c>
      <c r="R3175" t="s">
        <v>8316</v>
      </c>
      <c r="S3175" s="9">
        <f t="shared" si="202"/>
        <v>41851.541585648149</v>
      </c>
      <c r="T3175" s="9">
        <f t="shared" si="203"/>
        <v>41872.686111111114</v>
      </c>
      <c r="U3175">
        <f t="shared" si="204"/>
        <v>2014</v>
      </c>
    </row>
    <row r="3176" spans="1:21" ht="60" x14ac:dyDescent="0.25">
      <c r="A3176">
        <v>3440</v>
      </c>
      <c r="B3176" s="3" t="s">
        <v>3439</v>
      </c>
      <c r="C3176" s="3" t="s">
        <v>7550</v>
      </c>
      <c r="D3176" s="6">
        <v>5000</v>
      </c>
      <c r="E3176" s="8">
        <v>5260.92</v>
      </c>
      <c r="F3176" t="s">
        <v>8218</v>
      </c>
      <c r="G3176" t="s">
        <v>8223</v>
      </c>
      <c r="H3176" t="s">
        <v>8245</v>
      </c>
      <c r="I3176" s="11">
        <v>1405095300</v>
      </c>
      <c r="J3176" s="11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 t="shared" si="200"/>
        <v>105</v>
      </c>
      <c r="P3176" s="13">
        <f t="shared" si="201"/>
        <v>64.16</v>
      </c>
      <c r="Q3176" s="15" t="s">
        <v>8315</v>
      </c>
      <c r="R3176" t="s">
        <v>8316</v>
      </c>
      <c r="S3176" s="9">
        <f t="shared" si="202"/>
        <v>41809.12300925926</v>
      </c>
      <c r="T3176" s="9">
        <f t="shared" si="203"/>
        <v>41831.677083333336</v>
      </c>
      <c r="U3176">
        <f t="shared" si="204"/>
        <v>2014</v>
      </c>
    </row>
    <row r="3177" spans="1:21" ht="60" x14ac:dyDescent="0.25">
      <c r="A3177">
        <v>3464</v>
      </c>
      <c r="B3177" s="3" t="s">
        <v>3463</v>
      </c>
      <c r="C3177" s="3" t="s">
        <v>7574</v>
      </c>
      <c r="D3177" s="6">
        <v>5000</v>
      </c>
      <c r="E3177" s="8">
        <v>5116.18</v>
      </c>
      <c r="F3177" t="s">
        <v>8218</v>
      </c>
      <c r="G3177" t="s">
        <v>8223</v>
      </c>
      <c r="H3177" t="s">
        <v>8245</v>
      </c>
      <c r="I3177" s="11">
        <v>1471921637</v>
      </c>
      <c r="J3177" s="11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 t="shared" si="200"/>
        <v>102</v>
      </c>
      <c r="P3177" s="13">
        <f t="shared" si="201"/>
        <v>55.01</v>
      </c>
      <c r="Q3177" s="15" t="s">
        <v>8315</v>
      </c>
      <c r="R3177" t="s">
        <v>8316</v>
      </c>
      <c r="S3177" s="9">
        <f t="shared" si="202"/>
        <v>42575.130057870367</v>
      </c>
      <c r="T3177" s="9">
        <f t="shared" si="203"/>
        <v>42605.130057870367</v>
      </c>
      <c r="U3177">
        <f t="shared" si="204"/>
        <v>2016</v>
      </c>
    </row>
    <row r="3178" spans="1:21" ht="60" x14ac:dyDescent="0.25">
      <c r="A3178">
        <v>3489</v>
      </c>
      <c r="B3178" s="3" t="s">
        <v>3488</v>
      </c>
      <c r="C3178" s="3" t="s">
        <v>7599</v>
      </c>
      <c r="D3178" s="6">
        <v>5000</v>
      </c>
      <c r="E3178" s="8">
        <v>5635</v>
      </c>
      <c r="F3178" t="s">
        <v>8218</v>
      </c>
      <c r="G3178" t="s">
        <v>8224</v>
      </c>
      <c r="H3178" t="s">
        <v>8246</v>
      </c>
      <c r="I3178" s="11">
        <v>1400965200</v>
      </c>
      <c r="J3178" s="11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 t="shared" si="200"/>
        <v>113</v>
      </c>
      <c r="P3178" s="13">
        <f t="shared" si="201"/>
        <v>78.260000000000005</v>
      </c>
      <c r="Q3178" s="15" t="s">
        <v>8315</v>
      </c>
      <c r="R3178" t="s">
        <v>8316</v>
      </c>
      <c r="S3178" s="9">
        <f t="shared" si="202"/>
        <v>41753.635775462964</v>
      </c>
      <c r="T3178" s="9">
        <f t="shared" si="203"/>
        <v>41783.875</v>
      </c>
      <c r="U3178">
        <f t="shared" si="204"/>
        <v>2014</v>
      </c>
    </row>
    <row r="3179" spans="1:21" ht="60" x14ac:dyDescent="0.25">
      <c r="A3179">
        <v>3495</v>
      </c>
      <c r="B3179" s="3" t="s">
        <v>3494</v>
      </c>
      <c r="C3179" s="3" t="s">
        <v>7605</v>
      </c>
      <c r="D3179" s="6">
        <v>5000</v>
      </c>
      <c r="E3179" s="8">
        <v>5343</v>
      </c>
      <c r="F3179" t="s">
        <v>8218</v>
      </c>
      <c r="G3179" t="s">
        <v>8228</v>
      </c>
      <c r="H3179" t="s">
        <v>8250</v>
      </c>
      <c r="I3179" s="11">
        <v>1414862280</v>
      </c>
      <c r="J3179" s="11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 t="shared" si="200"/>
        <v>107</v>
      </c>
      <c r="P3179" s="13">
        <f t="shared" si="201"/>
        <v>74.209999999999994</v>
      </c>
      <c r="Q3179" s="15" t="s">
        <v>8315</v>
      </c>
      <c r="R3179" t="s">
        <v>8316</v>
      </c>
      <c r="S3179" s="9">
        <f t="shared" si="202"/>
        <v>41915.762835648151</v>
      </c>
      <c r="T3179" s="9">
        <f t="shared" si="203"/>
        <v>41944.720833333333</v>
      </c>
      <c r="U3179">
        <f t="shared" si="204"/>
        <v>2014</v>
      </c>
    </row>
    <row r="3180" spans="1:21" ht="45" x14ac:dyDescent="0.25">
      <c r="A3180">
        <v>3534</v>
      </c>
      <c r="B3180" s="3" t="s">
        <v>3533</v>
      </c>
      <c r="C3180" s="3" t="s">
        <v>7644</v>
      </c>
      <c r="D3180" s="6">
        <v>5000</v>
      </c>
      <c r="E3180" s="8">
        <v>7810</v>
      </c>
      <c r="F3180" t="s">
        <v>8218</v>
      </c>
      <c r="G3180" t="s">
        <v>8223</v>
      </c>
      <c r="H3180" t="s">
        <v>8245</v>
      </c>
      <c r="I3180" s="11">
        <v>1443711623</v>
      </c>
      <c r="J3180" s="11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 t="shared" si="200"/>
        <v>156</v>
      </c>
      <c r="P3180" s="13">
        <f t="shared" si="201"/>
        <v>38.28</v>
      </c>
      <c r="Q3180" s="15" t="s">
        <v>8315</v>
      </c>
      <c r="R3180" t="s">
        <v>8316</v>
      </c>
      <c r="S3180" s="9">
        <f t="shared" si="202"/>
        <v>42243.6252662037</v>
      </c>
      <c r="T3180" s="9">
        <f t="shared" si="203"/>
        <v>42278.6252662037</v>
      </c>
      <c r="U3180">
        <f t="shared" si="204"/>
        <v>2015</v>
      </c>
    </row>
    <row r="3181" spans="1:21" ht="45" x14ac:dyDescent="0.25">
      <c r="A3181">
        <v>3554</v>
      </c>
      <c r="B3181" s="3" t="s">
        <v>3553</v>
      </c>
      <c r="C3181" s="3" t="s">
        <v>7664</v>
      </c>
      <c r="D3181" s="6">
        <v>5000</v>
      </c>
      <c r="E3181" s="8">
        <v>5671.11</v>
      </c>
      <c r="F3181" t="s">
        <v>8218</v>
      </c>
      <c r="G3181" t="s">
        <v>8223</v>
      </c>
      <c r="H3181" t="s">
        <v>8245</v>
      </c>
      <c r="I3181" s="11">
        <v>1423674000</v>
      </c>
      <c r="J3181" s="1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 t="shared" si="200"/>
        <v>113</v>
      </c>
      <c r="P3181" s="13">
        <f t="shared" si="201"/>
        <v>107</v>
      </c>
      <c r="Q3181" s="15" t="s">
        <v>8315</v>
      </c>
      <c r="R3181" t="s">
        <v>8316</v>
      </c>
      <c r="S3181" s="9">
        <f t="shared" si="202"/>
        <v>42016.050451388888</v>
      </c>
      <c r="T3181" s="9">
        <f t="shared" si="203"/>
        <v>42046.708333333328</v>
      </c>
      <c r="U3181">
        <f t="shared" si="204"/>
        <v>2015</v>
      </c>
    </row>
    <row r="3182" spans="1:21" ht="45" x14ac:dyDescent="0.25">
      <c r="A3182">
        <v>3569</v>
      </c>
      <c r="B3182" s="3" t="s">
        <v>3568</v>
      </c>
      <c r="C3182" s="3" t="s">
        <v>7679</v>
      </c>
      <c r="D3182" s="6">
        <v>5000</v>
      </c>
      <c r="E3182" s="8">
        <v>5024</v>
      </c>
      <c r="F3182" t="s">
        <v>8218</v>
      </c>
      <c r="G3182" t="s">
        <v>8223</v>
      </c>
      <c r="H3182" t="s">
        <v>8245</v>
      </c>
      <c r="I3182" s="11">
        <v>1420734696</v>
      </c>
      <c r="J3182" s="11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 t="shared" si="200"/>
        <v>100</v>
      </c>
      <c r="P3182" s="13">
        <f t="shared" si="201"/>
        <v>122.54</v>
      </c>
      <c r="Q3182" s="15" t="s">
        <v>8315</v>
      </c>
      <c r="R3182" t="s">
        <v>8316</v>
      </c>
      <c r="S3182" s="9">
        <f t="shared" si="202"/>
        <v>41982.688611111109</v>
      </c>
      <c r="T3182" s="9">
        <f t="shared" si="203"/>
        <v>42012.688611111109</v>
      </c>
      <c r="U3182">
        <f t="shared" si="204"/>
        <v>2014</v>
      </c>
    </row>
    <row r="3183" spans="1:21" ht="60" x14ac:dyDescent="0.25">
      <c r="A3183">
        <v>3590</v>
      </c>
      <c r="B3183" s="3" t="s">
        <v>3589</v>
      </c>
      <c r="C3183" s="3" t="s">
        <v>7700</v>
      </c>
      <c r="D3183" s="6">
        <v>5000</v>
      </c>
      <c r="E3183" s="8">
        <v>5003</v>
      </c>
      <c r="F3183" t="s">
        <v>8218</v>
      </c>
      <c r="G3183" t="s">
        <v>8224</v>
      </c>
      <c r="H3183" t="s">
        <v>8246</v>
      </c>
      <c r="I3183" s="11">
        <v>1413792034</v>
      </c>
      <c r="J3183" s="11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 t="shared" si="200"/>
        <v>100</v>
      </c>
      <c r="P3183" s="13">
        <f t="shared" si="201"/>
        <v>68.53</v>
      </c>
      <c r="Q3183" s="15" t="s">
        <v>8315</v>
      </c>
      <c r="R3183" t="s">
        <v>8316</v>
      </c>
      <c r="S3183" s="9">
        <f t="shared" si="202"/>
        <v>41902.333726851852</v>
      </c>
      <c r="T3183" s="9">
        <f t="shared" si="203"/>
        <v>41932.333726851852</v>
      </c>
      <c r="U3183">
        <f t="shared" si="204"/>
        <v>2014</v>
      </c>
    </row>
    <row r="3184" spans="1:21" ht="45" x14ac:dyDescent="0.25">
      <c r="A3184">
        <v>3612</v>
      </c>
      <c r="B3184" s="3" t="s">
        <v>3611</v>
      </c>
      <c r="C3184" s="3" t="s">
        <v>7722</v>
      </c>
      <c r="D3184" s="6">
        <v>5000</v>
      </c>
      <c r="E3184" s="8">
        <v>7220</v>
      </c>
      <c r="F3184" t="s">
        <v>8218</v>
      </c>
      <c r="G3184" t="s">
        <v>8228</v>
      </c>
      <c r="H3184" t="s">
        <v>8250</v>
      </c>
      <c r="I3184" s="11">
        <v>1402334811</v>
      </c>
      <c r="J3184" s="11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 t="shared" si="200"/>
        <v>144</v>
      </c>
      <c r="P3184" s="13">
        <f t="shared" si="201"/>
        <v>126.67</v>
      </c>
      <c r="Q3184" s="15" t="s">
        <v>8315</v>
      </c>
      <c r="R3184" t="s">
        <v>8316</v>
      </c>
      <c r="S3184" s="9">
        <f t="shared" si="202"/>
        <v>41789.726979166669</v>
      </c>
      <c r="T3184" s="9">
        <f t="shared" si="203"/>
        <v>41799.726979166669</v>
      </c>
      <c r="U3184">
        <f t="shared" si="204"/>
        <v>2014</v>
      </c>
    </row>
    <row r="3185" spans="1:21" ht="60" x14ac:dyDescent="0.25">
      <c r="A3185">
        <v>3655</v>
      </c>
      <c r="B3185" s="3" t="s">
        <v>3652</v>
      </c>
      <c r="C3185" s="3" t="s">
        <v>7765</v>
      </c>
      <c r="D3185" s="6">
        <v>5000</v>
      </c>
      <c r="E3185" s="8">
        <v>5813</v>
      </c>
      <c r="F3185" t="s">
        <v>8218</v>
      </c>
      <c r="G3185" t="s">
        <v>8223</v>
      </c>
      <c r="H3185" t="s">
        <v>8245</v>
      </c>
      <c r="I3185" s="11">
        <v>1437202740</v>
      </c>
      <c r="J3185" s="11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 t="shared" si="200"/>
        <v>116</v>
      </c>
      <c r="P3185" s="13">
        <f t="shared" si="201"/>
        <v>73.58</v>
      </c>
      <c r="Q3185" s="15" t="s">
        <v>8315</v>
      </c>
      <c r="R3185" t="s">
        <v>8316</v>
      </c>
      <c r="S3185" s="9">
        <f t="shared" si="202"/>
        <v>42173.803217592591</v>
      </c>
      <c r="T3185" s="9">
        <f t="shared" si="203"/>
        <v>42203.290972222225</v>
      </c>
      <c r="U3185">
        <f t="shared" si="204"/>
        <v>2015</v>
      </c>
    </row>
    <row r="3186" spans="1:21" ht="60" x14ac:dyDescent="0.25">
      <c r="A3186">
        <v>3656</v>
      </c>
      <c r="B3186" s="3" t="s">
        <v>3653</v>
      </c>
      <c r="C3186" s="3" t="s">
        <v>7766</v>
      </c>
      <c r="D3186" s="6">
        <v>5000</v>
      </c>
      <c r="E3186" s="8">
        <v>5291</v>
      </c>
      <c r="F3186" t="s">
        <v>8218</v>
      </c>
      <c r="G3186" t="s">
        <v>8239</v>
      </c>
      <c r="H3186" t="s">
        <v>8256</v>
      </c>
      <c r="I3186" s="11">
        <v>1485989940</v>
      </c>
      <c r="J3186" s="11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 t="shared" si="200"/>
        <v>106</v>
      </c>
      <c r="P3186" s="13">
        <f t="shared" si="201"/>
        <v>115.02</v>
      </c>
      <c r="Q3186" s="15" t="s">
        <v>8315</v>
      </c>
      <c r="R3186" t="s">
        <v>8316</v>
      </c>
      <c r="S3186" s="9">
        <f t="shared" si="202"/>
        <v>42737.910138888896</v>
      </c>
      <c r="T3186" s="9">
        <f t="shared" si="203"/>
        <v>42767.957638888889</v>
      </c>
      <c r="U3186">
        <f t="shared" si="204"/>
        <v>2017</v>
      </c>
    </row>
    <row r="3187" spans="1:21" ht="45" x14ac:dyDescent="0.25">
      <c r="A3187">
        <v>3685</v>
      </c>
      <c r="B3187" s="3" t="s">
        <v>3682</v>
      </c>
      <c r="C3187" s="3" t="s">
        <v>7795</v>
      </c>
      <c r="D3187" s="6">
        <v>5000</v>
      </c>
      <c r="E3187" s="8">
        <v>5285</v>
      </c>
      <c r="F3187" t="s">
        <v>8218</v>
      </c>
      <c r="G3187" t="s">
        <v>8223</v>
      </c>
      <c r="H3187" t="s">
        <v>8245</v>
      </c>
      <c r="I3187" s="11">
        <v>1400533200</v>
      </c>
      <c r="J3187" s="11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 t="shared" si="200"/>
        <v>106</v>
      </c>
      <c r="P3187" s="13">
        <f t="shared" si="201"/>
        <v>41.94</v>
      </c>
      <c r="Q3187" s="15" t="s">
        <v>8315</v>
      </c>
      <c r="R3187" t="s">
        <v>8316</v>
      </c>
      <c r="S3187" s="9">
        <f t="shared" si="202"/>
        <v>41753.593275462961</v>
      </c>
      <c r="T3187" s="9">
        <f t="shared" si="203"/>
        <v>41778.875</v>
      </c>
      <c r="U3187">
        <f t="shared" si="204"/>
        <v>2014</v>
      </c>
    </row>
    <row r="3188" spans="1:21" ht="60" x14ac:dyDescent="0.25">
      <c r="A3188">
        <v>3687</v>
      </c>
      <c r="B3188" s="3" t="s">
        <v>3684</v>
      </c>
      <c r="C3188" s="3" t="s">
        <v>7797</v>
      </c>
      <c r="D3188" s="6">
        <v>5000</v>
      </c>
      <c r="E3188" s="8">
        <v>5012.25</v>
      </c>
      <c r="F3188" t="s">
        <v>8218</v>
      </c>
      <c r="G3188" t="s">
        <v>8223</v>
      </c>
      <c r="H3188" t="s">
        <v>8245</v>
      </c>
      <c r="I3188" s="11">
        <v>1403846055</v>
      </c>
      <c r="J3188" s="11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 t="shared" si="200"/>
        <v>100</v>
      </c>
      <c r="P3188" s="13">
        <f t="shared" si="201"/>
        <v>200.49</v>
      </c>
      <c r="Q3188" s="15" t="s">
        <v>8315</v>
      </c>
      <c r="R3188" t="s">
        <v>8316</v>
      </c>
      <c r="S3188" s="9">
        <f t="shared" si="202"/>
        <v>41787.218229166669</v>
      </c>
      <c r="T3188" s="9">
        <f t="shared" si="203"/>
        <v>41817.218229166669</v>
      </c>
      <c r="U3188">
        <f t="shared" si="204"/>
        <v>2014</v>
      </c>
    </row>
    <row r="3189" spans="1:21" ht="45" x14ac:dyDescent="0.25">
      <c r="A3189">
        <v>3698</v>
      </c>
      <c r="B3189" s="3" t="s">
        <v>3695</v>
      </c>
      <c r="C3189" s="3" t="s">
        <v>7808</v>
      </c>
      <c r="D3189" s="6">
        <v>5000</v>
      </c>
      <c r="E3189" s="8">
        <v>5526</v>
      </c>
      <c r="F3189" t="s">
        <v>8218</v>
      </c>
      <c r="G3189" t="s">
        <v>8223</v>
      </c>
      <c r="H3189" t="s">
        <v>8245</v>
      </c>
      <c r="I3189" s="11">
        <v>1456946487</v>
      </c>
      <c r="J3189" s="11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 t="shared" si="200"/>
        <v>111</v>
      </c>
      <c r="P3189" s="13">
        <f t="shared" si="201"/>
        <v>40.630000000000003</v>
      </c>
      <c r="Q3189" s="15" t="s">
        <v>8315</v>
      </c>
      <c r="R3189" t="s">
        <v>8316</v>
      </c>
      <c r="S3189" s="9">
        <f t="shared" si="202"/>
        <v>42401.806562500002</v>
      </c>
      <c r="T3189" s="9">
        <f t="shared" si="203"/>
        <v>42431.806562500002</v>
      </c>
      <c r="U3189">
        <f t="shared" si="204"/>
        <v>2016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 s="13">
        <f t="shared" si="201"/>
        <v>14.44</v>
      </c>
      <c r="Q3190" s="15" t="s">
        <v>8315</v>
      </c>
      <c r="R3190" t="s">
        <v>8357</v>
      </c>
      <c r="S3190" s="9">
        <f t="shared" si="202"/>
        <v>42144.415532407409</v>
      </c>
      <c r="T3190" s="9">
        <f t="shared" si="203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 s="13">
        <f t="shared" si="201"/>
        <v>356.84</v>
      </c>
      <c r="Q3191" s="15" t="s">
        <v>8315</v>
      </c>
      <c r="R3191" t="s">
        <v>8357</v>
      </c>
      <c r="S3191" s="9">
        <f t="shared" si="202"/>
        <v>42118.346435185187</v>
      </c>
      <c r="T3191" s="9">
        <f t="shared" si="203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s="13">
        <f t="shared" si="201"/>
        <v>0</v>
      </c>
      <c r="Q3192" s="15" t="s">
        <v>8315</v>
      </c>
      <c r="R3192" t="s">
        <v>8357</v>
      </c>
      <c r="S3192" s="9">
        <f t="shared" si="202"/>
        <v>42683.151331018518</v>
      </c>
      <c r="T3192" s="9">
        <f t="shared" si="203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 s="13">
        <f t="shared" si="201"/>
        <v>37.75</v>
      </c>
      <c r="Q3193" s="15" t="s">
        <v>8315</v>
      </c>
      <c r="R3193" t="s">
        <v>8357</v>
      </c>
      <c r="S3193" s="9">
        <f t="shared" si="202"/>
        <v>42538.755428240736</v>
      </c>
      <c r="T3193" s="9">
        <f t="shared" si="203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257" si="205">ROUND(E3194/D3194*100,0)</f>
        <v>1</v>
      </c>
      <c r="P3194" s="13">
        <f t="shared" ref="P3194:P3257" si="206">IFERROR(ROUND(E3194/L3194,2),0)</f>
        <v>12.75</v>
      </c>
      <c r="Q3194" s="15" t="s">
        <v>8315</v>
      </c>
      <c r="R3194" t="s">
        <v>8357</v>
      </c>
      <c r="S3194" s="9">
        <f t="shared" ref="S3194:S3257" si="207">(((J3194/60)/60)/24)+DATE(1970,1,1)</f>
        <v>42018.94049768518</v>
      </c>
      <c r="T3194" s="9">
        <f t="shared" ref="T3194:T3257" si="208">(((I3194/60)/60)/24)+DATE(1970,1,1)</f>
        <v>42063.916666666672</v>
      </c>
      <c r="U3194">
        <f t="shared" ref="U3194:U3195" si="209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5"/>
        <v>12</v>
      </c>
      <c r="P3195" s="13">
        <f t="shared" si="206"/>
        <v>24.46</v>
      </c>
      <c r="Q3195" s="15" t="s">
        <v>8315</v>
      </c>
      <c r="R3195" t="s">
        <v>8357</v>
      </c>
      <c r="S3195" s="9">
        <f t="shared" si="207"/>
        <v>42010.968240740738</v>
      </c>
      <c r="T3195" s="9">
        <f t="shared" si="208"/>
        <v>42055.968240740738</v>
      </c>
      <c r="U3195">
        <f t="shared" si="20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5"/>
        <v>0</v>
      </c>
      <c r="P3196" s="13">
        <f t="shared" si="206"/>
        <v>0</v>
      </c>
      <c r="Q3196" s="15" t="s">
        <v>8315</v>
      </c>
      <c r="R3196" t="s">
        <v>8357</v>
      </c>
      <c r="S3196" s="9">
        <f t="shared" si="207"/>
        <v>42182.062476851846</v>
      </c>
      <c r="T3196" s="9">
        <f t="shared" si="208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5"/>
        <v>59</v>
      </c>
      <c r="P3197" s="13">
        <f t="shared" si="206"/>
        <v>53.08</v>
      </c>
      <c r="Q3197" s="15" t="s">
        <v>8315</v>
      </c>
      <c r="R3197" t="s">
        <v>8357</v>
      </c>
      <c r="S3197" s="9">
        <f t="shared" si="207"/>
        <v>42017.594236111108</v>
      </c>
      <c r="T3197" s="9">
        <f t="shared" si="208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5"/>
        <v>0</v>
      </c>
      <c r="P3198" s="13">
        <f t="shared" si="206"/>
        <v>300</v>
      </c>
      <c r="Q3198" s="15" t="s">
        <v>8315</v>
      </c>
      <c r="R3198" t="s">
        <v>8357</v>
      </c>
      <c r="S3198" s="9">
        <f t="shared" si="207"/>
        <v>42157.598090277781</v>
      </c>
      <c r="T3198" s="9">
        <f t="shared" si="208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5"/>
        <v>11</v>
      </c>
      <c r="P3199" s="13">
        <f t="shared" si="206"/>
        <v>286.25</v>
      </c>
      <c r="Q3199" s="15" t="s">
        <v>8315</v>
      </c>
      <c r="R3199" t="s">
        <v>8357</v>
      </c>
      <c r="S3199" s="9">
        <f t="shared" si="207"/>
        <v>42009.493263888886</v>
      </c>
      <c r="T3199" s="9">
        <f t="shared" si="208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5"/>
        <v>0</v>
      </c>
      <c r="P3200" s="13">
        <f t="shared" si="206"/>
        <v>36.67</v>
      </c>
      <c r="Q3200" s="15" t="s">
        <v>8315</v>
      </c>
      <c r="R3200" t="s">
        <v>8357</v>
      </c>
      <c r="S3200" s="9">
        <f t="shared" si="207"/>
        <v>42013.424502314811</v>
      </c>
      <c r="T3200" s="9">
        <f t="shared" si="208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5"/>
        <v>52</v>
      </c>
      <c r="P3201" s="13">
        <f t="shared" si="206"/>
        <v>49.21</v>
      </c>
      <c r="Q3201" s="15" t="s">
        <v>8315</v>
      </c>
      <c r="R3201" t="s">
        <v>8357</v>
      </c>
      <c r="S3201" s="9">
        <f t="shared" si="207"/>
        <v>41858.761782407404</v>
      </c>
      <c r="T3201" s="9">
        <f t="shared" si="208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5"/>
        <v>0</v>
      </c>
      <c r="P3202" s="13">
        <f t="shared" si="206"/>
        <v>1</v>
      </c>
      <c r="Q3202" s="15" t="s">
        <v>8315</v>
      </c>
      <c r="R3202" t="s">
        <v>8357</v>
      </c>
      <c r="S3202" s="9">
        <f t="shared" si="207"/>
        <v>42460.320613425924</v>
      </c>
      <c r="T3202" s="9">
        <f t="shared" si="208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5"/>
        <v>1</v>
      </c>
      <c r="P3203" s="13">
        <f t="shared" si="206"/>
        <v>12.5</v>
      </c>
      <c r="Q3203" s="15" t="s">
        <v>8315</v>
      </c>
      <c r="R3203" t="s">
        <v>8357</v>
      </c>
      <c r="S3203" s="9">
        <f t="shared" si="207"/>
        <v>41861.767094907409</v>
      </c>
      <c r="T3203" s="9">
        <f t="shared" si="208"/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5"/>
        <v>55</v>
      </c>
      <c r="P3204" s="13">
        <f t="shared" si="206"/>
        <v>109.04</v>
      </c>
      <c r="Q3204" s="15" t="s">
        <v>8315</v>
      </c>
      <c r="R3204" t="s">
        <v>8357</v>
      </c>
      <c r="S3204" s="9">
        <f t="shared" si="207"/>
        <v>42293.853541666671</v>
      </c>
      <c r="T3204" s="9">
        <f t="shared" si="208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5"/>
        <v>25</v>
      </c>
      <c r="P3205" s="13">
        <f t="shared" si="206"/>
        <v>41.67</v>
      </c>
      <c r="Q3205" s="15" t="s">
        <v>8315</v>
      </c>
      <c r="R3205" t="s">
        <v>8357</v>
      </c>
      <c r="S3205" s="9">
        <f t="shared" si="207"/>
        <v>42242.988680555558</v>
      </c>
      <c r="T3205" s="9">
        <f t="shared" si="208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5"/>
        <v>0</v>
      </c>
      <c r="P3206" s="13">
        <f t="shared" si="206"/>
        <v>0</v>
      </c>
      <c r="Q3206" s="15" t="s">
        <v>8315</v>
      </c>
      <c r="R3206" t="s">
        <v>8357</v>
      </c>
      <c r="S3206" s="9">
        <f t="shared" si="207"/>
        <v>42172.686099537037</v>
      </c>
      <c r="T3206" s="9">
        <f t="shared" si="208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5"/>
        <v>3</v>
      </c>
      <c r="P3207" s="13">
        <f t="shared" si="206"/>
        <v>22.75</v>
      </c>
      <c r="Q3207" s="15" t="s">
        <v>8315</v>
      </c>
      <c r="R3207" t="s">
        <v>8357</v>
      </c>
      <c r="S3207" s="9">
        <f t="shared" si="207"/>
        <v>42095.374675925923</v>
      </c>
      <c r="T3207" s="9">
        <f t="shared" si="208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5"/>
        <v>0</v>
      </c>
      <c r="P3208" s="13">
        <f t="shared" si="206"/>
        <v>0</v>
      </c>
      <c r="Q3208" s="15" t="s">
        <v>8315</v>
      </c>
      <c r="R3208" t="s">
        <v>8357</v>
      </c>
      <c r="S3208" s="9">
        <f t="shared" si="207"/>
        <v>42236.276053240741</v>
      </c>
      <c r="T3208" s="9">
        <f t="shared" si="208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5"/>
        <v>46</v>
      </c>
      <c r="P3209" s="13">
        <f t="shared" si="206"/>
        <v>70.83</v>
      </c>
      <c r="Q3209" s="15" t="s">
        <v>8315</v>
      </c>
      <c r="R3209" t="s">
        <v>8357</v>
      </c>
      <c r="S3209" s="9">
        <f t="shared" si="207"/>
        <v>42057.277858796297</v>
      </c>
      <c r="T3209" s="9">
        <f t="shared" si="208"/>
        <v>42117.236192129625</v>
      </c>
    </row>
    <row r="3210" spans="1:21" ht="60" x14ac:dyDescent="0.25">
      <c r="A3210">
        <v>3721</v>
      </c>
      <c r="B3210" s="3" t="s">
        <v>3718</v>
      </c>
      <c r="C3210" s="3" t="s">
        <v>7831</v>
      </c>
      <c r="D3210" s="6">
        <v>5000</v>
      </c>
      <c r="E3210" s="8">
        <v>5040</v>
      </c>
      <c r="F3210" t="s">
        <v>8218</v>
      </c>
      <c r="G3210" t="s">
        <v>8223</v>
      </c>
      <c r="H3210" t="s">
        <v>8245</v>
      </c>
      <c r="I3210" s="11">
        <v>1415230084</v>
      </c>
      <c r="J3210" s="11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 t="shared" si="205"/>
        <v>101</v>
      </c>
      <c r="P3210" s="13">
        <f t="shared" si="206"/>
        <v>114.55</v>
      </c>
      <c r="Q3210" s="15" t="s">
        <v>8315</v>
      </c>
      <c r="R3210" t="s">
        <v>8316</v>
      </c>
      <c r="S3210" s="9">
        <f t="shared" si="207"/>
        <v>41927.936157407406</v>
      </c>
      <c r="T3210" s="9">
        <f t="shared" si="208"/>
        <v>41948.977824074071</v>
      </c>
      <c r="U3210">
        <f t="shared" ref="U3210:U3273" si="210">YEAR(S3210)</f>
        <v>2014</v>
      </c>
    </row>
    <row r="3211" spans="1:21" ht="60" x14ac:dyDescent="0.25">
      <c r="A3211">
        <v>3822</v>
      </c>
      <c r="B3211" s="3" t="s">
        <v>3819</v>
      </c>
      <c r="C3211" s="3" t="s">
        <v>7931</v>
      </c>
      <c r="D3211" s="6">
        <v>5000</v>
      </c>
      <c r="E3211" s="8">
        <v>5501</v>
      </c>
      <c r="F3211" t="s">
        <v>8218</v>
      </c>
      <c r="G3211" t="s">
        <v>8235</v>
      </c>
      <c r="H3211" t="s">
        <v>8248</v>
      </c>
      <c r="I3211" s="11">
        <v>1453244340</v>
      </c>
      <c r="J3211" s="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 t="shared" si="205"/>
        <v>110</v>
      </c>
      <c r="P3211" s="13">
        <f t="shared" si="206"/>
        <v>72.38</v>
      </c>
      <c r="Q3211" s="15" t="s">
        <v>8315</v>
      </c>
      <c r="R3211" t="s">
        <v>8316</v>
      </c>
      <c r="S3211" s="9">
        <f t="shared" si="207"/>
        <v>42329.838159722218</v>
      </c>
      <c r="T3211" s="9">
        <f t="shared" si="208"/>
        <v>42388.957638888889</v>
      </c>
      <c r="U3211">
        <f t="shared" si="210"/>
        <v>2015</v>
      </c>
    </row>
    <row r="3212" spans="1:21" ht="60" x14ac:dyDescent="0.25">
      <c r="A3212">
        <v>3825</v>
      </c>
      <c r="B3212" s="3" t="s">
        <v>3822</v>
      </c>
      <c r="C3212" s="3" t="s">
        <v>7934</v>
      </c>
      <c r="D3212" s="6">
        <v>5000</v>
      </c>
      <c r="E3212" s="8">
        <v>5271</v>
      </c>
      <c r="F3212" t="s">
        <v>8218</v>
      </c>
      <c r="G3212" t="s">
        <v>8223</v>
      </c>
      <c r="H3212" t="s">
        <v>8245</v>
      </c>
      <c r="I3212" s="11">
        <v>1434505214</v>
      </c>
      <c r="J3212" s="11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 t="shared" si="205"/>
        <v>105</v>
      </c>
      <c r="P3212" s="13">
        <f t="shared" si="206"/>
        <v>107.57</v>
      </c>
      <c r="Q3212" s="15" t="s">
        <v>8315</v>
      </c>
      <c r="R3212" t="s">
        <v>8316</v>
      </c>
      <c r="S3212" s="9">
        <f t="shared" si="207"/>
        <v>42151.069606481484</v>
      </c>
      <c r="T3212" s="9">
        <f t="shared" si="208"/>
        <v>42172.069606481484</v>
      </c>
      <c r="U3212">
        <f t="shared" si="210"/>
        <v>2015</v>
      </c>
    </row>
    <row r="3213" spans="1:21" ht="60" x14ac:dyDescent="0.25">
      <c r="A3213">
        <v>3828</v>
      </c>
      <c r="B3213" s="3" t="s">
        <v>3825</v>
      </c>
      <c r="C3213" s="3" t="s">
        <v>7937</v>
      </c>
      <c r="D3213" s="6">
        <v>5000</v>
      </c>
      <c r="E3213" s="8">
        <v>5000</v>
      </c>
      <c r="F3213" t="s">
        <v>8218</v>
      </c>
      <c r="G3213" t="s">
        <v>8223</v>
      </c>
      <c r="H3213" t="s">
        <v>8245</v>
      </c>
      <c r="I3213" s="11">
        <v>1420033187</v>
      </c>
      <c r="J3213" s="11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 t="shared" si="205"/>
        <v>100</v>
      </c>
      <c r="P3213" s="13">
        <f t="shared" si="206"/>
        <v>178.57</v>
      </c>
      <c r="Q3213" s="15" t="s">
        <v>8315</v>
      </c>
      <c r="R3213" t="s">
        <v>8316</v>
      </c>
      <c r="S3213" s="9">
        <f t="shared" si="207"/>
        <v>41944.527627314819</v>
      </c>
      <c r="T3213" s="9">
        <f t="shared" si="208"/>
        <v>42004.569293981483</v>
      </c>
      <c r="U3213">
        <f t="shared" si="210"/>
        <v>2014</v>
      </c>
    </row>
    <row r="3214" spans="1:21" ht="15.75" x14ac:dyDescent="0.25">
      <c r="A3214">
        <v>3285</v>
      </c>
      <c r="B3214" s="3" t="s">
        <v>3285</v>
      </c>
      <c r="C3214" s="3" t="s">
        <v>7395</v>
      </c>
      <c r="D3214" s="6">
        <v>4999</v>
      </c>
      <c r="E3214" s="8">
        <v>5604</v>
      </c>
      <c r="F3214" t="s">
        <v>8218</v>
      </c>
      <c r="G3214" t="s">
        <v>8223</v>
      </c>
      <c r="H3214" t="s">
        <v>8245</v>
      </c>
      <c r="I3214" s="11">
        <v>1488258000</v>
      </c>
      <c r="J3214" s="11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 t="shared" si="205"/>
        <v>112</v>
      </c>
      <c r="P3214" s="13">
        <f t="shared" si="206"/>
        <v>69.19</v>
      </c>
      <c r="Q3214" s="15" t="s">
        <v>8315</v>
      </c>
      <c r="R3214" t="s">
        <v>8316</v>
      </c>
      <c r="S3214" s="9">
        <f t="shared" si="207"/>
        <v>42762.942430555559</v>
      </c>
      <c r="T3214" s="9">
        <f t="shared" si="208"/>
        <v>42794.208333333328</v>
      </c>
      <c r="U3214">
        <f t="shared" si="210"/>
        <v>2017</v>
      </c>
    </row>
    <row r="3215" spans="1:21" ht="60" x14ac:dyDescent="0.25">
      <c r="A3215">
        <v>3473</v>
      </c>
      <c r="B3215" s="3" t="s">
        <v>3472</v>
      </c>
      <c r="C3215" s="3" t="s">
        <v>7583</v>
      </c>
      <c r="D3215" s="6">
        <v>4900</v>
      </c>
      <c r="E3215" s="8">
        <v>4900</v>
      </c>
      <c r="F3215" t="s">
        <v>8218</v>
      </c>
      <c r="G3215" t="s">
        <v>8223</v>
      </c>
      <c r="H3215" t="s">
        <v>8245</v>
      </c>
      <c r="I3215" s="11">
        <v>1426883220</v>
      </c>
      <c r="J3215" s="11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 t="shared" si="205"/>
        <v>100</v>
      </c>
      <c r="P3215" s="13">
        <f t="shared" si="206"/>
        <v>148.47999999999999</v>
      </c>
      <c r="Q3215" s="15" t="s">
        <v>8315</v>
      </c>
      <c r="R3215" t="s">
        <v>8316</v>
      </c>
      <c r="S3215" s="9">
        <f t="shared" si="207"/>
        <v>42062.834444444445</v>
      </c>
      <c r="T3215" s="9">
        <f t="shared" si="208"/>
        <v>42083.852083333331</v>
      </c>
      <c r="U3215">
        <f t="shared" si="210"/>
        <v>2015</v>
      </c>
    </row>
    <row r="3216" spans="1:21" ht="60" x14ac:dyDescent="0.25">
      <c r="A3216">
        <v>2808</v>
      </c>
      <c r="B3216" s="3" t="s">
        <v>2808</v>
      </c>
      <c r="C3216" s="3" t="s">
        <v>6918</v>
      </c>
      <c r="D3216" s="6">
        <v>4500</v>
      </c>
      <c r="E3216" s="8">
        <v>4511</v>
      </c>
      <c r="F3216" t="s">
        <v>8218</v>
      </c>
      <c r="G3216" t="s">
        <v>8223</v>
      </c>
      <c r="H3216" t="s">
        <v>8245</v>
      </c>
      <c r="I3216" s="11">
        <v>1440274735</v>
      </c>
      <c r="J3216" s="11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 t="shared" si="205"/>
        <v>100</v>
      </c>
      <c r="P3216" s="13">
        <f t="shared" si="206"/>
        <v>65.38</v>
      </c>
      <c r="Q3216" s="15" t="s">
        <v>8315</v>
      </c>
      <c r="R3216" t="s">
        <v>8316</v>
      </c>
      <c r="S3216" s="9">
        <f t="shared" si="207"/>
        <v>42208.84646990741</v>
      </c>
      <c r="T3216" s="9">
        <f t="shared" si="208"/>
        <v>42238.84646990741</v>
      </c>
      <c r="U3216">
        <f t="shared" si="210"/>
        <v>2015</v>
      </c>
    </row>
    <row r="3217" spans="1:21" ht="45" x14ac:dyDescent="0.25">
      <c r="A3217">
        <v>3160</v>
      </c>
      <c r="B3217" s="3" t="s">
        <v>3160</v>
      </c>
      <c r="C3217" s="3" t="s">
        <v>7270</v>
      </c>
      <c r="D3217" s="6">
        <v>4500</v>
      </c>
      <c r="E3217" s="8">
        <v>4569</v>
      </c>
      <c r="F3217" t="s">
        <v>8218</v>
      </c>
      <c r="G3217" t="s">
        <v>8223</v>
      </c>
      <c r="H3217" t="s">
        <v>8245</v>
      </c>
      <c r="I3217" s="11">
        <v>1407905940</v>
      </c>
      <c r="J3217" s="11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 t="shared" si="205"/>
        <v>102</v>
      </c>
      <c r="P3217" s="13">
        <f t="shared" si="206"/>
        <v>80.16</v>
      </c>
      <c r="Q3217" s="15" t="s">
        <v>8315</v>
      </c>
      <c r="R3217" t="s">
        <v>8316</v>
      </c>
      <c r="S3217" s="9">
        <f t="shared" si="207"/>
        <v>41841.26489583333</v>
      </c>
      <c r="T3217" s="9">
        <f t="shared" si="208"/>
        <v>41864.207638888889</v>
      </c>
      <c r="U3217">
        <f t="shared" si="210"/>
        <v>2014</v>
      </c>
    </row>
    <row r="3218" spans="1:21" ht="45" x14ac:dyDescent="0.25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 s="11">
        <v>1478264784</v>
      </c>
      <c r="J3218" s="11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05"/>
        <v>116</v>
      </c>
      <c r="P3218" s="13">
        <f t="shared" si="206"/>
        <v>50.2</v>
      </c>
      <c r="Q3218" s="15" t="s">
        <v>8315</v>
      </c>
      <c r="R3218" t="s">
        <v>8316</v>
      </c>
      <c r="S3218" s="9">
        <f t="shared" si="207"/>
        <v>42648.546111111107</v>
      </c>
      <c r="T3218" s="9">
        <f t="shared" si="208"/>
        <v>42678.546111111107</v>
      </c>
      <c r="U3218">
        <f t="shared" si="210"/>
        <v>2016</v>
      </c>
    </row>
    <row r="3219" spans="1:21" ht="60" x14ac:dyDescent="0.25">
      <c r="A3219">
        <v>3276</v>
      </c>
      <c r="B3219" s="3" t="s">
        <v>3276</v>
      </c>
      <c r="C3219" s="3" t="s">
        <v>7386</v>
      </c>
      <c r="D3219" s="6">
        <v>4500</v>
      </c>
      <c r="E3219" s="8">
        <v>5258</v>
      </c>
      <c r="F3219" t="s">
        <v>8218</v>
      </c>
      <c r="G3219" t="s">
        <v>8228</v>
      </c>
      <c r="H3219" t="s">
        <v>8250</v>
      </c>
      <c r="I3219" s="11">
        <v>1459483140</v>
      </c>
      <c r="J3219" s="11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 t="shared" si="205"/>
        <v>117</v>
      </c>
      <c r="P3219" s="13">
        <f t="shared" si="206"/>
        <v>52.58</v>
      </c>
      <c r="Q3219" s="15" t="s">
        <v>8315</v>
      </c>
      <c r="R3219" t="s">
        <v>8316</v>
      </c>
      <c r="S3219" s="9">
        <f t="shared" si="207"/>
        <v>42426.949988425928</v>
      </c>
      <c r="T3219" s="9">
        <f t="shared" si="208"/>
        <v>42461.165972222225</v>
      </c>
      <c r="U3219">
        <f t="shared" si="210"/>
        <v>2016</v>
      </c>
    </row>
    <row r="3220" spans="1:21" ht="60" x14ac:dyDescent="0.25">
      <c r="A3220">
        <v>3293</v>
      </c>
      <c r="B3220" s="3" t="s">
        <v>3293</v>
      </c>
      <c r="C3220" s="3" t="s">
        <v>7403</v>
      </c>
      <c r="D3220" s="6">
        <v>4500</v>
      </c>
      <c r="E3220" s="8">
        <v>7670</v>
      </c>
      <c r="F3220" t="s">
        <v>8218</v>
      </c>
      <c r="G3220" t="s">
        <v>8227</v>
      </c>
      <c r="H3220" t="s">
        <v>8249</v>
      </c>
      <c r="I3220" s="11">
        <v>1488622352</v>
      </c>
      <c r="J3220" s="11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 t="shared" si="205"/>
        <v>170</v>
      </c>
      <c r="P3220" s="13">
        <f t="shared" si="206"/>
        <v>84.29</v>
      </c>
      <c r="Q3220" s="15" t="s">
        <v>8315</v>
      </c>
      <c r="R3220" t="s">
        <v>8316</v>
      </c>
      <c r="S3220" s="9">
        <f t="shared" si="207"/>
        <v>42768.425370370373</v>
      </c>
      <c r="T3220" s="9">
        <f t="shared" si="208"/>
        <v>42798.425370370373</v>
      </c>
      <c r="U3220">
        <f t="shared" si="210"/>
        <v>2017</v>
      </c>
    </row>
    <row r="3221" spans="1:21" ht="60" x14ac:dyDescent="0.25">
      <c r="A3221">
        <v>3344</v>
      </c>
      <c r="B3221" s="3" t="s">
        <v>3344</v>
      </c>
      <c r="C3221" s="3" t="s">
        <v>7454</v>
      </c>
      <c r="D3221" s="6">
        <v>4500</v>
      </c>
      <c r="E3221" s="8">
        <v>4565</v>
      </c>
      <c r="F3221" t="s">
        <v>8218</v>
      </c>
      <c r="G3221" t="s">
        <v>8223</v>
      </c>
      <c r="H3221" t="s">
        <v>8245</v>
      </c>
      <c r="I3221" s="11">
        <v>1409374093</v>
      </c>
      <c r="J3221" s="1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 t="shared" si="205"/>
        <v>101</v>
      </c>
      <c r="P3221" s="13">
        <f t="shared" si="206"/>
        <v>114.13</v>
      </c>
      <c r="Q3221" s="15" t="s">
        <v>8315</v>
      </c>
      <c r="R3221" t="s">
        <v>8316</v>
      </c>
      <c r="S3221" s="9">
        <f t="shared" si="207"/>
        <v>41851.200150462959</v>
      </c>
      <c r="T3221" s="9">
        <f t="shared" si="208"/>
        <v>41881.200150462959</v>
      </c>
      <c r="U3221">
        <f t="shared" si="210"/>
        <v>2014</v>
      </c>
    </row>
    <row r="3222" spans="1:21" ht="60" x14ac:dyDescent="0.25">
      <c r="A3222">
        <v>3674</v>
      </c>
      <c r="B3222" s="3" t="s">
        <v>3671</v>
      </c>
      <c r="C3222" s="3" t="s">
        <v>7784</v>
      </c>
      <c r="D3222" s="6">
        <v>4500</v>
      </c>
      <c r="E3222" s="8">
        <v>4500</v>
      </c>
      <c r="F3222" t="s">
        <v>8218</v>
      </c>
      <c r="G3222" t="s">
        <v>8235</v>
      </c>
      <c r="H3222" t="s">
        <v>8248</v>
      </c>
      <c r="I3222" s="11">
        <v>1472936229</v>
      </c>
      <c r="J3222" s="11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 t="shared" si="205"/>
        <v>100</v>
      </c>
      <c r="P3222" s="13">
        <f t="shared" si="206"/>
        <v>145.16</v>
      </c>
      <c r="Q3222" s="15" t="s">
        <v>8315</v>
      </c>
      <c r="R3222" t="s">
        <v>8316</v>
      </c>
      <c r="S3222" s="9">
        <f t="shared" si="207"/>
        <v>42556.873020833329</v>
      </c>
      <c r="T3222" s="9">
        <f t="shared" si="208"/>
        <v>42616.873020833329</v>
      </c>
      <c r="U3222">
        <f t="shared" si="210"/>
        <v>2016</v>
      </c>
    </row>
    <row r="3223" spans="1:21" ht="30" x14ac:dyDescent="0.25">
      <c r="A3223">
        <v>3723</v>
      </c>
      <c r="B3223" s="3" t="s">
        <v>3720</v>
      </c>
      <c r="C3223" s="3" t="s">
        <v>7833</v>
      </c>
      <c r="D3223" s="6">
        <v>4500</v>
      </c>
      <c r="E3223" s="8">
        <v>4592</v>
      </c>
      <c r="F3223" t="s">
        <v>8218</v>
      </c>
      <c r="G3223" t="s">
        <v>8224</v>
      </c>
      <c r="H3223" t="s">
        <v>8246</v>
      </c>
      <c r="I3223" s="11">
        <v>1417374262</v>
      </c>
      <c r="J3223" s="11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 t="shared" si="205"/>
        <v>102</v>
      </c>
      <c r="P3223" s="13">
        <f t="shared" si="206"/>
        <v>72.89</v>
      </c>
      <c r="Q3223" s="15" t="s">
        <v>8315</v>
      </c>
      <c r="R3223" t="s">
        <v>8316</v>
      </c>
      <c r="S3223" s="9">
        <f t="shared" si="207"/>
        <v>41943.753032407411</v>
      </c>
      <c r="T3223" s="9">
        <f t="shared" si="208"/>
        <v>41973.794699074075</v>
      </c>
      <c r="U3223">
        <f t="shared" si="210"/>
        <v>2014</v>
      </c>
    </row>
    <row r="3224" spans="1:21" ht="45" x14ac:dyDescent="0.25">
      <c r="A3224">
        <v>3184</v>
      </c>
      <c r="B3224" s="3" t="s">
        <v>3184</v>
      </c>
      <c r="C3224" s="3" t="s">
        <v>7294</v>
      </c>
      <c r="D3224" s="6">
        <v>4300</v>
      </c>
      <c r="E3224" s="8">
        <v>4610</v>
      </c>
      <c r="F3224" t="s">
        <v>8218</v>
      </c>
      <c r="G3224" t="s">
        <v>8223</v>
      </c>
      <c r="H3224" t="s">
        <v>8245</v>
      </c>
      <c r="I3224" s="11">
        <v>1404258631</v>
      </c>
      <c r="J3224" s="11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 t="shared" si="205"/>
        <v>107</v>
      </c>
      <c r="P3224" s="13">
        <f t="shared" si="206"/>
        <v>100.22</v>
      </c>
      <c r="Q3224" s="15" t="s">
        <v>8315</v>
      </c>
      <c r="R3224" t="s">
        <v>8316</v>
      </c>
      <c r="S3224" s="9">
        <f t="shared" si="207"/>
        <v>41791.993414351848</v>
      </c>
      <c r="T3224" s="9">
        <f t="shared" si="208"/>
        <v>41821.993414351848</v>
      </c>
      <c r="U3224">
        <f t="shared" si="210"/>
        <v>2014</v>
      </c>
    </row>
    <row r="3225" spans="1:21" ht="60" x14ac:dyDescent="0.25">
      <c r="A3225">
        <v>3724</v>
      </c>
      <c r="B3225" s="3" t="s">
        <v>3721</v>
      </c>
      <c r="C3225" s="3" t="s">
        <v>7834</v>
      </c>
      <c r="D3225" s="6">
        <v>4300</v>
      </c>
      <c r="E3225" s="8">
        <v>4409.55</v>
      </c>
      <c r="F3225" t="s">
        <v>8218</v>
      </c>
      <c r="G3225" t="s">
        <v>8224</v>
      </c>
      <c r="H3225" t="s">
        <v>8246</v>
      </c>
      <c r="I3225" s="11">
        <v>1462402800</v>
      </c>
      <c r="J3225" s="11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 t="shared" si="205"/>
        <v>103</v>
      </c>
      <c r="P3225" s="13">
        <f t="shared" si="206"/>
        <v>49.55</v>
      </c>
      <c r="Q3225" s="15" t="s">
        <v>8315</v>
      </c>
      <c r="R3225" t="s">
        <v>8316</v>
      </c>
      <c r="S3225" s="9">
        <f t="shared" si="207"/>
        <v>42465.491435185191</v>
      </c>
      <c r="T3225" s="9">
        <f t="shared" si="208"/>
        <v>42494.958333333328</v>
      </c>
      <c r="U3225">
        <f t="shared" si="210"/>
        <v>2016</v>
      </c>
    </row>
    <row r="3226" spans="1:21" ht="45" x14ac:dyDescent="0.25">
      <c r="A3226">
        <v>3179</v>
      </c>
      <c r="B3226" s="3" t="s">
        <v>3179</v>
      </c>
      <c r="C3226" s="3" t="s">
        <v>7289</v>
      </c>
      <c r="D3226" s="6">
        <v>4200</v>
      </c>
      <c r="E3226" s="8">
        <v>4794.82</v>
      </c>
      <c r="F3226" t="s">
        <v>8218</v>
      </c>
      <c r="G3226" t="s">
        <v>8223</v>
      </c>
      <c r="H3226" t="s">
        <v>8245</v>
      </c>
      <c r="I3226" s="11">
        <v>1367859071</v>
      </c>
      <c r="J3226" s="11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 t="shared" si="205"/>
        <v>114</v>
      </c>
      <c r="P3226" s="13">
        <f t="shared" si="206"/>
        <v>77.34</v>
      </c>
      <c r="Q3226" s="15" t="s">
        <v>8315</v>
      </c>
      <c r="R3226" t="s">
        <v>8316</v>
      </c>
      <c r="S3226" s="9">
        <f t="shared" si="207"/>
        <v>41375.702210648145</v>
      </c>
      <c r="T3226" s="9">
        <f t="shared" si="208"/>
        <v>41400.702210648145</v>
      </c>
      <c r="U3226">
        <f t="shared" si="210"/>
        <v>2013</v>
      </c>
    </row>
    <row r="3227" spans="1:21" ht="60" x14ac:dyDescent="0.25">
      <c r="A3227">
        <v>531</v>
      </c>
      <c r="B3227" s="3" t="s">
        <v>532</v>
      </c>
      <c r="C3227" s="3" t="s">
        <v>4641</v>
      </c>
      <c r="D3227" s="6">
        <v>4000</v>
      </c>
      <c r="E3227" s="8">
        <v>4000</v>
      </c>
      <c r="F3227" t="s">
        <v>8218</v>
      </c>
      <c r="G3227" t="s">
        <v>8223</v>
      </c>
      <c r="H3227" t="s">
        <v>8245</v>
      </c>
      <c r="I3227" s="11">
        <v>1481957940</v>
      </c>
      <c r="J3227" s="11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 t="shared" si="205"/>
        <v>100</v>
      </c>
      <c r="P3227" s="13">
        <f t="shared" si="206"/>
        <v>129.03</v>
      </c>
      <c r="Q3227" s="15" t="s">
        <v>8315</v>
      </c>
      <c r="R3227" t="s">
        <v>8316</v>
      </c>
      <c r="S3227" s="9">
        <f t="shared" si="207"/>
        <v>42676.065150462964</v>
      </c>
      <c r="T3227" s="9">
        <f t="shared" si="208"/>
        <v>42721.290972222225</v>
      </c>
      <c r="U3227">
        <f t="shared" si="210"/>
        <v>2016</v>
      </c>
    </row>
    <row r="3228" spans="1:21" ht="60" x14ac:dyDescent="0.25">
      <c r="A3228">
        <v>1288</v>
      </c>
      <c r="B3228" s="3" t="s">
        <v>1289</v>
      </c>
      <c r="C3228" s="3" t="s">
        <v>5398</v>
      </c>
      <c r="D3228" s="6">
        <v>4000</v>
      </c>
      <c r="E3228" s="8">
        <v>4018</v>
      </c>
      <c r="F3228" t="s">
        <v>8218</v>
      </c>
      <c r="G3228" t="s">
        <v>8223</v>
      </c>
      <c r="H3228" t="s">
        <v>8245</v>
      </c>
      <c r="I3228" s="11">
        <v>1470801600</v>
      </c>
      <c r="J3228" s="11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 t="shared" si="205"/>
        <v>100</v>
      </c>
      <c r="P3228" s="13">
        <f t="shared" si="206"/>
        <v>65.87</v>
      </c>
      <c r="Q3228" s="15" t="s">
        <v>8315</v>
      </c>
      <c r="R3228" t="s">
        <v>8316</v>
      </c>
      <c r="S3228" s="9">
        <f t="shared" si="207"/>
        <v>42561.154664351852</v>
      </c>
      <c r="T3228" s="9">
        <f t="shared" si="208"/>
        <v>42592.166666666672</v>
      </c>
      <c r="U3228">
        <f t="shared" si="210"/>
        <v>2016</v>
      </c>
    </row>
    <row r="3229" spans="1:21" ht="30" x14ac:dyDescent="0.25">
      <c r="A3229">
        <v>3157</v>
      </c>
      <c r="B3229" s="3" t="s">
        <v>3157</v>
      </c>
      <c r="C3229" s="3" t="s">
        <v>7267</v>
      </c>
      <c r="D3229" s="6">
        <v>4000</v>
      </c>
      <c r="E3229" s="8">
        <v>4040</v>
      </c>
      <c r="F3229" t="s">
        <v>8218</v>
      </c>
      <c r="G3229" t="s">
        <v>8223</v>
      </c>
      <c r="H3229" t="s">
        <v>8245</v>
      </c>
      <c r="I3229" s="11">
        <v>1405746000</v>
      </c>
      <c r="J3229" s="11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 t="shared" si="205"/>
        <v>101</v>
      </c>
      <c r="P3229" s="13">
        <f t="shared" si="206"/>
        <v>98.54</v>
      </c>
      <c r="Q3229" s="15" t="s">
        <v>8315</v>
      </c>
      <c r="R3229" t="s">
        <v>8316</v>
      </c>
      <c r="S3229" s="9">
        <f t="shared" si="207"/>
        <v>41829.788252314815</v>
      </c>
      <c r="T3229" s="9">
        <f t="shared" si="208"/>
        <v>41839.208333333336</v>
      </c>
      <c r="U3229">
        <f t="shared" si="210"/>
        <v>2014</v>
      </c>
    </row>
    <row r="3230" spans="1:21" ht="60" x14ac:dyDescent="0.25">
      <c r="A3230">
        <v>3162</v>
      </c>
      <c r="B3230" s="3" t="s">
        <v>3162</v>
      </c>
      <c r="C3230" s="3" t="s">
        <v>7272</v>
      </c>
      <c r="D3230" s="6">
        <v>4000</v>
      </c>
      <c r="E3230" s="8">
        <v>5086</v>
      </c>
      <c r="F3230" t="s">
        <v>8218</v>
      </c>
      <c r="G3230" t="s">
        <v>8223</v>
      </c>
      <c r="H3230" t="s">
        <v>8245</v>
      </c>
      <c r="I3230" s="11">
        <v>1404698400</v>
      </c>
      <c r="J3230" s="11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 t="shared" si="205"/>
        <v>127</v>
      </c>
      <c r="P3230" s="13">
        <f t="shared" si="206"/>
        <v>80.73</v>
      </c>
      <c r="Q3230" s="15" t="s">
        <v>8315</v>
      </c>
      <c r="R3230" t="s">
        <v>8316</v>
      </c>
      <c r="S3230" s="9">
        <f t="shared" si="207"/>
        <v>41799.685902777775</v>
      </c>
      <c r="T3230" s="9">
        <f t="shared" si="208"/>
        <v>41827.083333333336</v>
      </c>
      <c r="U3230">
        <f t="shared" si="210"/>
        <v>2014</v>
      </c>
    </row>
    <row r="3231" spans="1:21" ht="30" x14ac:dyDescent="0.25">
      <c r="A3231">
        <v>3212</v>
      </c>
      <c r="B3231" s="3" t="s">
        <v>3212</v>
      </c>
      <c r="C3231" s="3" t="s">
        <v>7322</v>
      </c>
      <c r="D3231" s="6">
        <v>4000</v>
      </c>
      <c r="E3231" s="8">
        <v>5050</v>
      </c>
      <c r="F3231" t="s">
        <v>8218</v>
      </c>
      <c r="G3231" t="s">
        <v>8223</v>
      </c>
      <c r="H3231" t="s">
        <v>8245</v>
      </c>
      <c r="I3231" s="11">
        <v>1407524751</v>
      </c>
      <c r="J3231" s="1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 t="shared" si="205"/>
        <v>126</v>
      </c>
      <c r="P3231" s="13">
        <f t="shared" si="206"/>
        <v>53.72</v>
      </c>
      <c r="Q3231" s="15" t="s">
        <v>8315</v>
      </c>
      <c r="R3231" t="s">
        <v>8316</v>
      </c>
      <c r="S3231" s="9">
        <f t="shared" si="207"/>
        <v>41829.795729166668</v>
      </c>
      <c r="T3231" s="9">
        <f t="shared" si="208"/>
        <v>41859.795729166668</v>
      </c>
      <c r="U3231">
        <f t="shared" si="210"/>
        <v>2014</v>
      </c>
    </row>
    <row r="3232" spans="1:21" ht="60" x14ac:dyDescent="0.25">
      <c r="A3232">
        <v>3221</v>
      </c>
      <c r="B3232" s="3" t="s">
        <v>3221</v>
      </c>
      <c r="C3232" s="3" t="s">
        <v>7331</v>
      </c>
      <c r="D3232" s="6">
        <v>4000</v>
      </c>
      <c r="E3232" s="8">
        <v>4137</v>
      </c>
      <c r="F3232" t="s">
        <v>8218</v>
      </c>
      <c r="G3232" t="s">
        <v>8224</v>
      </c>
      <c r="H3232" t="s">
        <v>8246</v>
      </c>
      <c r="I3232" s="11">
        <v>1436114603</v>
      </c>
      <c r="J3232" s="11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 t="shared" si="205"/>
        <v>103</v>
      </c>
      <c r="P3232" s="13">
        <f t="shared" si="206"/>
        <v>36.61</v>
      </c>
      <c r="Q3232" s="15" t="s">
        <v>8315</v>
      </c>
      <c r="R3232" t="s">
        <v>8316</v>
      </c>
      <c r="S3232" s="9">
        <f t="shared" si="207"/>
        <v>42155.696793981479</v>
      </c>
      <c r="T3232" s="9">
        <f t="shared" si="208"/>
        <v>42190.696793981479</v>
      </c>
      <c r="U3232">
        <f t="shared" si="210"/>
        <v>2015</v>
      </c>
    </row>
    <row r="3233" spans="1:21" ht="60" x14ac:dyDescent="0.25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 s="11">
        <v>1485991860</v>
      </c>
      <c r="J3233" s="11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05"/>
        <v>100</v>
      </c>
      <c r="P3233" s="13">
        <f t="shared" si="206"/>
        <v>34.92</v>
      </c>
      <c r="Q3233" s="15" t="s">
        <v>8315</v>
      </c>
      <c r="R3233" t="s">
        <v>8316</v>
      </c>
      <c r="S3233" s="9">
        <f t="shared" si="207"/>
        <v>42734.789444444439</v>
      </c>
      <c r="T3233" s="9">
        <f t="shared" si="208"/>
        <v>42767.979861111111</v>
      </c>
      <c r="U3233">
        <f t="shared" si="210"/>
        <v>2016</v>
      </c>
    </row>
    <row r="3234" spans="1:21" ht="60" x14ac:dyDescent="0.25">
      <c r="A3234">
        <v>3273</v>
      </c>
      <c r="B3234" s="3" t="s">
        <v>3273</v>
      </c>
      <c r="C3234" s="3" t="s">
        <v>7383</v>
      </c>
      <c r="D3234" s="6">
        <v>4000</v>
      </c>
      <c r="E3234" s="8">
        <v>4296</v>
      </c>
      <c r="F3234" t="s">
        <v>8218</v>
      </c>
      <c r="G3234" t="s">
        <v>8223</v>
      </c>
      <c r="H3234" t="s">
        <v>8245</v>
      </c>
      <c r="I3234" s="11">
        <v>1473879600</v>
      </c>
      <c r="J3234" s="11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 t="shared" si="205"/>
        <v>107</v>
      </c>
      <c r="P3234" s="13">
        <f t="shared" si="206"/>
        <v>204.57</v>
      </c>
      <c r="Q3234" s="15" t="s">
        <v>8315</v>
      </c>
      <c r="R3234" t="s">
        <v>8316</v>
      </c>
      <c r="S3234" s="9">
        <f t="shared" si="207"/>
        <v>42611.801412037035</v>
      </c>
      <c r="T3234" s="9">
        <f t="shared" si="208"/>
        <v>42627.791666666672</v>
      </c>
      <c r="U3234">
        <f t="shared" si="210"/>
        <v>2016</v>
      </c>
    </row>
    <row r="3235" spans="1:21" ht="60" x14ac:dyDescent="0.25">
      <c r="A3235">
        <v>3305</v>
      </c>
      <c r="B3235" s="3" t="s">
        <v>3305</v>
      </c>
      <c r="C3235" s="3" t="s">
        <v>7415</v>
      </c>
      <c r="D3235" s="6">
        <v>4000</v>
      </c>
      <c r="E3235" s="8">
        <v>4081</v>
      </c>
      <c r="F3235" t="s">
        <v>8218</v>
      </c>
      <c r="G3235" t="s">
        <v>8223</v>
      </c>
      <c r="H3235" t="s">
        <v>8245</v>
      </c>
      <c r="I3235" s="11">
        <v>1438374748</v>
      </c>
      <c r="J3235" s="11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 t="shared" si="205"/>
        <v>102</v>
      </c>
      <c r="P3235" s="13">
        <f t="shared" si="206"/>
        <v>204.05</v>
      </c>
      <c r="Q3235" s="15" t="s">
        <v>8315</v>
      </c>
      <c r="R3235" t="s">
        <v>8316</v>
      </c>
      <c r="S3235" s="9">
        <f t="shared" si="207"/>
        <v>42186.855879629627</v>
      </c>
      <c r="T3235" s="9">
        <f t="shared" si="208"/>
        <v>42216.855879629627</v>
      </c>
      <c r="U3235">
        <f t="shared" si="210"/>
        <v>2015</v>
      </c>
    </row>
    <row r="3236" spans="1:21" ht="45" x14ac:dyDescent="0.25">
      <c r="A3236">
        <v>3315</v>
      </c>
      <c r="B3236" s="3" t="s">
        <v>3315</v>
      </c>
      <c r="C3236" s="3" t="s">
        <v>7425</v>
      </c>
      <c r="D3236" s="6">
        <v>4000</v>
      </c>
      <c r="E3236" s="8">
        <v>4400</v>
      </c>
      <c r="F3236" t="s">
        <v>8218</v>
      </c>
      <c r="G3236" t="s">
        <v>8224</v>
      </c>
      <c r="H3236" t="s">
        <v>8246</v>
      </c>
      <c r="I3236" s="11">
        <v>1462519041</v>
      </c>
      <c r="J3236" s="11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 t="shared" si="205"/>
        <v>110</v>
      </c>
      <c r="P3236" s="13">
        <f t="shared" si="206"/>
        <v>49.44</v>
      </c>
      <c r="Q3236" s="15" t="s">
        <v>8315</v>
      </c>
      <c r="R3236" t="s">
        <v>8316</v>
      </c>
      <c r="S3236" s="9">
        <f t="shared" si="207"/>
        <v>42466.303715277783</v>
      </c>
      <c r="T3236" s="9">
        <f t="shared" si="208"/>
        <v>42496.303715277783</v>
      </c>
      <c r="U3236">
        <f t="shared" si="210"/>
        <v>2016</v>
      </c>
    </row>
    <row r="3237" spans="1:21" ht="45" x14ac:dyDescent="0.25">
      <c r="A3237">
        <v>3359</v>
      </c>
      <c r="B3237" s="3" t="s">
        <v>3358</v>
      </c>
      <c r="C3237" s="3" t="s">
        <v>7469</v>
      </c>
      <c r="D3237" s="6">
        <v>4000</v>
      </c>
      <c r="E3237" s="8">
        <v>4250</v>
      </c>
      <c r="F3237" t="s">
        <v>8218</v>
      </c>
      <c r="G3237" t="s">
        <v>8223</v>
      </c>
      <c r="H3237" t="s">
        <v>8245</v>
      </c>
      <c r="I3237" s="11">
        <v>1487985734</v>
      </c>
      <c r="J3237" s="11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 t="shared" si="205"/>
        <v>106</v>
      </c>
      <c r="P3237" s="13">
        <f t="shared" si="206"/>
        <v>184.78</v>
      </c>
      <c r="Q3237" s="15" t="s">
        <v>8315</v>
      </c>
      <c r="R3237" t="s">
        <v>8316</v>
      </c>
      <c r="S3237" s="9">
        <f t="shared" si="207"/>
        <v>42746.057106481487</v>
      </c>
      <c r="T3237" s="9">
        <f t="shared" si="208"/>
        <v>42791.057106481487</v>
      </c>
      <c r="U3237">
        <f t="shared" si="210"/>
        <v>2017</v>
      </c>
    </row>
    <row r="3238" spans="1:21" ht="60" x14ac:dyDescent="0.25">
      <c r="A3238">
        <v>3381</v>
      </c>
      <c r="B3238" s="3" t="s">
        <v>3380</v>
      </c>
      <c r="C3238" s="3" t="s">
        <v>7491</v>
      </c>
      <c r="D3238" s="6">
        <v>4000</v>
      </c>
      <c r="E3238" s="8">
        <v>4090</v>
      </c>
      <c r="F3238" t="s">
        <v>8218</v>
      </c>
      <c r="G3238" t="s">
        <v>8223</v>
      </c>
      <c r="H3238" t="s">
        <v>8245</v>
      </c>
      <c r="I3238" s="11">
        <v>1426044383</v>
      </c>
      <c r="J3238" s="11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 t="shared" si="205"/>
        <v>102</v>
      </c>
      <c r="P3238" s="13">
        <f t="shared" si="206"/>
        <v>85.21</v>
      </c>
      <c r="Q3238" s="15" t="s">
        <v>8315</v>
      </c>
      <c r="R3238" t="s">
        <v>8316</v>
      </c>
      <c r="S3238" s="9">
        <f t="shared" si="207"/>
        <v>42044.184988425928</v>
      </c>
      <c r="T3238" s="9">
        <f t="shared" si="208"/>
        <v>42074.143321759257</v>
      </c>
      <c r="U3238">
        <f t="shared" si="210"/>
        <v>2015</v>
      </c>
    </row>
    <row r="3239" spans="1:21" ht="60" x14ac:dyDescent="0.25">
      <c r="A3239">
        <v>3398</v>
      </c>
      <c r="B3239" s="3" t="s">
        <v>3397</v>
      </c>
      <c r="C3239" s="3" t="s">
        <v>7508</v>
      </c>
      <c r="D3239" s="6">
        <v>4000</v>
      </c>
      <c r="E3239" s="8">
        <v>4443</v>
      </c>
      <c r="F3239" t="s">
        <v>8218</v>
      </c>
      <c r="G3239" t="s">
        <v>8223</v>
      </c>
      <c r="H3239" t="s">
        <v>8245</v>
      </c>
      <c r="I3239" s="11">
        <v>1416589200</v>
      </c>
      <c r="J3239" s="11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 t="shared" si="205"/>
        <v>111</v>
      </c>
      <c r="P3239" s="13">
        <f t="shared" si="206"/>
        <v>68.349999999999994</v>
      </c>
      <c r="Q3239" s="15" t="s">
        <v>8315</v>
      </c>
      <c r="R3239" t="s">
        <v>8316</v>
      </c>
      <c r="S3239" s="9">
        <f t="shared" si="207"/>
        <v>41941.75203703704</v>
      </c>
      <c r="T3239" s="9">
        <f t="shared" si="208"/>
        <v>41964.708333333328</v>
      </c>
      <c r="U3239">
        <f t="shared" si="210"/>
        <v>2014</v>
      </c>
    </row>
    <row r="3240" spans="1:21" ht="60" x14ac:dyDescent="0.25">
      <c r="A3240">
        <v>3416</v>
      </c>
      <c r="B3240" s="3" t="s">
        <v>3415</v>
      </c>
      <c r="C3240" s="3" t="s">
        <v>7526</v>
      </c>
      <c r="D3240" s="6">
        <v>4000</v>
      </c>
      <c r="E3240" s="8">
        <v>4784</v>
      </c>
      <c r="F3240" t="s">
        <v>8218</v>
      </c>
      <c r="G3240" t="s">
        <v>8224</v>
      </c>
      <c r="H3240" t="s">
        <v>8246</v>
      </c>
      <c r="I3240" s="11">
        <v>1429813800</v>
      </c>
      <c r="J3240" s="11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 t="shared" si="205"/>
        <v>120</v>
      </c>
      <c r="P3240" s="13">
        <f t="shared" si="206"/>
        <v>159.47</v>
      </c>
      <c r="Q3240" s="15" t="s">
        <v>8315</v>
      </c>
      <c r="R3240" t="s">
        <v>8316</v>
      </c>
      <c r="S3240" s="9">
        <f t="shared" si="207"/>
        <v>42089.412557870368</v>
      </c>
      <c r="T3240" s="9">
        <f t="shared" si="208"/>
        <v>42117.770833333328</v>
      </c>
      <c r="U3240">
        <f t="shared" si="210"/>
        <v>2015</v>
      </c>
    </row>
    <row r="3241" spans="1:21" ht="60" x14ac:dyDescent="0.25">
      <c r="A3241">
        <v>3418</v>
      </c>
      <c r="B3241" s="3" t="s">
        <v>3417</v>
      </c>
      <c r="C3241" s="3" t="s">
        <v>7528</v>
      </c>
      <c r="D3241" s="6">
        <v>4000</v>
      </c>
      <c r="E3241" s="8">
        <v>4035</v>
      </c>
      <c r="F3241" t="s">
        <v>8218</v>
      </c>
      <c r="G3241" t="s">
        <v>8223</v>
      </c>
      <c r="H3241" t="s">
        <v>8245</v>
      </c>
      <c r="I3241" s="11">
        <v>1400875307</v>
      </c>
      <c r="J3241" s="1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 t="shared" si="205"/>
        <v>101</v>
      </c>
      <c r="P3241" s="13">
        <f t="shared" si="206"/>
        <v>72.05</v>
      </c>
      <c r="Q3241" s="15" t="s">
        <v>8315</v>
      </c>
      <c r="R3241" t="s">
        <v>8316</v>
      </c>
      <c r="S3241" s="9">
        <f t="shared" si="207"/>
        <v>41752.83457175926</v>
      </c>
      <c r="T3241" s="9">
        <f t="shared" si="208"/>
        <v>41782.83457175926</v>
      </c>
      <c r="U3241">
        <f t="shared" si="210"/>
        <v>2014</v>
      </c>
    </row>
    <row r="3242" spans="1:21" ht="60" x14ac:dyDescent="0.25">
      <c r="A3242">
        <v>3502</v>
      </c>
      <c r="B3242" s="3" t="s">
        <v>3501</v>
      </c>
      <c r="C3242" s="3" t="s">
        <v>7612</v>
      </c>
      <c r="D3242" s="6">
        <v>4000</v>
      </c>
      <c r="E3242" s="8">
        <v>4216</v>
      </c>
      <c r="F3242" t="s">
        <v>8218</v>
      </c>
      <c r="G3242" t="s">
        <v>8223</v>
      </c>
      <c r="H3242" t="s">
        <v>8245</v>
      </c>
      <c r="I3242" s="11">
        <v>1458100740</v>
      </c>
      <c r="J3242" s="11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 t="shared" si="205"/>
        <v>105</v>
      </c>
      <c r="P3242" s="13">
        <f t="shared" si="206"/>
        <v>136</v>
      </c>
      <c r="Q3242" s="15" t="s">
        <v>8315</v>
      </c>
      <c r="R3242" t="s">
        <v>8316</v>
      </c>
      <c r="S3242" s="9">
        <f t="shared" si="207"/>
        <v>42430.839398148149</v>
      </c>
      <c r="T3242" s="9">
        <f t="shared" si="208"/>
        <v>42445.165972222225</v>
      </c>
      <c r="U3242">
        <f t="shared" si="210"/>
        <v>2016</v>
      </c>
    </row>
    <row r="3243" spans="1:21" ht="45" x14ac:dyDescent="0.25">
      <c r="A3243">
        <v>3517</v>
      </c>
      <c r="B3243" s="3" t="s">
        <v>3516</v>
      </c>
      <c r="C3243" s="3" t="s">
        <v>7627</v>
      </c>
      <c r="D3243" s="6">
        <v>4000</v>
      </c>
      <c r="E3243" s="8">
        <v>4000</v>
      </c>
      <c r="F3243" t="s">
        <v>8218</v>
      </c>
      <c r="G3243" t="s">
        <v>8224</v>
      </c>
      <c r="H3243" t="s">
        <v>8246</v>
      </c>
      <c r="I3243" s="11">
        <v>1404471600</v>
      </c>
      <c r="J3243" s="11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 t="shared" si="205"/>
        <v>100</v>
      </c>
      <c r="P3243" s="13">
        <f t="shared" si="206"/>
        <v>307.69</v>
      </c>
      <c r="Q3243" s="15" t="s">
        <v>8315</v>
      </c>
      <c r="R3243" t="s">
        <v>8316</v>
      </c>
      <c r="S3243" s="9">
        <f t="shared" si="207"/>
        <v>41794.817523148151</v>
      </c>
      <c r="T3243" s="9">
        <f t="shared" si="208"/>
        <v>41824.458333333336</v>
      </c>
      <c r="U3243">
        <f t="shared" si="210"/>
        <v>2014</v>
      </c>
    </row>
    <row r="3244" spans="1:21" ht="45" x14ac:dyDescent="0.25">
      <c r="A3244">
        <v>3523</v>
      </c>
      <c r="B3244" s="3" t="s">
        <v>3522</v>
      </c>
      <c r="C3244" s="3" t="s">
        <v>7633</v>
      </c>
      <c r="D3244" s="6">
        <v>4000</v>
      </c>
      <c r="E3244" s="8">
        <v>4546</v>
      </c>
      <c r="F3244" t="s">
        <v>8218</v>
      </c>
      <c r="G3244" t="s">
        <v>8224</v>
      </c>
      <c r="H3244" t="s">
        <v>8246</v>
      </c>
      <c r="I3244" s="11">
        <v>1474844400</v>
      </c>
      <c r="J3244" s="11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 t="shared" si="205"/>
        <v>114</v>
      </c>
      <c r="P3244" s="13">
        <f t="shared" si="206"/>
        <v>56.83</v>
      </c>
      <c r="Q3244" s="15" t="s">
        <v>8315</v>
      </c>
      <c r="R3244" t="s">
        <v>8316</v>
      </c>
      <c r="S3244" s="9">
        <f t="shared" si="207"/>
        <v>42581.397546296299</v>
      </c>
      <c r="T3244" s="9">
        <f t="shared" si="208"/>
        <v>42638.958333333328</v>
      </c>
      <c r="U3244">
        <f t="shared" si="210"/>
        <v>2016</v>
      </c>
    </row>
    <row r="3245" spans="1:21" ht="45" x14ac:dyDescent="0.25">
      <c r="A3245">
        <v>3589</v>
      </c>
      <c r="B3245" s="3" t="s">
        <v>3588</v>
      </c>
      <c r="C3245" s="3" t="s">
        <v>7699</v>
      </c>
      <c r="D3245" s="6">
        <v>4000</v>
      </c>
      <c r="E3245" s="8">
        <v>5100</v>
      </c>
      <c r="F3245" t="s">
        <v>8218</v>
      </c>
      <c r="G3245" t="s">
        <v>8223</v>
      </c>
      <c r="H3245" t="s">
        <v>8245</v>
      </c>
      <c r="I3245" s="11">
        <v>1432654347</v>
      </c>
      <c r="J3245" s="11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 t="shared" si="205"/>
        <v>128</v>
      </c>
      <c r="P3245" s="13">
        <f t="shared" si="206"/>
        <v>82.26</v>
      </c>
      <c r="Q3245" s="15" t="s">
        <v>8315</v>
      </c>
      <c r="R3245" t="s">
        <v>8316</v>
      </c>
      <c r="S3245" s="9">
        <f t="shared" si="207"/>
        <v>42125.647534722222</v>
      </c>
      <c r="T3245" s="9">
        <f t="shared" si="208"/>
        <v>42150.647534722222</v>
      </c>
      <c r="U3245">
        <f t="shared" si="210"/>
        <v>2015</v>
      </c>
    </row>
    <row r="3246" spans="1:21" ht="60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 s="11">
        <v>1463520479</v>
      </c>
      <c r="J3246" s="11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05"/>
        <v>100</v>
      </c>
      <c r="P3246" s="13">
        <f t="shared" si="206"/>
        <v>81.67</v>
      </c>
      <c r="Q3246" s="15" t="s">
        <v>8315</v>
      </c>
      <c r="R3246" t="s">
        <v>8316</v>
      </c>
      <c r="S3246" s="9">
        <f t="shared" si="207"/>
        <v>42447.894432870366</v>
      </c>
      <c r="T3246" s="9">
        <f t="shared" si="208"/>
        <v>42507.894432870366</v>
      </c>
      <c r="U3246">
        <f t="shared" si="210"/>
        <v>2016</v>
      </c>
    </row>
    <row r="3247" spans="1:21" ht="60" x14ac:dyDescent="0.25">
      <c r="A3247">
        <v>3626</v>
      </c>
      <c r="B3247" s="3" t="s">
        <v>3624</v>
      </c>
      <c r="C3247" s="3" t="s">
        <v>7736</v>
      </c>
      <c r="D3247" s="6">
        <v>4000</v>
      </c>
      <c r="E3247" s="8">
        <v>4073</v>
      </c>
      <c r="F3247" t="s">
        <v>8218</v>
      </c>
      <c r="G3247" t="s">
        <v>8224</v>
      </c>
      <c r="H3247" t="s">
        <v>8246</v>
      </c>
      <c r="I3247" s="11">
        <v>1408204857</v>
      </c>
      <c r="J3247" s="11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 t="shared" si="205"/>
        <v>102</v>
      </c>
      <c r="P3247" s="13">
        <f t="shared" si="206"/>
        <v>84.85</v>
      </c>
      <c r="Q3247" s="15" t="s">
        <v>8315</v>
      </c>
      <c r="R3247" t="s">
        <v>8316</v>
      </c>
      <c r="S3247" s="9">
        <f t="shared" si="207"/>
        <v>41846.667326388888</v>
      </c>
      <c r="T3247" s="9">
        <f t="shared" si="208"/>
        <v>41867.667326388888</v>
      </c>
      <c r="U3247">
        <f t="shared" si="210"/>
        <v>2014</v>
      </c>
    </row>
    <row r="3248" spans="1:21" ht="45" x14ac:dyDescent="0.25">
      <c r="A3248">
        <v>3673</v>
      </c>
      <c r="B3248" s="3" t="s">
        <v>3670</v>
      </c>
      <c r="C3248" s="3" t="s">
        <v>7783</v>
      </c>
      <c r="D3248" s="6">
        <v>4000</v>
      </c>
      <c r="E3248" s="8">
        <v>4545</v>
      </c>
      <c r="F3248" t="s">
        <v>8218</v>
      </c>
      <c r="G3248" t="s">
        <v>8224</v>
      </c>
      <c r="H3248" t="s">
        <v>8246</v>
      </c>
      <c r="I3248" s="11">
        <v>1415191920</v>
      </c>
      <c r="J3248" s="11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 t="shared" si="205"/>
        <v>114</v>
      </c>
      <c r="P3248" s="13">
        <f t="shared" si="206"/>
        <v>39.869999999999997</v>
      </c>
      <c r="Q3248" s="15" t="s">
        <v>8315</v>
      </c>
      <c r="R3248" t="s">
        <v>8316</v>
      </c>
      <c r="S3248" s="9">
        <f t="shared" si="207"/>
        <v>41914.295104166667</v>
      </c>
      <c r="T3248" s="9">
        <f t="shared" si="208"/>
        <v>41948.536111111112</v>
      </c>
      <c r="U3248">
        <f t="shared" si="210"/>
        <v>2014</v>
      </c>
    </row>
    <row r="3249" spans="1:21" ht="60" x14ac:dyDescent="0.25">
      <c r="A3249">
        <v>3695</v>
      </c>
      <c r="B3249" s="3" t="s">
        <v>3692</v>
      </c>
      <c r="C3249" s="3" t="s">
        <v>7805</v>
      </c>
      <c r="D3249" s="6">
        <v>4000</v>
      </c>
      <c r="E3249" s="8">
        <v>4005</v>
      </c>
      <c r="F3249" t="s">
        <v>8218</v>
      </c>
      <c r="G3249" t="s">
        <v>8223</v>
      </c>
      <c r="H3249" t="s">
        <v>8245</v>
      </c>
      <c r="I3249" s="11">
        <v>1421009610</v>
      </c>
      <c r="J3249" s="11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 t="shared" si="205"/>
        <v>100</v>
      </c>
      <c r="P3249" s="13">
        <f t="shared" si="206"/>
        <v>121.36</v>
      </c>
      <c r="Q3249" s="15" t="s">
        <v>8315</v>
      </c>
      <c r="R3249" t="s">
        <v>8316</v>
      </c>
      <c r="S3249" s="9">
        <f t="shared" si="207"/>
        <v>41995.870486111111</v>
      </c>
      <c r="T3249" s="9">
        <f t="shared" si="208"/>
        <v>42015.870486111111</v>
      </c>
      <c r="U3249">
        <f t="shared" si="210"/>
        <v>2014</v>
      </c>
    </row>
    <row r="3250" spans="1:21" ht="45" x14ac:dyDescent="0.25">
      <c r="A3250">
        <v>3717</v>
      </c>
      <c r="B3250" s="3" t="s">
        <v>3714</v>
      </c>
      <c r="C3250" s="3" t="s">
        <v>7827</v>
      </c>
      <c r="D3250" s="6">
        <v>4000</v>
      </c>
      <c r="E3250" s="8">
        <v>4030</v>
      </c>
      <c r="F3250" t="s">
        <v>8218</v>
      </c>
      <c r="G3250" t="s">
        <v>8224</v>
      </c>
      <c r="H3250" t="s">
        <v>8246</v>
      </c>
      <c r="I3250" s="11">
        <v>1431204449</v>
      </c>
      <c r="J3250" s="11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 t="shared" si="205"/>
        <v>101</v>
      </c>
      <c r="P3250" s="13">
        <f t="shared" si="206"/>
        <v>310</v>
      </c>
      <c r="Q3250" s="15" t="s">
        <v>8315</v>
      </c>
      <c r="R3250" t="s">
        <v>8316</v>
      </c>
      <c r="S3250" s="9">
        <f t="shared" si="207"/>
        <v>42102.866307870368</v>
      </c>
      <c r="T3250" s="9">
        <f t="shared" si="208"/>
        <v>42133.866307870368</v>
      </c>
      <c r="U3250">
        <f t="shared" si="210"/>
        <v>2015</v>
      </c>
    </row>
    <row r="3251" spans="1:21" ht="45" x14ac:dyDescent="0.25">
      <c r="A3251">
        <v>3334</v>
      </c>
      <c r="B3251" s="3" t="s">
        <v>3334</v>
      </c>
      <c r="C3251" s="3" t="s">
        <v>7444</v>
      </c>
      <c r="D3251" s="6">
        <v>3871</v>
      </c>
      <c r="E3251" s="8">
        <v>5366</v>
      </c>
      <c r="F3251" t="s">
        <v>8218</v>
      </c>
      <c r="G3251" t="s">
        <v>8223</v>
      </c>
      <c r="H3251" t="s">
        <v>8245</v>
      </c>
      <c r="I3251" s="11">
        <v>1438259422</v>
      </c>
      <c r="J3251" s="1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 t="shared" si="205"/>
        <v>139</v>
      </c>
      <c r="P3251" s="13">
        <f t="shared" si="206"/>
        <v>116.65</v>
      </c>
      <c r="Q3251" s="15" t="s">
        <v>8315</v>
      </c>
      <c r="R3251" t="s">
        <v>8316</v>
      </c>
      <c r="S3251" s="9">
        <f t="shared" si="207"/>
        <v>42185.521087962959</v>
      </c>
      <c r="T3251" s="9">
        <f t="shared" si="208"/>
        <v>42215.521087962959</v>
      </c>
      <c r="U3251">
        <f t="shared" si="210"/>
        <v>2015</v>
      </c>
    </row>
    <row r="3252" spans="1:21" ht="45" x14ac:dyDescent="0.25">
      <c r="A3252">
        <v>3492</v>
      </c>
      <c r="B3252" s="3" t="s">
        <v>3491</v>
      </c>
      <c r="C3252" s="3" t="s">
        <v>7602</v>
      </c>
      <c r="D3252" s="6">
        <v>3800</v>
      </c>
      <c r="E3252" s="8">
        <v>4000.22</v>
      </c>
      <c r="F3252" t="s">
        <v>8218</v>
      </c>
      <c r="G3252" t="s">
        <v>8223</v>
      </c>
      <c r="H3252" t="s">
        <v>8245</v>
      </c>
      <c r="I3252" s="11">
        <v>1445818397</v>
      </c>
      <c r="J3252" s="11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 t="shared" si="205"/>
        <v>105</v>
      </c>
      <c r="P3252" s="13">
        <f t="shared" si="206"/>
        <v>114.29</v>
      </c>
      <c r="Q3252" s="15" t="s">
        <v>8315</v>
      </c>
      <c r="R3252" t="s">
        <v>8316</v>
      </c>
      <c r="S3252" s="9">
        <f t="shared" si="207"/>
        <v>42268.009224537032</v>
      </c>
      <c r="T3252" s="9">
        <f t="shared" si="208"/>
        <v>42303.009224537032</v>
      </c>
      <c r="U3252">
        <f t="shared" si="210"/>
        <v>2015</v>
      </c>
    </row>
    <row r="3253" spans="1:21" ht="45" x14ac:dyDescent="0.25">
      <c r="A3253">
        <v>3426</v>
      </c>
      <c r="B3253" s="3" t="s">
        <v>3425</v>
      </c>
      <c r="C3253" s="3" t="s">
        <v>7536</v>
      </c>
      <c r="D3253" s="6">
        <v>3750</v>
      </c>
      <c r="E3253" s="8">
        <v>4055</v>
      </c>
      <c r="F3253" t="s">
        <v>8218</v>
      </c>
      <c r="G3253" t="s">
        <v>8223</v>
      </c>
      <c r="H3253" t="s">
        <v>8245</v>
      </c>
      <c r="I3253" s="11">
        <v>1411264800</v>
      </c>
      <c r="J3253" s="11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 t="shared" si="205"/>
        <v>108</v>
      </c>
      <c r="P3253" s="13">
        <f t="shared" si="206"/>
        <v>46.61</v>
      </c>
      <c r="Q3253" s="15" t="s">
        <v>8315</v>
      </c>
      <c r="R3253" t="s">
        <v>8316</v>
      </c>
      <c r="S3253" s="9">
        <f t="shared" si="207"/>
        <v>41884.056747685187</v>
      </c>
      <c r="T3253" s="9">
        <f t="shared" si="208"/>
        <v>41903.083333333336</v>
      </c>
      <c r="U3253">
        <f t="shared" si="210"/>
        <v>2014</v>
      </c>
    </row>
    <row r="3254" spans="1:21" ht="60" x14ac:dyDescent="0.25">
      <c r="A3254">
        <v>524</v>
      </c>
      <c r="B3254" s="3" t="s">
        <v>525</v>
      </c>
      <c r="C3254" s="3" t="s">
        <v>4634</v>
      </c>
      <c r="D3254" s="6">
        <v>3500</v>
      </c>
      <c r="E3254" s="8">
        <v>3803.55</v>
      </c>
      <c r="F3254" t="s">
        <v>8218</v>
      </c>
      <c r="G3254" t="s">
        <v>8224</v>
      </c>
      <c r="H3254" t="s">
        <v>8246</v>
      </c>
      <c r="I3254" s="11">
        <v>1464801169</v>
      </c>
      <c r="J3254" s="11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 t="shared" si="205"/>
        <v>109</v>
      </c>
      <c r="P3254" s="13">
        <f t="shared" si="206"/>
        <v>29.26</v>
      </c>
      <c r="Q3254" s="15" t="s">
        <v>8315</v>
      </c>
      <c r="R3254" t="s">
        <v>8316</v>
      </c>
      <c r="S3254" s="9">
        <f t="shared" si="207"/>
        <v>42492.717233796298</v>
      </c>
      <c r="T3254" s="9">
        <f t="shared" si="208"/>
        <v>42522.717233796298</v>
      </c>
      <c r="U3254">
        <f t="shared" si="210"/>
        <v>2016</v>
      </c>
    </row>
    <row r="3255" spans="1:21" ht="30" x14ac:dyDescent="0.25">
      <c r="A3255">
        <v>1290</v>
      </c>
      <c r="B3255" s="3" t="s">
        <v>1291</v>
      </c>
      <c r="C3255" s="3" t="s">
        <v>5400</v>
      </c>
      <c r="D3255" s="6">
        <v>3500</v>
      </c>
      <c r="E3255" s="8">
        <v>3800</v>
      </c>
      <c r="F3255" t="s">
        <v>8218</v>
      </c>
      <c r="G3255" t="s">
        <v>8223</v>
      </c>
      <c r="H3255" t="s">
        <v>8245</v>
      </c>
      <c r="I3255" s="11">
        <v>1429772340</v>
      </c>
      <c r="J3255" s="11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 t="shared" si="205"/>
        <v>109</v>
      </c>
      <c r="P3255" s="13">
        <f t="shared" si="206"/>
        <v>44.19</v>
      </c>
      <c r="Q3255" s="15" t="s">
        <v>8315</v>
      </c>
      <c r="R3255" t="s">
        <v>8316</v>
      </c>
      <c r="S3255" s="9">
        <f t="shared" si="207"/>
        <v>42086.614942129629</v>
      </c>
      <c r="T3255" s="9">
        <f t="shared" si="208"/>
        <v>42117.290972222225</v>
      </c>
      <c r="U3255">
        <f t="shared" si="210"/>
        <v>2015</v>
      </c>
    </row>
    <row r="3256" spans="1:21" ht="45" x14ac:dyDescent="0.25">
      <c r="A3256">
        <v>1299</v>
      </c>
      <c r="B3256" s="3" t="s">
        <v>1300</v>
      </c>
      <c r="C3256" s="3" t="s">
        <v>5409</v>
      </c>
      <c r="D3256" s="6">
        <v>3500</v>
      </c>
      <c r="E3256" s="8">
        <v>4340</v>
      </c>
      <c r="F3256" t="s">
        <v>8218</v>
      </c>
      <c r="G3256" t="s">
        <v>8223</v>
      </c>
      <c r="H3256" t="s">
        <v>8245</v>
      </c>
      <c r="I3256" s="11">
        <v>1436902359</v>
      </c>
      <c r="J3256" s="11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 t="shared" si="205"/>
        <v>124</v>
      </c>
      <c r="P3256" s="13">
        <f t="shared" si="206"/>
        <v>135.63</v>
      </c>
      <c r="Q3256" s="15" t="s">
        <v>8315</v>
      </c>
      <c r="R3256" t="s">
        <v>8316</v>
      </c>
      <c r="S3256" s="9">
        <f t="shared" si="207"/>
        <v>42169.814340277779</v>
      </c>
      <c r="T3256" s="9">
        <f t="shared" si="208"/>
        <v>42199.814340277779</v>
      </c>
      <c r="U3256">
        <f t="shared" si="210"/>
        <v>2015</v>
      </c>
    </row>
    <row r="3257" spans="1:21" ht="30" x14ac:dyDescent="0.25">
      <c r="A3257">
        <v>1303</v>
      </c>
      <c r="B3257" s="3" t="s">
        <v>1304</v>
      </c>
      <c r="C3257" s="3" t="s">
        <v>5413</v>
      </c>
      <c r="D3257" s="6">
        <v>3500</v>
      </c>
      <c r="E3257" s="8">
        <v>4559.13</v>
      </c>
      <c r="F3257" t="s">
        <v>8218</v>
      </c>
      <c r="G3257" t="s">
        <v>8224</v>
      </c>
      <c r="H3257" t="s">
        <v>8246</v>
      </c>
      <c r="I3257" s="11">
        <v>1469962800</v>
      </c>
      <c r="J3257" s="11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 t="shared" si="205"/>
        <v>130</v>
      </c>
      <c r="P3257" s="13">
        <f t="shared" si="206"/>
        <v>42.21</v>
      </c>
      <c r="Q3257" s="15" t="s">
        <v>8315</v>
      </c>
      <c r="R3257" t="s">
        <v>8316</v>
      </c>
      <c r="S3257" s="9">
        <f t="shared" si="207"/>
        <v>42566.441203703704</v>
      </c>
      <c r="T3257" s="9">
        <f t="shared" si="208"/>
        <v>42582.458333333328</v>
      </c>
      <c r="U3257">
        <f t="shared" si="210"/>
        <v>2016</v>
      </c>
    </row>
    <row r="3258" spans="1:21" ht="60" x14ac:dyDescent="0.25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 s="11">
        <v>1408942740</v>
      </c>
      <c r="J3258" s="11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 t="shared" ref="O3258:O3321" si="211">ROUND(E3258/D3258*100,0)</f>
        <v>111</v>
      </c>
      <c r="P3258" s="13">
        <f t="shared" ref="P3258:P3321" si="212">IFERROR(ROUND(E3258/L3258,2),0)</f>
        <v>125.81</v>
      </c>
      <c r="Q3258" s="15" t="s">
        <v>8315</v>
      </c>
      <c r="R3258" t="s">
        <v>8316</v>
      </c>
      <c r="S3258" s="9">
        <f t="shared" ref="S3258:S3321" si="213">(((J3258/60)/60)/24)+DATE(1970,1,1)</f>
        <v>41853.240208333329</v>
      </c>
      <c r="T3258" s="9">
        <f t="shared" ref="T3258:T3321" si="214">(((I3258/60)/60)/24)+DATE(1970,1,1)</f>
        <v>41876.207638888889</v>
      </c>
      <c r="U3258">
        <f t="shared" si="210"/>
        <v>2014</v>
      </c>
    </row>
    <row r="3259" spans="1:21" ht="30" x14ac:dyDescent="0.25">
      <c r="A3259">
        <v>2968</v>
      </c>
      <c r="B3259" s="3" t="s">
        <v>2968</v>
      </c>
      <c r="C3259" s="3" t="s">
        <v>7078</v>
      </c>
      <c r="D3259" s="6">
        <v>3500</v>
      </c>
      <c r="E3259" s="8">
        <v>3710</v>
      </c>
      <c r="F3259" t="s">
        <v>8218</v>
      </c>
      <c r="G3259" t="s">
        <v>8223</v>
      </c>
      <c r="H3259" t="s">
        <v>8245</v>
      </c>
      <c r="I3259" s="11">
        <v>1471406340</v>
      </c>
      <c r="J3259" s="11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 t="shared" si="211"/>
        <v>106</v>
      </c>
      <c r="P3259" s="13">
        <f t="shared" si="212"/>
        <v>78.94</v>
      </c>
      <c r="Q3259" s="15" t="s">
        <v>8315</v>
      </c>
      <c r="R3259" t="s">
        <v>8316</v>
      </c>
      <c r="S3259" s="9">
        <f t="shared" si="213"/>
        <v>42585.523842592593</v>
      </c>
      <c r="T3259" s="9">
        <f t="shared" si="214"/>
        <v>42599.165972222225</v>
      </c>
      <c r="U3259">
        <f t="shared" si="210"/>
        <v>2016</v>
      </c>
    </row>
    <row r="3260" spans="1:21" ht="60" x14ac:dyDescent="0.25">
      <c r="A3260">
        <v>3150</v>
      </c>
      <c r="B3260" s="3" t="s">
        <v>3150</v>
      </c>
      <c r="C3260" s="3" t="s">
        <v>7260</v>
      </c>
      <c r="D3260" s="6">
        <v>3500</v>
      </c>
      <c r="E3260" s="8">
        <v>3535</v>
      </c>
      <c r="F3260" t="s">
        <v>8218</v>
      </c>
      <c r="G3260" t="s">
        <v>8223</v>
      </c>
      <c r="H3260" t="s">
        <v>8245</v>
      </c>
      <c r="I3260" s="11">
        <v>1295928000</v>
      </c>
      <c r="J3260" s="11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 t="shared" si="211"/>
        <v>101</v>
      </c>
      <c r="P3260" s="13">
        <f t="shared" si="212"/>
        <v>33.99</v>
      </c>
      <c r="Q3260" s="15" t="s">
        <v>8315</v>
      </c>
      <c r="R3260" t="s">
        <v>8316</v>
      </c>
      <c r="S3260" s="9">
        <f t="shared" si="213"/>
        <v>40478.263923611114</v>
      </c>
      <c r="T3260" s="9">
        <f t="shared" si="214"/>
        <v>40568.166666666664</v>
      </c>
      <c r="U3260">
        <f t="shared" si="210"/>
        <v>2010</v>
      </c>
    </row>
    <row r="3261" spans="1:21" ht="45" x14ac:dyDescent="0.25">
      <c r="A3261">
        <v>3151</v>
      </c>
      <c r="B3261" s="3" t="s">
        <v>3151</v>
      </c>
      <c r="C3261" s="3" t="s">
        <v>7261</v>
      </c>
      <c r="D3261" s="6">
        <v>3500</v>
      </c>
      <c r="E3261" s="8">
        <v>3514</v>
      </c>
      <c r="F3261" t="s">
        <v>8218</v>
      </c>
      <c r="G3261" t="s">
        <v>8223</v>
      </c>
      <c r="H3261" t="s">
        <v>8245</v>
      </c>
      <c r="I3261" s="11">
        <v>1410379774</v>
      </c>
      <c r="J3261" s="1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 t="shared" si="211"/>
        <v>100</v>
      </c>
      <c r="P3261" s="13">
        <f t="shared" si="212"/>
        <v>103.35</v>
      </c>
      <c r="Q3261" s="15" t="s">
        <v>8315</v>
      </c>
      <c r="R3261" t="s">
        <v>8316</v>
      </c>
      <c r="S3261" s="9">
        <f t="shared" si="213"/>
        <v>41862.83997685185</v>
      </c>
      <c r="T3261" s="9">
        <f t="shared" si="214"/>
        <v>41892.83997685185</v>
      </c>
      <c r="U3261">
        <f t="shared" si="210"/>
        <v>2014</v>
      </c>
    </row>
    <row r="3262" spans="1:21" ht="45" x14ac:dyDescent="0.25">
      <c r="A3262">
        <v>3308</v>
      </c>
      <c r="B3262" s="3" t="s">
        <v>3308</v>
      </c>
      <c r="C3262" s="3" t="s">
        <v>7418</v>
      </c>
      <c r="D3262" s="6">
        <v>3500</v>
      </c>
      <c r="E3262" s="8">
        <v>4280</v>
      </c>
      <c r="F3262" t="s">
        <v>8218</v>
      </c>
      <c r="G3262" t="s">
        <v>8223</v>
      </c>
      <c r="H3262" t="s">
        <v>8245</v>
      </c>
      <c r="I3262" s="11">
        <v>1460581365</v>
      </c>
      <c r="J3262" s="11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 t="shared" si="211"/>
        <v>122</v>
      </c>
      <c r="P3262" s="13">
        <f t="shared" si="212"/>
        <v>75.09</v>
      </c>
      <c r="Q3262" s="15" t="s">
        <v>8315</v>
      </c>
      <c r="R3262" t="s">
        <v>8316</v>
      </c>
      <c r="S3262" s="9">
        <f t="shared" si="213"/>
        <v>42452.876909722225</v>
      </c>
      <c r="T3262" s="9">
        <f t="shared" si="214"/>
        <v>42473.876909722225</v>
      </c>
      <c r="U3262">
        <f t="shared" si="210"/>
        <v>2016</v>
      </c>
    </row>
    <row r="3263" spans="1:21" ht="60" x14ac:dyDescent="0.25">
      <c r="A3263">
        <v>3333</v>
      </c>
      <c r="B3263" s="3" t="s">
        <v>3333</v>
      </c>
      <c r="C3263" s="3" t="s">
        <v>7443</v>
      </c>
      <c r="D3263" s="6">
        <v>3500</v>
      </c>
      <c r="E3263" s="8">
        <v>3660</v>
      </c>
      <c r="F3263" t="s">
        <v>8218</v>
      </c>
      <c r="G3263" t="s">
        <v>8223</v>
      </c>
      <c r="H3263" t="s">
        <v>8245</v>
      </c>
      <c r="I3263" s="11">
        <v>1434384880</v>
      </c>
      <c r="J3263" s="11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 t="shared" si="211"/>
        <v>105</v>
      </c>
      <c r="P3263" s="13">
        <f t="shared" si="212"/>
        <v>32.97</v>
      </c>
      <c r="Q3263" s="15" t="s">
        <v>8315</v>
      </c>
      <c r="R3263" t="s">
        <v>8316</v>
      </c>
      <c r="S3263" s="9">
        <f t="shared" si="213"/>
        <v>42148.676851851851</v>
      </c>
      <c r="T3263" s="9">
        <f t="shared" si="214"/>
        <v>42170.676851851851</v>
      </c>
      <c r="U3263">
        <f t="shared" si="210"/>
        <v>2015</v>
      </c>
    </row>
    <row r="3264" spans="1:21" ht="60" x14ac:dyDescent="0.25">
      <c r="A3264">
        <v>3350</v>
      </c>
      <c r="B3264" s="3" t="s">
        <v>3349</v>
      </c>
      <c r="C3264" s="3" t="s">
        <v>7460</v>
      </c>
      <c r="D3264" s="6">
        <v>3500</v>
      </c>
      <c r="E3264" s="8">
        <v>3655</v>
      </c>
      <c r="F3264" t="s">
        <v>8218</v>
      </c>
      <c r="G3264" t="s">
        <v>8242</v>
      </c>
      <c r="H3264" t="s">
        <v>8248</v>
      </c>
      <c r="I3264" s="11">
        <v>1448838000</v>
      </c>
      <c r="J3264" s="11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 t="shared" si="211"/>
        <v>104</v>
      </c>
      <c r="P3264" s="13">
        <f t="shared" si="212"/>
        <v>71.67</v>
      </c>
      <c r="Q3264" s="15" t="s">
        <v>8315</v>
      </c>
      <c r="R3264" t="s">
        <v>8316</v>
      </c>
      <c r="S3264" s="9">
        <f t="shared" si="213"/>
        <v>42302.701516203699</v>
      </c>
      <c r="T3264" s="9">
        <f t="shared" si="214"/>
        <v>42337.958333333328</v>
      </c>
      <c r="U3264">
        <f t="shared" si="210"/>
        <v>2015</v>
      </c>
    </row>
    <row r="3265" spans="1:21" ht="45" x14ac:dyDescent="0.25">
      <c r="A3265">
        <v>3374</v>
      </c>
      <c r="B3265" s="3" t="s">
        <v>3373</v>
      </c>
      <c r="C3265" s="3" t="s">
        <v>7484</v>
      </c>
      <c r="D3265" s="6">
        <v>3500</v>
      </c>
      <c r="E3265" s="8">
        <v>3730</v>
      </c>
      <c r="F3265" t="s">
        <v>8218</v>
      </c>
      <c r="G3265" t="s">
        <v>8228</v>
      </c>
      <c r="H3265" t="s">
        <v>8250</v>
      </c>
      <c r="I3265" s="11">
        <v>1446053616</v>
      </c>
      <c r="J3265" s="11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 t="shared" si="211"/>
        <v>107</v>
      </c>
      <c r="P3265" s="13">
        <f t="shared" si="212"/>
        <v>71.73</v>
      </c>
      <c r="Q3265" s="15" t="s">
        <v>8315</v>
      </c>
      <c r="R3265" t="s">
        <v>8316</v>
      </c>
      <c r="S3265" s="9">
        <f t="shared" si="213"/>
        <v>42275.731666666667</v>
      </c>
      <c r="T3265" s="9">
        <f t="shared" si="214"/>
        <v>42305.731666666667</v>
      </c>
      <c r="U3265">
        <f t="shared" si="210"/>
        <v>2015</v>
      </c>
    </row>
    <row r="3266" spans="1:21" ht="60" x14ac:dyDescent="0.25">
      <c r="A3266">
        <v>3382</v>
      </c>
      <c r="B3266" s="3" t="s">
        <v>3381</v>
      </c>
      <c r="C3266" s="3" t="s">
        <v>7492</v>
      </c>
      <c r="D3266" s="6">
        <v>3500</v>
      </c>
      <c r="E3266" s="8">
        <v>3526</v>
      </c>
      <c r="F3266" t="s">
        <v>8218</v>
      </c>
      <c r="G3266" t="s">
        <v>8224</v>
      </c>
      <c r="H3266" t="s">
        <v>8246</v>
      </c>
      <c r="I3266" s="11">
        <v>1470092340</v>
      </c>
      <c r="J3266" s="11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 t="shared" si="211"/>
        <v>101</v>
      </c>
      <c r="P3266" s="13">
        <f t="shared" si="212"/>
        <v>76.650000000000006</v>
      </c>
      <c r="Q3266" s="15" t="s">
        <v>8315</v>
      </c>
      <c r="R3266" t="s">
        <v>8316</v>
      </c>
      <c r="S3266" s="9">
        <f t="shared" si="213"/>
        <v>42559.431203703702</v>
      </c>
      <c r="T3266" s="9">
        <f t="shared" si="214"/>
        <v>42583.957638888889</v>
      </c>
      <c r="U3266">
        <f t="shared" si="210"/>
        <v>2016</v>
      </c>
    </row>
    <row r="3267" spans="1:21" ht="45" x14ac:dyDescent="0.25">
      <c r="A3267">
        <v>3466</v>
      </c>
      <c r="B3267" s="3" t="s">
        <v>3465</v>
      </c>
      <c r="C3267" s="3" t="s">
        <v>7576</v>
      </c>
      <c r="D3267" s="6">
        <v>3500</v>
      </c>
      <c r="E3267" s="8">
        <v>4450</v>
      </c>
      <c r="F3267" t="s">
        <v>8218</v>
      </c>
      <c r="G3267" t="s">
        <v>8223</v>
      </c>
      <c r="H3267" t="s">
        <v>8245</v>
      </c>
      <c r="I3267" s="11">
        <v>1461108450</v>
      </c>
      <c r="J3267" s="11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 t="shared" si="211"/>
        <v>127</v>
      </c>
      <c r="P3267" s="13">
        <f t="shared" si="212"/>
        <v>72.95</v>
      </c>
      <c r="Q3267" s="15" t="s">
        <v>8315</v>
      </c>
      <c r="R3267" t="s">
        <v>8316</v>
      </c>
      <c r="S3267" s="9">
        <f t="shared" si="213"/>
        <v>42420.019097222219</v>
      </c>
      <c r="T3267" s="9">
        <f t="shared" si="214"/>
        <v>42479.977430555555</v>
      </c>
      <c r="U3267">
        <f t="shared" si="210"/>
        <v>2016</v>
      </c>
    </row>
    <row r="3268" spans="1:21" ht="60" x14ac:dyDescent="0.25">
      <c r="A3268">
        <v>3671</v>
      </c>
      <c r="B3268" s="3" t="s">
        <v>3668</v>
      </c>
      <c r="C3268" s="3" t="s">
        <v>7781</v>
      </c>
      <c r="D3268" s="6">
        <v>3500</v>
      </c>
      <c r="E3268" s="8">
        <v>3530</v>
      </c>
      <c r="F3268" t="s">
        <v>8218</v>
      </c>
      <c r="G3268" t="s">
        <v>8223</v>
      </c>
      <c r="H3268" t="s">
        <v>8245</v>
      </c>
      <c r="I3268" s="11">
        <v>1405915140</v>
      </c>
      <c r="J3268" s="11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 t="shared" si="211"/>
        <v>101</v>
      </c>
      <c r="P3268" s="13">
        <f t="shared" si="212"/>
        <v>88.25</v>
      </c>
      <c r="Q3268" s="15" t="s">
        <v>8315</v>
      </c>
      <c r="R3268" t="s">
        <v>8316</v>
      </c>
      <c r="S3268" s="9">
        <f t="shared" si="213"/>
        <v>41820.62809027778</v>
      </c>
      <c r="T3268" s="9">
        <f t="shared" si="214"/>
        <v>41841.165972222225</v>
      </c>
      <c r="U3268">
        <f t="shared" si="210"/>
        <v>2014</v>
      </c>
    </row>
    <row r="3269" spans="1:21" ht="45" x14ac:dyDescent="0.25">
      <c r="A3269">
        <v>3683</v>
      </c>
      <c r="B3269" s="3" t="s">
        <v>3680</v>
      </c>
      <c r="C3269" s="3" t="s">
        <v>7793</v>
      </c>
      <c r="D3269" s="6">
        <v>3500</v>
      </c>
      <c r="E3269" s="8">
        <v>3880</v>
      </c>
      <c r="F3269" t="s">
        <v>8218</v>
      </c>
      <c r="G3269" t="s">
        <v>8223</v>
      </c>
      <c r="H3269" t="s">
        <v>8245</v>
      </c>
      <c r="I3269" s="11">
        <v>1476931696</v>
      </c>
      <c r="J3269" s="11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 t="shared" si="211"/>
        <v>111</v>
      </c>
      <c r="P3269" s="13">
        <f t="shared" si="212"/>
        <v>58.79</v>
      </c>
      <c r="Q3269" s="15" t="s">
        <v>8315</v>
      </c>
      <c r="R3269" t="s">
        <v>8316</v>
      </c>
      <c r="S3269" s="9">
        <f t="shared" si="213"/>
        <v>42633.116851851853</v>
      </c>
      <c r="T3269" s="9">
        <f t="shared" si="214"/>
        <v>42663.116851851853</v>
      </c>
      <c r="U3269">
        <f t="shared" si="210"/>
        <v>2016</v>
      </c>
    </row>
    <row r="3270" spans="1:21" ht="60" x14ac:dyDescent="0.25">
      <c r="A3270">
        <v>3694</v>
      </c>
      <c r="B3270" s="3" t="s">
        <v>3691</v>
      </c>
      <c r="C3270" s="3" t="s">
        <v>7804</v>
      </c>
      <c r="D3270" s="6">
        <v>3500</v>
      </c>
      <c r="E3270" s="8">
        <v>3760</v>
      </c>
      <c r="F3270" t="s">
        <v>8218</v>
      </c>
      <c r="G3270" t="s">
        <v>8223</v>
      </c>
      <c r="H3270" t="s">
        <v>8245</v>
      </c>
      <c r="I3270" s="11">
        <v>1465178400</v>
      </c>
      <c r="J3270" s="11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 t="shared" si="211"/>
        <v>107</v>
      </c>
      <c r="P3270" s="13">
        <f t="shared" si="212"/>
        <v>62.67</v>
      </c>
      <c r="Q3270" s="15" t="s">
        <v>8315</v>
      </c>
      <c r="R3270" t="s">
        <v>8316</v>
      </c>
      <c r="S3270" s="9">
        <f t="shared" si="213"/>
        <v>42490.133877314816</v>
      </c>
      <c r="T3270" s="9">
        <f t="shared" si="214"/>
        <v>42527.083333333328</v>
      </c>
      <c r="U3270">
        <f t="shared" si="210"/>
        <v>2016</v>
      </c>
    </row>
    <row r="3271" spans="1:21" ht="60" x14ac:dyDescent="0.25">
      <c r="A3271">
        <v>3715</v>
      </c>
      <c r="B3271" s="3" t="s">
        <v>3712</v>
      </c>
      <c r="C3271" s="3" t="s">
        <v>7825</v>
      </c>
      <c r="D3271" s="6">
        <v>3500</v>
      </c>
      <c r="E3271" s="8">
        <v>3590</v>
      </c>
      <c r="F3271" t="s">
        <v>8218</v>
      </c>
      <c r="G3271" t="s">
        <v>8224</v>
      </c>
      <c r="H3271" t="s">
        <v>8246</v>
      </c>
      <c r="I3271" s="11">
        <v>1427806320</v>
      </c>
      <c r="J3271" s="1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 t="shared" si="211"/>
        <v>103</v>
      </c>
      <c r="P3271" s="13">
        <f t="shared" si="212"/>
        <v>132.96</v>
      </c>
      <c r="Q3271" s="15" t="s">
        <v>8315</v>
      </c>
      <c r="R3271" t="s">
        <v>8316</v>
      </c>
      <c r="S3271" s="9">
        <f t="shared" si="213"/>
        <v>42036.995590277773</v>
      </c>
      <c r="T3271" s="9">
        <f t="shared" si="214"/>
        <v>42094.536111111112</v>
      </c>
      <c r="U3271">
        <f t="shared" si="210"/>
        <v>2015</v>
      </c>
    </row>
    <row r="3272" spans="1:21" ht="60" x14ac:dyDescent="0.25">
      <c r="A3272">
        <v>3821</v>
      </c>
      <c r="B3272" s="3" t="s">
        <v>3818</v>
      </c>
      <c r="C3272" s="3" t="s">
        <v>7930</v>
      </c>
      <c r="D3272" s="6">
        <v>3500</v>
      </c>
      <c r="E3272" s="8">
        <v>3659</v>
      </c>
      <c r="F3272" t="s">
        <v>8218</v>
      </c>
      <c r="G3272" t="s">
        <v>8223</v>
      </c>
      <c r="H3272" t="s">
        <v>8245</v>
      </c>
      <c r="I3272" s="11">
        <v>1451881207</v>
      </c>
      <c r="J3272" s="11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 t="shared" si="211"/>
        <v>105</v>
      </c>
      <c r="P3272" s="13">
        <f t="shared" si="212"/>
        <v>79.540000000000006</v>
      </c>
      <c r="Q3272" s="15" t="s">
        <v>8315</v>
      </c>
      <c r="R3272" t="s">
        <v>8316</v>
      </c>
      <c r="S3272" s="9">
        <f t="shared" si="213"/>
        <v>42341.180636574078</v>
      </c>
      <c r="T3272" s="9">
        <f t="shared" si="214"/>
        <v>42373.180636574078</v>
      </c>
      <c r="U3272">
        <f t="shared" si="210"/>
        <v>2015</v>
      </c>
    </row>
    <row r="3273" spans="1:21" ht="60" x14ac:dyDescent="0.25">
      <c r="A3273">
        <v>530</v>
      </c>
      <c r="B3273" s="3" t="s">
        <v>531</v>
      </c>
      <c r="C3273" s="3" t="s">
        <v>4640</v>
      </c>
      <c r="D3273" s="6">
        <v>3405</v>
      </c>
      <c r="E3273" s="8">
        <v>3670</v>
      </c>
      <c r="F3273" t="s">
        <v>8218</v>
      </c>
      <c r="G3273" t="s">
        <v>8223</v>
      </c>
      <c r="H3273" t="s">
        <v>8245</v>
      </c>
      <c r="I3273" s="11">
        <v>1435111200</v>
      </c>
      <c r="J3273" s="11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 t="shared" si="211"/>
        <v>108</v>
      </c>
      <c r="P3273" s="13">
        <f t="shared" si="212"/>
        <v>126.55</v>
      </c>
      <c r="Q3273" s="15" t="s">
        <v>8315</v>
      </c>
      <c r="R3273" t="s">
        <v>8316</v>
      </c>
      <c r="S3273" s="9">
        <f t="shared" si="213"/>
        <v>42157.591064814813</v>
      </c>
      <c r="T3273" s="9">
        <f t="shared" si="214"/>
        <v>42179.083333333328</v>
      </c>
      <c r="U3273">
        <f t="shared" si="210"/>
        <v>2015</v>
      </c>
    </row>
    <row r="3274" spans="1:21" ht="45" x14ac:dyDescent="0.25">
      <c r="A3274">
        <v>3585</v>
      </c>
      <c r="B3274" s="3" t="s">
        <v>3584</v>
      </c>
      <c r="C3274" s="3" t="s">
        <v>7695</v>
      </c>
      <c r="D3274" s="6">
        <v>3400</v>
      </c>
      <c r="E3274" s="8">
        <v>4050</v>
      </c>
      <c r="F3274" t="s">
        <v>8218</v>
      </c>
      <c r="G3274" t="s">
        <v>8223</v>
      </c>
      <c r="H3274" t="s">
        <v>8245</v>
      </c>
      <c r="I3274" s="11">
        <v>1419181890</v>
      </c>
      <c r="J3274" s="11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 t="shared" si="211"/>
        <v>119</v>
      </c>
      <c r="P3274" s="13">
        <f t="shared" si="212"/>
        <v>176.09</v>
      </c>
      <c r="Q3274" s="15" t="s">
        <v>8315</v>
      </c>
      <c r="R3274" t="s">
        <v>8316</v>
      </c>
      <c r="S3274" s="9">
        <f t="shared" si="213"/>
        <v>41964.716319444444</v>
      </c>
      <c r="T3274" s="9">
        <f t="shared" si="214"/>
        <v>41994.716319444444</v>
      </c>
      <c r="U3274">
        <f t="shared" ref="U3274:U3337" si="215">YEAR(S3274)</f>
        <v>2014</v>
      </c>
    </row>
    <row r="3275" spans="1:21" ht="60" x14ac:dyDescent="0.25">
      <c r="A3275">
        <v>3341</v>
      </c>
      <c r="B3275" s="3" t="s">
        <v>3341</v>
      </c>
      <c r="C3275" s="3" t="s">
        <v>7451</v>
      </c>
      <c r="D3275" s="6">
        <v>3350</v>
      </c>
      <c r="E3275" s="8">
        <v>3350</v>
      </c>
      <c r="F3275" t="s">
        <v>8218</v>
      </c>
      <c r="G3275" t="s">
        <v>8224</v>
      </c>
      <c r="H3275" t="s">
        <v>8246</v>
      </c>
      <c r="I3275" s="11">
        <v>1465750800</v>
      </c>
      <c r="J3275" s="11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 t="shared" si="211"/>
        <v>100</v>
      </c>
      <c r="P3275" s="13">
        <f t="shared" si="212"/>
        <v>119.64</v>
      </c>
      <c r="Q3275" s="15" t="s">
        <v>8315</v>
      </c>
      <c r="R3275" t="s">
        <v>8316</v>
      </c>
      <c r="S3275" s="9">
        <f t="shared" si="213"/>
        <v>42510.798854166671</v>
      </c>
      <c r="T3275" s="9">
        <f t="shared" si="214"/>
        <v>42533.708333333328</v>
      </c>
      <c r="U3275">
        <f t="shared" si="215"/>
        <v>2016</v>
      </c>
    </row>
    <row r="3276" spans="1:21" ht="45" x14ac:dyDescent="0.25">
      <c r="A3276">
        <v>3483</v>
      </c>
      <c r="B3276" s="3" t="s">
        <v>3482</v>
      </c>
      <c r="C3276" s="3" t="s">
        <v>7593</v>
      </c>
      <c r="D3276" s="6">
        <v>3350</v>
      </c>
      <c r="E3276" s="8">
        <v>5358</v>
      </c>
      <c r="F3276" t="s">
        <v>8218</v>
      </c>
      <c r="G3276" t="s">
        <v>8223</v>
      </c>
      <c r="H3276" t="s">
        <v>8245</v>
      </c>
      <c r="I3276" s="11">
        <v>1404403381</v>
      </c>
      <c r="J3276" s="11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 t="shared" si="211"/>
        <v>160</v>
      </c>
      <c r="P3276" s="13">
        <f t="shared" si="212"/>
        <v>40.29</v>
      </c>
      <c r="Q3276" s="15" t="s">
        <v>8315</v>
      </c>
      <c r="R3276" t="s">
        <v>8316</v>
      </c>
      <c r="S3276" s="9">
        <f t="shared" si="213"/>
        <v>41793.668761574074</v>
      </c>
      <c r="T3276" s="9">
        <f t="shared" si="214"/>
        <v>41823.668761574074</v>
      </c>
      <c r="U3276">
        <f t="shared" si="215"/>
        <v>2014</v>
      </c>
    </row>
    <row r="3277" spans="1:21" ht="60" x14ac:dyDescent="0.25">
      <c r="A3277">
        <v>536</v>
      </c>
      <c r="B3277" s="3" t="s">
        <v>537</v>
      </c>
      <c r="C3277" s="3" t="s">
        <v>4646</v>
      </c>
      <c r="D3277" s="6">
        <v>3300</v>
      </c>
      <c r="E3277" s="8">
        <v>3902.5</v>
      </c>
      <c r="F3277" t="s">
        <v>8218</v>
      </c>
      <c r="G3277" t="s">
        <v>8224</v>
      </c>
      <c r="H3277" t="s">
        <v>8246</v>
      </c>
      <c r="I3277" s="11">
        <v>1438624800</v>
      </c>
      <c r="J3277" s="11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 t="shared" si="211"/>
        <v>118</v>
      </c>
      <c r="P3277" s="13">
        <f t="shared" si="212"/>
        <v>100.06</v>
      </c>
      <c r="Q3277" s="15" t="s">
        <v>8315</v>
      </c>
      <c r="R3277" t="s">
        <v>8316</v>
      </c>
      <c r="S3277" s="9">
        <f t="shared" si="213"/>
        <v>42179.344988425932</v>
      </c>
      <c r="T3277" s="9">
        <f t="shared" si="214"/>
        <v>42219.75</v>
      </c>
      <c r="U3277">
        <f t="shared" si="215"/>
        <v>2015</v>
      </c>
    </row>
    <row r="3278" spans="1:21" ht="45" x14ac:dyDescent="0.25">
      <c r="A3278">
        <v>3261</v>
      </c>
      <c r="B3278" s="3" t="s">
        <v>3261</v>
      </c>
      <c r="C3278" s="3" t="s">
        <v>7371</v>
      </c>
      <c r="D3278" s="6">
        <v>3300</v>
      </c>
      <c r="E3278" s="8">
        <v>3315</v>
      </c>
      <c r="F3278" t="s">
        <v>8218</v>
      </c>
      <c r="G3278" t="s">
        <v>8223</v>
      </c>
      <c r="H3278" t="s">
        <v>8245</v>
      </c>
      <c r="I3278" s="11">
        <v>1437067476</v>
      </c>
      <c r="J3278" s="11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 t="shared" si="211"/>
        <v>100</v>
      </c>
      <c r="P3278" s="13">
        <f t="shared" si="212"/>
        <v>67.650000000000006</v>
      </c>
      <c r="Q3278" s="15" t="s">
        <v>8315</v>
      </c>
      <c r="R3278" t="s">
        <v>8316</v>
      </c>
      <c r="S3278" s="9">
        <f t="shared" si="213"/>
        <v>42171.725416666668</v>
      </c>
      <c r="T3278" s="9">
        <f t="shared" si="214"/>
        <v>42201.725416666668</v>
      </c>
      <c r="U3278">
        <f t="shared" si="215"/>
        <v>2015</v>
      </c>
    </row>
    <row r="3279" spans="1:21" ht="60" x14ac:dyDescent="0.25">
      <c r="A3279">
        <v>3322</v>
      </c>
      <c r="B3279" s="3" t="s">
        <v>3322</v>
      </c>
      <c r="C3279" s="3" t="s">
        <v>7432</v>
      </c>
      <c r="D3279" s="6">
        <v>3300</v>
      </c>
      <c r="E3279" s="8">
        <v>3350</v>
      </c>
      <c r="F3279" t="s">
        <v>8218</v>
      </c>
      <c r="G3279" t="s">
        <v>8223</v>
      </c>
      <c r="H3279" t="s">
        <v>8245</v>
      </c>
      <c r="I3279" s="11">
        <v>1466567700</v>
      </c>
      <c r="J3279" s="11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 t="shared" si="211"/>
        <v>102</v>
      </c>
      <c r="P3279" s="13">
        <f t="shared" si="212"/>
        <v>145.65</v>
      </c>
      <c r="Q3279" s="15" t="s">
        <v>8315</v>
      </c>
      <c r="R3279" t="s">
        <v>8316</v>
      </c>
      <c r="S3279" s="9">
        <f t="shared" si="213"/>
        <v>42521.010370370372</v>
      </c>
      <c r="T3279" s="9">
        <f t="shared" si="214"/>
        <v>42543.163194444445</v>
      </c>
      <c r="U3279">
        <f t="shared" si="215"/>
        <v>2016</v>
      </c>
    </row>
    <row r="3280" spans="1:21" ht="60" x14ac:dyDescent="0.25">
      <c r="A3280">
        <v>3526</v>
      </c>
      <c r="B3280" s="3" t="s">
        <v>3525</v>
      </c>
      <c r="C3280" s="3" t="s">
        <v>7636</v>
      </c>
      <c r="D3280" s="6">
        <v>3300</v>
      </c>
      <c r="E3280" s="8">
        <v>3366</v>
      </c>
      <c r="F3280" t="s">
        <v>8218</v>
      </c>
      <c r="G3280" t="s">
        <v>8223</v>
      </c>
      <c r="H3280" t="s">
        <v>8245</v>
      </c>
      <c r="I3280" s="11">
        <v>1461823140</v>
      </c>
      <c r="J3280" s="11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 t="shared" si="211"/>
        <v>102</v>
      </c>
      <c r="P3280" s="13">
        <f t="shared" si="212"/>
        <v>99</v>
      </c>
      <c r="Q3280" s="15" t="s">
        <v>8315</v>
      </c>
      <c r="R3280" t="s">
        <v>8316</v>
      </c>
      <c r="S3280" s="9">
        <f t="shared" si="213"/>
        <v>42460.335312499999</v>
      </c>
      <c r="T3280" s="9">
        <f t="shared" si="214"/>
        <v>42488.249305555553</v>
      </c>
      <c r="U3280">
        <f t="shared" si="215"/>
        <v>2016</v>
      </c>
    </row>
    <row r="3281" spans="1:21" ht="30" x14ac:dyDescent="0.25">
      <c r="A3281">
        <v>3720</v>
      </c>
      <c r="B3281" s="3" t="s">
        <v>3717</v>
      </c>
      <c r="C3281" s="3" t="s">
        <v>7830</v>
      </c>
      <c r="D3281" s="6">
        <v>3300</v>
      </c>
      <c r="E3281" s="8">
        <v>3449</v>
      </c>
      <c r="F3281" t="s">
        <v>8218</v>
      </c>
      <c r="G3281" t="s">
        <v>8223</v>
      </c>
      <c r="H3281" t="s">
        <v>8245</v>
      </c>
      <c r="I3281" s="11">
        <v>1435881006</v>
      </c>
      <c r="J3281" s="1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 t="shared" si="211"/>
        <v>105</v>
      </c>
      <c r="P3281" s="13">
        <f t="shared" si="212"/>
        <v>86.23</v>
      </c>
      <c r="Q3281" s="15" t="s">
        <v>8315</v>
      </c>
      <c r="R3281" t="s">
        <v>8316</v>
      </c>
      <c r="S3281" s="9">
        <f t="shared" si="213"/>
        <v>42165.993125000001</v>
      </c>
      <c r="T3281" s="9">
        <f t="shared" si="214"/>
        <v>42187.993125000001</v>
      </c>
      <c r="U3281">
        <f t="shared" si="215"/>
        <v>2015</v>
      </c>
    </row>
    <row r="3282" spans="1:21" ht="60" x14ac:dyDescent="0.25">
      <c r="A3282">
        <v>2971</v>
      </c>
      <c r="B3282" s="3" t="s">
        <v>2971</v>
      </c>
      <c r="C3282" s="3" t="s">
        <v>7081</v>
      </c>
      <c r="D3282" s="6">
        <v>3200</v>
      </c>
      <c r="E3282" s="8">
        <v>3205</v>
      </c>
      <c r="F3282" t="s">
        <v>8218</v>
      </c>
      <c r="G3282" t="s">
        <v>8223</v>
      </c>
      <c r="H3282" t="s">
        <v>8245</v>
      </c>
      <c r="I3282" s="11">
        <v>1409500078</v>
      </c>
      <c r="J3282" s="11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 t="shared" si="211"/>
        <v>100</v>
      </c>
      <c r="P3282" s="13">
        <f t="shared" si="212"/>
        <v>74.53</v>
      </c>
      <c r="Q3282" s="15" t="s">
        <v>8315</v>
      </c>
      <c r="R3282" t="s">
        <v>8316</v>
      </c>
      <c r="S3282" s="9">
        <f t="shared" si="213"/>
        <v>41852.658310185187</v>
      </c>
      <c r="T3282" s="9">
        <f t="shared" si="214"/>
        <v>41882.658310185187</v>
      </c>
      <c r="U3282">
        <f t="shared" si="215"/>
        <v>2014</v>
      </c>
    </row>
    <row r="3283" spans="1:21" ht="60" x14ac:dyDescent="0.25">
      <c r="A3283">
        <v>3186</v>
      </c>
      <c r="B3283" s="3" t="s">
        <v>3186</v>
      </c>
      <c r="C3283" s="3" t="s">
        <v>7296</v>
      </c>
      <c r="D3283" s="6">
        <v>3200</v>
      </c>
      <c r="E3283" s="8">
        <v>3270</v>
      </c>
      <c r="F3283" t="s">
        <v>8218</v>
      </c>
      <c r="G3283" t="s">
        <v>8224</v>
      </c>
      <c r="H3283" t="s">
        <v>8246</v>
      </c>
      <c r="I3283" s="11">
        <v>1410901200</v>
      </c>
      <c r="J3283" s="11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 t="shared" si="211"/>
        <v>102</v>
      </c>
      <c r="P3283" s="13">
        <f t="shared" si="212"/>
        <v>46.71</v>
      </c>
      <c r="Q3283" s="15" t="s">
        <v>8315</v>
      </c>
      <c r="R3283" t="s">
        <v>8316</v>
      </c>
      <c r="S3283" s="9">
        <f t="shared" si="213"/>
        <v>41868.924050925925</v>
      </c>
      <c r="T3283" s="9">
        <f t="shared" si="214"/>
        <v>41898.875</v>
      </c>
      <c r="U3283">
        <f t="shared" si="215"/>
        <v>2014</v>
      </c>
    </row>
    <row r="3284" spans="1:21" ht="60" x14ac:dyDescent="0.25">
      <c r="A3284">
        <v>3560</v>
      </c>
      <c r="B3284" s="3" t="s">
        <v>3559</v>
      </c>
      <c r="C3284" s="3" t="s">
        <v>7670</v>
      </c>
      <c r="D3284" s="6">
        <v>3200</v>
      </c>
      <c r="E3284" s="8">
        <v>3470</v>
      </c>
      <c r="F3284" t="s">
        <v>8218</v>
      </c>
      <c r="G3284" t="s">
        <v>8228</v>
      </c>
      <c r="H3284" t="s">
        <v>8250</v>
      </c>
      <c r="I3284" s="11">
        <v>1432694700</v>
      </c>
      <c r="J3284" s="11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 t="shared" si="211"/>
        <v>108</v>
      </c>
      <c r="P3284" s="13">
        <f t="shared" si="212"/>
        <v>46.89</v>
      </c>
      <c r="Q3284" s="15" t="s">
        <v>8315</v>
      </c>
      <c r="R3284" t="s">
        <v>8316</v>
      </c>
      <c r="S3284" s="9">
        <f t="shared" si="213"/>
        <v>42115.889652777783</v>
      </c>
      <c r="T3284" s="9">
        <f t="shared" si="214"/>
        <v>42151.114583333328</v>
      </c>
      <c r="U3284">
        <f t="shared" si="215"/>
        <v>2015</v>
      </c>
    </row>
    <row r="3285" spans="1:21" ht="30" x14ac:dyDescent="0.25">
      <c r="A3285">
        <v>3223</v>
      </c>
      <c r="B3285" s="3" t="s">
        <v>3223</v>
      </c>
      <c r="C3285" s="3" t="s">
        <v>7333</v>
      </c>
      <c r="D3285" s="6">
        <v>3100</v>
      </c>
      <c r="E3285" s="8">
        <v>3395</v>
      </c>
      <c r="F3285" t="s">
        <v>8218</v>
      </c>
      <c r="G3285" t="s">
        <v>8223</v>
      </c>
      <c r="H3285" t="s">
        <v>8245</v>
      </c>
      <c r="I3285" s="11">
        <v>1440100976</v>
      </c>
      <c r="J3285" s="11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 t="shared" si="211"/>
        <v>110</v>
      </c>
      <c r="P3285" s="13">
        <f t="shared" si="212"/>
        <v>45.88</v>
      </c>
      <c r="Q3285" s="15" t="s">
        <v>8315</v>
      </c>
      <c r="R3285" t="s">
        <v>8316</v>
      </c>
      <c r="S3285" s="9">
        <f t="shared" si="213"/>
        <v>42206.835370370376</v>
      </c>
      <c r="T3285" s="9">
        <f t="shared" si="214"/>
        <v>42236.835370370376</v>
      </c>
      <c r="U3285">
        <f t="shared" si="215"/>
        <v>2015</v>
      </c>
    </row>
    <row r="3286" spans="1:21" ht="45" x14ac:dyDescent="0.25">
      <c r="A3286">
        <v>522</v>
      </c>
      <c r="B3286" s="3" t="s">
        <v>523</v>
      </c>
      <c r="C3286" s="3" t="s">
        <v>4632</v>
      </c>
      <c r="D3286" s="6">
        <v>3000</v>
      </c>
      <c r="E3286" s="8">
        <v>3440</v>
      </c>
      <c r="F3286" t="s">
        <v>8218</v>
      </c>
      <c r="G3286" t="s">
        <v>8223</v>
      </c>
      <c r="H3286" t="s">
        <v>8245</v>
      </c>
      <c r="I3286" s="11">
        <v>1458518325</v>
      </c>
      <c r="J3286" s="11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 t="shared" si="211"/>
        <v>115</v>
      </c>
      <c r="P3286" s="13">
        <f t="shared" si="212"/>
        <v>110.97</v>
      </c>
      <c r="Q3286" s="15" t="s">
        <v>8315</v>
      </c>
      <c r="R3286" t="s">
        <v>8316</v>
      </c>
      <c r="S3286" s="9">
        <f t="shared" si="213"/>
        <v>42430.040798611109</v>
      </c>
      <c r="T3286" s="9">
        <f t="shared" si="214"/>
        <v>42449.999131944445</v>
      </c>
      <c r="U3286">
        <f t="shared" si="215"/>
        <v>2016</v>
      </c>
    </row>
    <row r="3287" spans="1:21" ht="60" x14ac:dyDescent="0.25">
      <c r="A3287">
        <v>1291</v>
      </c>
      <c r="B3287" s="3" t="s">
        <v>1292</v>
      </c>
      <c r="C3287" s="3" t="s">
        <v>5401</v>
      </c>
      <c r="D3287" s="6">
        <v>3000</v>
      </c>
      <c r="E3287" s="8">
        <v>4371</v>
      </c>
      <c r="F3287" t="s">
        <v>8218</v>
      </c>
      <c r="G3287" t="s">
        <v>8223</v>
      </c>
      <c r="H3287" t="s">
        <v>8245</v>
      </c>
      <c r="I3287" s="11">
        <v>1428390000</v>
      </c>
      <c r="J3287" s="11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 t="shared" si="211"/>
        <v>146</v>
      </c>
      <c r="P3287" s="13">
        <f t="shared" si="212"/>
        <v>104.07</v>
      </c>
      <c r="Q3287" s="15" t="s">
        <v>8315</v>
      </c>
      <c r="R3287" t="s">
        <v>8316</v>
      </c>
      <c r="S3287" s="9">
        <f t="shared" si="213"/>
        <v>42064.652673611112</v>
      </c>
      <c r="T3287" s="9">
        <f t="shared" si="214"/>
        <v>42101.291666666672</v>
      </c>
      <c r="U3287">
        <f t="shared" si="215"/>
        <v>2015</v>
      </c>
    </row>
    <row r="3288" spans="1:21" ht="60" x14ac:dyDescent="0.25">
      <c r="A3288">
        <v>1300</v>
      </c>
      <c r="B3288" s="3" t="s">
        <v>1301</v>
      </c>
      <c r="C3288" s="3" t="s">
        <v>5410</v>
      </c>
      <c r="D3288" s="6">
        <v>3000</v>
      </c>
      <c r="E3288" s="8">
        <v>4050</v>
      </c>
      <c r="F3288" t="s">
        <v>8218</v>
      </c>
      <c r="G3288" t="s">
        <v>8223</v>
      </c>
      <c r="H3288" t="s">
        <v>8245</v>
      </c>
      <c r="I3288" s="11">
        <v>1464807420</v>
      </c>
      <c r="J3288" s="11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 t="shared" si="211"/>
        <v>135</v>
      </c>
      <c r="P3288" s="13">
        <f t="shared" si="212"/>
        <v>168.75</v>
      </c>
      <c r="Q3288" s="15" t="s">
        <v>8315</v>
      </c>
      <c r="R3288" t="s">
        <v>8316</v>
      </c>
      <c r="S3288" s="9">
        <f t="shared" si="213"/>
        <v>42483.675208333334</v>
      </c>
      <c r="T3288" s="9">
        <f t="shared" si="214"/>
        <v>42522.789583333331</v>
      </c>
      <c r="U3288">
        <f t="shared" si="215"/>
        <v>2016</v>
      </c>
    </row>
    <row r="3289" spans="1:21" ht="30" x14ac:dyDescent="0.25">
      <c r="A3289">
        <v>2789</v>
      </c>
      <c r="B3289" s="3" t="s">
        <v>2789</v>
      </c>
      <c r="C3289" s="3" t="s">
        <v>6899</v>
      </c>
      <c r="D3289" s="6">
        <v>3000</v>
      </c>
      <c r="E3289" s="8">
        <v>3035</v>
      </c>
      <c r="F3289" t="s">
        <v>8218</v>
      </c>
      <c r="G3289" t="s">
        <v>8223</v>
      </c>
      <c r="H3289" t="s">
        <v>8245</v>
      </c>
      <c r="I3289" s="11">
        <v>1426132800</v>
      </c>
      <c r="J3289" s="11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 t="shared" si="211"/>
        <v>101</v>
      </c>
      <c r="P3289" s="13">
        <f t="shared" si="212"/>
        <v>126.46</v>
      </c>
      <c r="Q3289" s="15" t="s">
        <v>8315</v>
      </c>
      <c r="R3289" t="s">
        <v>8316</v>
      </c>
      <c r="S3289" s="9">
        <f t="shared" si="213"/>
        <v>42056.013124999998</v>
      </c>
      <c r="T3289" s="9">
        <f t="shared" si="214"/>
        <v>42075.166666666672</v>
      </c>
      <c r="U3289">
        <f t="shared" si="215"/>
        <v>2015</v>
      </c>
    </row>
    <row r="3290" spans="1:21" ht="60" x14ac:dyDescent="0.25">
      <c r="A3290">
        <v>2790</v>
      </c>
      <c r="B3290" s="3" t="s">
        <v>2790</v>
      </c>
      <c r="C3290" s="3" t="s">
        <v>6900</v>
      </c>
      <c r="D3290" s="6">
        <v>3000</v>
      </c>
      <c r="E3290" s="8">
        <v>3160</v>
      </c>
      <c r="F3290" t="s">
        <v>8218</v>
      </c>
      <c r="G3290" t="s">
        <v>8223</v>
      </c>
      <c r="H3290" t="s">
        <v>8245</v>
      </c>
      <c r="I3290" s="11">
        <v>1423693903</v>
      </c>
      <c r="J3290" s="11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 t="shared" si="211"/>
        <v>105</v>
      </c>
      <c r="P3290" s="13">
        <f t="shared" si="212"/>
        <v>47.88</v>
      </c>
      <c r="Q3290" s="15" t="s">
        <v>8315</v>
      </c>
      <c r="R3290" t="s">
        <v>8316</v>
      </c>
      <c r="S3290" s="9">
        <f t="shared" si="213"/>
        <v>42016.938692129625</v>
      </c>
      <c r="T3290" s="9">
        <f t="shared" si="214"/>
        <v>42046.938692129625</v>
      </c>
      <c r="U3290">
        <f t="shared" si="215"/>
        <v>2015</v>
      </c>
    </row>
    <row r="3291" spans="1:21" ht="60" x14ac:dyDescent="0.25">
      <c r="A3291">
        <v>2802</v>
      </c>
      <c r="B3291" s="3" t="s">
        <v>2802</v>
      </c>
      <c r="C3291" s="3" t="s">
        <v>6912</v>
      </c>
      <c r="D3291" s="6">
        <v>3000</v>
      </c>
      <c r="E3291" s="8">
        <v>3055</v>
      </c>
      <c r="F3291" t="s">
        <v>8218</v>
      </c>
      <c r="G3291" t="s">
        <v>8224</v>
      </c>
      <c r="H3291" t="s">
        <v>8246</v>
      </c>
      <c r="I3291" s="11">
        <v>1438875107</v>
      </c>
      <c r="J3291" s="1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 t="shared" si="211"/>
        <v>102</v>
      </c>
      <c r="P3291" s="13">
        <f t="shared" si="212"/>
        <v>33.94</v>
      </c>
      <c r="Q3291" s="15" t="s">
        <v>8315</v>
      </c>
      <c r="R3291" t="s">
        <v>8316</v>
      </c>
      <c r="S3291" s="9">
        <f t="shared" si="213"/>
        <v>42192.64707175926</v>
      </c>
      <c r="T3291" s="9">
        <f t="shared" si="214"/>
        <v>42222.64707175926</v>
      </c>
      <c r="U3291">
        <f t="shared" si="215"/>
        <v>2015</v>
      </c>
    </row>
    <row r="3292" spans="1:21" ht="45" x14ac:dyDescent="0.25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 s="11">
        <v>1438772400</v>
      </c>
      <c r="J3292" s="11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 t="shared" si="211"/>
        <v>112</v>
      </c>
      <c r="P3292" s="13">
        <f t="shared" si="212"/>
        <v>44.25</v>
      </c>
      <c r="Q3292" s="15" t="s">
        <v>8315</v>
      </c>
      <c r="R3292" t="s">
        <v>8316</v>
      </c>
      <c r="S3292" s="9">
        <f t="shared" si="213"/>
        <v>42185.267245370371</v>
      </c>
      <c r="T3292" s="9">
        <f t="shared" si="214"/>
        <v>42221.458333333328</v>
      </c>
      <c r="U3292">
        <f t="shared" si="215"/>
        <v>2015</v>
      </c>
    </row>
    <row r="3293" spans="1:21" ht="45" x14ac:dyDescent="0.25">
      <c r="A3293">
        <v>2816</v>
      </c>
      <c r="B3293" s="3" t="s">
        <v>2816</v>
      </c>
      <c r="C3293" s="3" t="s">
        <v>6926</v>
      </c>
      <c r="D3293" s="6">
        <v>3000</v>
      </c>
      <c r="E3293" s="8">
        <v>4247</v>
      </c>
      <c r="F3293" t="s">
        <v>8218</v>
      </c>
      <c r="G3293" t="s">
        <v>8224</v>
      </c>
      <c r="H3293" t="s">
        <v>8246</v>
      </c>
      <c r="I3293" s="11">
        <v>1438531200</v>
      </c>
      <c r="J3293" s="11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 t="shared" si="211"/>
        <v>142</v>
      </c>
      <c r="P3293" s="13">
        <f t="shared" si="212"/>
        <v>25.13</v>
      </c>
      <c r="Q3293" s="15" t="s">
        <v>8315</v>
      </c>
      <c r="R3293" t="s">
        <v>8316</v>
      </c>
      <c r="S3293" s="9">
        <f t="shared" si="213"/>
        <v>42188.467499999999</v>
      </c>
      <c r="T3293" s="9">
        <f t="shared" si="214"/>
        <v>42218.666666666672</v>
      </c>
      <c r="U3293">
        <f t="shared" si="215"/>
        <v>2015</v>
      </c>
    </row>
    <row r="3294" spans="1:21" ht="60" x14ac:dyDescent="0.25">
      <c r="A3294">
        <v>2825</v>
      </c>
      <c r="B3294" s="3" t="s">
        <v>2825</v>
      </c>
      <c r="C3294" s="3" t="s">
        <v>6935</v>
      </c>
      <c r="D3294" s="6">
        <v>3000</v>
      </c>
      <c r="E3294" s="8">
        <v>3100</v>
      </c>
      <c r="F3294" t="s">
        <v>8218</v>
      </c>
      <c r="G3294" t="s">
        <v>8224</v>
      </c>
      <c r="H3294" t="s">
        <v>8246</v>
      </c>
      <c r="I3294" s="11">
        <v>1449255686</v>
      </c>
      <c r="J3294" s="11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 t="shared" si="211"/>
        <v>103</v>
      </c>
      <c r="P3294" s="13">
        <f t="shared" si="212"/>
        <v>60.78</v>
      </c>
      <c r="Q3294" s="15" t="s">
        <v>8315</v>
      </c>
      <c r="R3294" t="s">
        <v>8316</v>
      </c>
      <c r="S3294" s="9">
        <f t="shared" si="213"/>
        <v>42312.792662037042</v>
      </c>
      <c r="T3294" s="9">
        <f t="shared" si="214"/>
        <v>42342.792662037042</v>
      </c>
      <c r="U3294">
        <f t="shared" si="215"/>
        <v>2015</v>
      </c>
    </row>
    <row r="3295" spans="1:21" ht="45" x14ac:dyDescent="0.25">
      <c r="A3295">
        <v>2830</v>
      </c>
      <c r="B3295" s="3" t="s">
        <v>2830</v>
      </c>
      <c r="C3295" s="3" t="s">
        <v>6940</v>
      </c>
      <c r="D3295" s="6">
        <v>3000</v>
      </c>
      <c r="E3295" s="8">
        <v>3000</v>
      </c>
      <c r="F3295" t="s">
        <v>8218</v>
      </c>
      <c r="G3295" t="s">
        <v>8223</v>
      </c>
      <c r="H3295" t="s">
        <v>8245</v>
      </c>
      <c r="I3295" s="11">
        <v>1399867140</v>
      </c>
      <c r="J3295" s="11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 t="shared" si="211"/>
        <v>100</v>
      </c>
      <c r="P3295" s="13">
        <f t="shared" si="212"/>
        <v>272.73</v>
      </c>
      <c r="Q3295" s="15" t="s">
        <v>8315</v>
      </c>
      <c r="R3295" t="s">
        <v>8316</v>
      </c>
      <c r="S3295" s="9">
        <f t="shared" si="213"/>
        <v>41758.839675925927</v>
      </c>
      <c r="T3295" s="9">
        <f t="shared" si="214"/>
        <v>41771.165972222225</v>
      </c>
      <c r="U3295">
        <f t="shared" si="215"/>
        <v>2014</v>
      </c>
    </row>
    <row r="3296" spans="1:21" ht="45" x14ac:dyDescent="0.25">
      <c r="A3296">
        <v>2831</v>
      </c>
      <c r="B3296" s="3" t="s">
        <v>2831</v>
      </c>
      <c r="C3296" s="3" t="s">
        <v>6941</v>
      </c>
      <c r="D3296" s="6">
        <v>3000</v>
      </c>
      <c r="E3296" s="8">
        <v>3320</v>
      </c>
      <c r="F3296" t="s">
        <v>8218</v>
      </c>
      <c r="G3296" t="s">
        <v>8223</v>
      </c>
      <c r="H3296" t="s">
        <v>8245</v>
      </c>
      <c r="I3296" s="11">
        <v>1437076070</v>
      </c>
      <c r="J3296" s="11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 t="shared" si="211"/>
        <v>111</v>
      </c>
      <c r="P3296" s="13">
        <f t="shared" si="212"/>
        <v>63.85</v>
      </c>
      <c r="Q3296" s="15" t="s">
        <v>8315</v>
      </c>
      <c r="R3296" t="s">
        <v>8316</v>
      </c>
      <c r="S3296" s="9">
        <f t="shared" si="213"/>
        <v>42171.824884259258</v>
      </c>
      <c r="T3296" s="9">
        <f t="shared" si="214"/>
        <v>42201.824884259258</v>
      </c>
      <c r="U3296">
        <f t="shared" si="215"/>
        <v>2015</v>
      </c>
    </row>
    <row r="3297" spans="1:21" ht="60" x14ac:dyDescent="0.25">
      <c r="A3297">
        <v>2977</v>
      </c>
      <c r="B3297" s="3" t="s">
        <v>2977</v>
      </c>
      <c r="C3297" s="3" t="s">
        <v>7087</v>
      </c>
      <c r="D3297" s="6">
        <v>3000</v>
      </c>
      <c r="E3297" s="8">
        <v>3407</v>
      </c>
      <c r="F3297" t="s">
        <v>8218</v>
      </c>
      <c r="G3297" t="s">
        <v>8223</v>
      </c>
      <c r="H3297" t="s">
        <v>8245</v>
      </c>
      <c r="I3297" s="11">
        <v>1427076840</v>
      </c>
      <c r="J3297" s="11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 t="shared" si="211"/>
        <v>114</v>
      </c>
      <c r="P3297" s="13">
        <f t="shared" si="212"/>
        <v>113.57</v>
      </c>
      <c r="Q3297" s="15" t="s">
        <v>8315</v>
      </c>
      <c r="R3297" t="s">
        <v>8316</v>
      </c>
      <c r="S3297" s="9">
        <f t="shared" si="213"/>
        <v>42026.88118055556</v>
      </c>
      <c r="T3297" s="9">
        <f t="shared" si="214"/>
        <v>42086.093055555553</v>
      </c>
      <c r="U3297">
        <f t="shared" si="215"/>
        <v>2015</v>
      </c>
    </row>
    <row r="3298" spans="1:21" ht="45" x14ac:dyDescent="0.25">
      <c r="A3298">
        <v>2980</v>
      </c>
      <c r="B3298" s="3" t="s">
        <v>2980</v>
      </c>
      <c r="C3298" s="3" t="s">
        <v>7090</v>
      </c>
      <c r="D3298" s="6">
        <v>3000</v>
      </c>
      <c r="E3298" s="8">
        <v>3275</v>
      </c>
      <c r="F3298" t="s">
        <v>8218</v>
      </c>
      <c r="G3298" t="s">
        <v>8223</v>
      </c>
      <c r="H3298" t="s">
        <v>8245</v>
      </c>
      <c r="I3298" s="11">
        <v>1440381600</v>
      </c>
      <c r="J3298" s="11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 t="shared" si="211"/>
        <v>109</v>
      </c>
      <c r="P3298" s="13">
        <f t="shared" si="212"/>
        <v>136.46</v>
      </c>
      <c r="Q3298" s="15" t="s">
        <v>8315</v>
      </c>
      <c r="R3298" t="s">
        <v>8316</v>
      </c>
      <c r="S3298" s="9">
        <f t="shared" si="213"/>
        <v>42219.915856481486</v>
      </c>
      <c r="T3298" s="9">
        <f t="shared" si="214"/>
        <v>42240.083333333328</v>
      </c>
      <c r="U3298">
        <f t="shared" si="215"/>
        <v>2015</v>
      </c>
    </row>
    <row r="3299" spans="1:21" ht="45" x14ac:dyDescent="0.25">
      <c r="A3299">
        <v>3153</v>
      </c>
      <c r="B3299" s="3" t="s">
        <v>3153</v>
      </c>
      <c r="C3299" s="3" t="s">
        <v>7263</v>
      </c>
      <c r="D3299" s="6">
        <v>3000</v>
      </c>
      <c r="E3299" s="8">
        <v>10067.5</v>
      </c>
      <c r="F3299" t="s">
        <v>8218</v>
      </c>
      <c r="G3299" t="s">
        <v>8223</v>
      </c>
      <c r="H3299" t="s">
        <v>8245</v>
      </c>
      <c r="I3299" s="11">
        <v>1304225940</v>
      </c>
      <c r="J3299" s="11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 t="shared" si="211"/>
        <v>336</v>
      </c>
      <c r="P3299" s="13">
        <f t="shared" si="212"/>
        <v>41.77</v>
      </c>
      <c r="Q3299" s="15" t="s">
        <v>8315</v>
      </c>
      <c r="R3299" t="s">
        <v>8316</v>
      </c>
      <c r="S3299" s="9">
        <f t="shared" si="213"/>
        <v>40633.154363425929</v>
      </c>
      <c r="T3299" s="9">
        <f t="shared" si="214"/>
        <v>40664.207638888889</v>
      </c>
      <c r="U3299">
        <f t="shared" si="215"/>
        <v>2011</v>
      </c>
    </row>
    <row r="3300" spans="1:21" ht="30" x14ac:dyDescent="0.25">
      <c r="A3300">
        <v>3167</v>
      </c>
      <c r="B3300" s="3" t="s">
        <v>3167</v>
      </c>
      <c r="C3300" s="3" t="s">
        <v>7277</v>
      </c>
      <c r="D3300" s="6">
        <v>3000</v>
      </c>
      <c r="E3300" s="8">
        <v>3485</v>
      </c>
      <c r="F3300" t="s">
        <v>8218</v>
      </c>
      <c r="G3300" t="s">
        <v>8223</v>
      </c>
      <c r="H3300" t="s">
        <v>8245</v>
      </c>
      <c r="I3300" s="11">
        <v>1406952781</v>
      </c>
      <c r="J3300" s="11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 t="shared" si="211"/>
        <v>116</v>
      </c>
      <c r="P3300" s="13">
        <f t="shared" si="212"/>
        <v>63.36</v>
      </c>
      <c r="Q3300" s="15" t="s">
        <v>8315</v>
      </c>
      <c r="R3300" t="s">
        <v>8316</v>
      </c>
      <c r="S3300" s="9">
        <f t="shared" si="213"/>
        <v>41839.175706018519</v>
      </c>
      <c r="T3300" s="9">
        <f t="shared" si="214"/>
        <v>41853.175706018519</v>
      </c>
      <c r="U3300">
        <f t="shared" si="215"/>
        <v>2014</v>
      </c>
    </row>
    <row r="3301" spans="1:21" ht="60" x14ac:dyDescent="0.25">
      <c r="A3301">
        <v>3174</v>
      </c>
      <c r="B3301" s="3" t="s">
        <v>3174</v>
      </c>
      <c r="C3301" s="3" t="s">
        <v>7284</v>
      </c>
      <c r="D3301" s="6">
        <v>3000</v>
      </c>
      <c r="E3301" s="8">
        <v>3034</v>
      </c>
      <c r="F3301" t="s">
        <v>8218</v>
      </c>
      <c r="G3301" t="s">
        <v>8223</v>
      </c>
      <c r="H3301" t="s">
        <v>8245</v>
      </c>
      <c r="I3301" s="11">
        <v>1408999508</v>
      </c>
      <c r="J3301" s="1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 t="shared" si="211"/>
        <v>101</v>
      </c>
      <c r="P3301" s="13">
        <f t="shared" si="212"/>
        <v>131.91</v>
      </c>
      <c r="Q3301" s="15" t="s">
        <v>8315</v>
      </c>
      <c r="R3301" t="s">
        <v>8316</v>
      </c>
      <c r="S3301" s="9">
        <f t="shared" si="213"/>
        <v>41862.864675925928</v>
      </c>
      <c r="T3301" s="9">
        <f t="shared" si="214"/>
        <v>41876.864675925928</v>
      </c>
      <c r="U3301">
        <f t="shared" si="215"/>
        <v>2014</v>
      </c>
    </row>
    <row r="3302" spans="1:21" ht="60" x14ac:dyDescent="0.25">
      <c r="A3302">
        <v>3210</v>
      </c>
      <c r="B3302" s="3" t="s">
        <v>3210</v>
      </c>
      <c r="C3302" s="3" t="s">
        <v>7320</v>
      </c>
      <c r="D3302" s="6">
        <v>3000</v>
      </c>
      <c r="E3302" s="8">
        <v>3773</v>
      </c>
      <c r="F3302" t="s">
        <v>8218</v>
      </c>
      <c r="G3302" t="s">
        <v>8223</v>
      </c>
      <c r="H3302" t="s">
        <v>8245</v>
      </c>
      <c r="I3302" s="11">
        <v>1338523140</v>
      </c>
      <c r="J3302" s="11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 t="shared" si="211"/>
        <v>126</v>
      </c>
      <c r="P3302" s="13">
        <f t="shared" si="212"/>
        <v>62.88</v>
      </c>
      <c r="Q3302" s="15" t="s">
        <v>8315</v>
      </c>
      <c r="R3302" t="s">
        <v>8316</v>
      </c>
      <c r="S3302" s="9">
        <f t="shared" si="213"/>
        <v>41013.936562499999</v>
      </c>
      <c r="T3302" s="9">
        <f t="shared" si="214"/>
        <v>41061.165972222225</v>
      </c>
      <c r="U3302">
        <f t="shared" si="215"/>
        <v>2012</v>
      </c>
    </row>
    <row r="3303" spans="1:21" ht="60" x14ac:dyDescent="0.25">
      <c r="A3303">
        <v>3240</v>
      </c>
      <c r="B3303" s="3" t="s">
        <v>3240</v>
      </c>
      <c r="C3303" s="3" t="s">
        <v>7350</v>
      </c>
      <c r="D3303" s="6">
        <v>3000</v>
      </c>
      <c r="E3303" s="8">
        <v>3017</v>
      </c>
      <c r="F3303" t="s">
        <v>8218</v>
      </c>
      <c r="G3303" t="s">
        <v>8224</v>
      </c>
      <c r="H3303" t="s">
        <v>8246</v>
      </c>
      <c r="I3303" s="11">
        <v>1487286000</v>
      </c>
      <c r="J3303" s="11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 t="shared" si="211"/>
        <v>101</v>
      </c>
      <c r="P3303" s="13">
        <f t="shared" si="212"/>
        <v>88.74</v>
      </c>
      <c r="Q3303" s="15" t="s">
        <v>8315</v>
      </c>
      <c r="R3303" t="s">
        <v>8316</v>
      </c>
      <c r="S3303" s="9">
        <f t="shared" si="213"/>
        <v>42754.693842592591</v>
      </c>
      <c r="T3303" s="9">
        <f t="shared" si="214"/>
        <v>42782.958333333328</v>
      </c>
      <c r="U3303">
        <f t="shared" si="215"/>
        <v>2017</v>
      </c>
    </row>
    <row r="3304" spans="1:21" ht="45" x14ac:dyDescent="0.25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 s="11">
        <v>1454047140</v>
      </c>
      <c r="J3304" s="11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 t="shared" si="211"/>
        <v>102</v>
      </c>
      <c r="P3304" s="13">
        <f t="shared" si="212"/>
        <v>203.2</v>
      </c>
      <c r="Q3304" s="15" t="s">
        <v>8315</v>
      </c>
      <c r="R3304" t="s">
        <v>8316</v>
      </c>
      <c r="S3304" s="9">
        <f t="shared" si="213"/>
        <v>42380.884872685187</v>
      </c>
      <c r="T3304" s="9">
        <f t="shared" si="214"/>
        <v>42398.249305555553</v>
      </c>
      <c r="U3304">
        <f t="shared" si="215"/>
        <v>2016</v>
      </c>
    </row>
    <row r="3305" spans="1:21" ht="60" x14ac:dyDescent="0.25">
      <c r="A3305">
        <v>3299</v>
      </c>
      <c r="B3305" s="3" t="s">
        <v>3299</v>
      </c>
      <c r="C3305" s="3" t="s">
        <v>7409</v>
      </c>
      <c r="D3305" s="6">
        <v>3000</v>
      </c>
      <c r="E3305" s="8">
        <v>3486</v>
      </c>
      <c r="F3305" t="s">
        <v>8218</v>
      </c>
      <c r="G3305" t="s">
        <v>8223</v>
      </c>
      <c r="H3305" t="s">
        <v>8245</v>
      </c>
      <c r="I3305" s="11">
        <v>1444860063</v>
      </c>
      <c r="J3305" s="11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 t="shared" si="211"/>
        <v>116</v>
      </c>
      <c r="P3305" s="13">
        <f t="shared" si="212"/>
        <v>55.33</v>
      </c>
      <c r="Q3305" s="15" t="s">
        <v>8315</v>
      </c>
      <c r="R3305" t="s">
        <v>8316</v>
      </c>
      <c r="S3305" s="9">
        <f t="shared" si="213"/>
        <v>42261.917395833334</v>
      </c>
      <c r="T3305" s="9">
        <f t="shared" si="214"/>
        <v>42291.917395833334</v>
      </c>
      <c r="U3305">
        <f t="shared" si="215"/>
        <v>2015</v>
      </c>
    </row>
    <row r="3306" spans="1:21" ht="45" x14ac:dyDescent="0.25">
      <c r="A3306">
        <v>3300</v>
      </c>
      <c r="B3306" s="3" t="s">
        <v>3300</v>
      </c>
      <c r="C3306" s="3" t="s">
        <v>7410</v>
      </c>
      <c r="D3306" s="6">
        <v>3000</v>
      </c>
      <c r="E3306" s="8">
        <v>4085</v>
      </c>
      <c r="F3306" t="s">
        <v>8218</v>
      </c>
      <c r="G3306" t="s">
        <v>8223</v>
      </c>
      <c r="H3306" t="s">
        <v>8245</v>
      </c>
      <c r="I3306" s="11">
        <v>1430329862</v>
      </c>
      <c r="J3306" s="11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 t="shared" si="211"/>
        <v>136</v>
      </c>
      <c r="P3306" s="13">
        <f t="shared" si="212"/>
        <v>46.42</v>
      </c>
      <c r="Q3306" s="15" t="s">
        <v>8315</v>
      </c>
      <c r="R3306" t="s">
        <v>8316</v>
      </c>
      <c r="S3306" s="9">
        <f t="shared" si="213"/>
        <v>42102.743773148148</v>
      </c>
      <c r="T3306" s="9">
        <f t="shared" si="214"/>
        <v>42123.743773148148</v>
      </c>
      <c r="U3306">
        <f t="shared" si="215"/>
        <v>2015</v>
      </c>
    </row>
    <row r="3307" spans="1:21" ht="60" x14ac:dyDescent="0.25">
      <c r="A3307">
        <v>3301</v>
      </c>
      <c r="B3307" s="3" t="s">
        <v>3301</v>
      </c>
      <c r="C3307" s="3" t="s">
        <v>7411</v>
      </c>
      <c r="D3307" s="6">
        <v>3000</v>
      </c>
      <c r="E3307" s="8">
        <v>4004</v>
      </c>
      <c r="F3307" t="s">
        <v>8218</v>
      </c>
      <c r="G3307" t="s">
        <v>8223</v>
      </c>
      <c r="H3307" t="s">
        <v>8245</v>
      </c>
      <c r="I3307" s="11">
        <v>1470034740</v>
      </c>
      <c r="J3307" s="11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 t="shared" si="211"/>
        <v>133</v>
      </c>
      <c r="P3307" s="13">
        <f t="shared" si="212"/>
        <v>57.2</v>
      </c>
      <c r="Q3307" s="15" t="s">
        <v>8315</v>
      </c>
      <c r="R3307" t="s">
        <v>8316</v>
      </c>
      <c r="S3307" s="9">
        <f t="shared" si="213"/>
        <v>42538.73583333334</v>
      </c>
      <c r="T3307" s="9">
        <f t="shared" si="214"/>
        <v>42583.290972222225</v>
      </c>
      <c r="U3307">
        <f t="shared" si="215"/>
        <v>2016</v>
      </c>
    </row>
    <row r="3308" spans="1:21" ht="60" x14ac:dyDescent="0.25">
      <c r="A3308">
        <v>3340</v>
      </c>
      <c r="B3308" s="3" t="s">
        <v>3340</v>
      </c>
      <c r="C3308" s="3" t="s">
        <v>7450</v>
      </c>
      <c r="D3308" s="6">
        <v>3000</v>
      </c>
      <c r="E3308" s="8">
        <v>4145</v>
      </c>
      <c r="F3308" t="s">
        <v>8218</v>
      </c>
      <c r="G3308" t="s">
        <v>8223</v>
      </c>
      <c r="H3308" t="s">
        <v>8245</v>
      </c>
      <c r="I3308" s="11">
        <v>1481066554</v>
      </c>
      <c r="J3308" s="11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 t="shared" si="211"/>
        <v>138</v>
      </c>
      <c r="P3308" s="13">
        <f t="shared" si="212"/>
        <v>109.08</v>
      </c>
      <c r="Q3308" s="15" t="s">
        <v>8315</v>
      </c>
      <c r="R3308" t="s">
        <v>8316</v>
      </c>
      <c r="S3308" s="9">
        <f t="shared" si="213"/>
        <v>42685.974004629628</v>
      </c>
      <c r="T3308" s="9">
        <f t="shared" si="214"/>
        <v>42710.974004629628</v>
      </c>
      <c r="U3308">
        <f t="shared" si="215"/>
        <v>2016</v>
      </c>
    </row>
    <row r="3309" spans="1:21" ht="45" x14ac:dyDescent="0.25">
      <c r="A3309">
        <v>3354</v>
      </c>
      <c r="B3309" s="3" t="s">
        <v>3353</v>
      </c>
      <c r="C3309" s="3" t="s">
        <v>7464</v>
      </c>
      <c r="D3309" s="6">
        <v>3000</v>
      </c>
      <c r="E3309" s="8">
        <v>3058</v>
      </c>
      <c r="F3309" t="s">
        <v>8218</v>
      </c>
      <c r="G3309" t="s">
        <v>8223</v>
      </c>
      <c r="H3309" t="s">
        <v>8245</v>
      </c>
      <c r="I3309" s="11">
        <v>1446091260</v>
      </c>
      <c r="J3309" s="11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 t="shared" si="211"/>
        <v>102</v>
      </c>
      <c r="P3309" s="13">
        <f t="shared" si="212"/>
        <v>55.6</v>
      </c>
      <c r="Q3309" s="15" t="s">
        <v>8315</v>
      </c>
      <c r="R3309" t="s">
        <v>8316</v>
      </c>
      <c r="S3309" s="9">
        <f t="shared" si="213"/>
        <v>42270.7269212963</v>
      </c>
      <c r="T3309" s="9">
        <f t="shared" si="214"/>
        <v>42306.167361111111</v>
      </c>
      <c r="U3309">
        <f t="shared" si="215"/>
        <v>2015</v>
      </c>
    </row>
    <row r="3310" spans="1:21" ht="60" x14ac:dyDescent="0.25">
      <c r="A3310">
        <v>3364</v>
      </c>
      <c r="B3310" s="3" t="s">
        <v>3363</v>
      </c>
      <c r="C3310" s="3" t="s">
        <v>7474</v>
      </c>
      <c r="D3310" s="6">
        <v>3000</v>
      </c>
      <c r="E3310" s="8">
        <v>3178</v>
      </c>
      <c r="F3310" t="s">
        <v>8218</v>
      </c>
      <c r="G3310" t="s">
        <v>8224</v>
      </c>
      <c r="H3310" t="s">
        <v>8246</v>
      </c>
      <c r="I3310" s="11">
        <v>1458075600</v>
      </c>
      <c r="J3310" s="11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 t="shared" si="211"/>
        <v>106</v>
      </c>
      <c r="P3310" s="13">
        <f t="shared" si="212"/>
        <v>44.14</v>
      </c>
      <c r="Q3310" s="15" t="s">
        <v>8315</v>
      </c>
      <c r="R3310" t="s">
        <v>8316</v>
      </c>
      <c r="S3310" s="9">
        <f t="shared" si="213"/>
        <v>42422.977418981478</v>
      </c>
      <c r="T3310" s="9">
        <f t="shared" si="214"/>
        <v>42444.875</v>
      </c>
      <c r="U3310">
        <f t="shared" si="215"/>
        <v>2016</v>
      </c>
    </row>
    <row r="3311" spans="1:21" ht="45" x14ac:dyDescent="0.25">
      <c r="A3311">
        <v>3375</v>
      </c>
      <c r="B3311" s="3" t="s">
        <v>3374</v>
      </c>
      <c r="C3311" s="3" t="s">
        <v>7485</v>
      </c>
      <c r="D3311" s="6">
        <v>3000</v>
      </c>
      <c r="E3311" s="8">
        <v>3000</v>
      </c>
      <c r="F3311" t="s">
        <v>8218</v>
      </c>
      <c r="G3311" t="s">
        <v>8224</v>
      </c>
      <c r="H3311" t="s">
        <v>8246</v>
      </c>
      <c r="I3311" s="11">
        <v>1400423973</v>
      </c>
      <c r="J3311" s="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 t="shared" si="211"/>
        <v>100</v>
      </c>
      <c r="P3311" s="13">
        <f t="shared" si="212"/>
        <v>176.47</v>
      </c>
      <c r="Q3311" s="15" t="s">
        <v>8315</v>
      </c>
      <c r="R3311" t="s">
        <v>8316</v>
      </c>
      <c r="S3311" s="9">
        <f t="shared" si="213"/>
        <v>41765.610798611109</v>
      </c>
      <c r="T3311" s="9">
        <f t="shared" si="214"/>
        <v>41777.610798611109</v>
      </c>
      <c r="U3311">
        <f t="shared" si="215"/>
        <v>2014</v>
      </c>
    </row>
    <row r="3312" spans="1:21" ht="60" x14ac:dyDescent="0.25">
      <c r="A3312">
        <v>3380</v>
      </c>
      <c r="B3312" s="3" t="s">
        <v>3379</v>
      </c>
      <c r="C3312" s="3" t="s">
        <v>7490</v>
      </c>
      <c r="D3312" s="6">
        <v>3000</v>
      </c>
      <c r="E3312" s="8">
        <v>3133</v>
      </c>
      <c r="F3312" t="s">
        <v>8218</v>
      </c>
      <c r="G3312" t="s">
        <v>8223</v>
      </c>
      <c r="H3312" t="s">
        <v>8245</v>
      </c>
      <c r="I3312" s="11">
        <v>1417305178</v>
      </c>
      <c r="J3312" s="11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 t="shared" si="211"/>
        <v>104</v>
      </c>
      <c r="P3312" s="13">
        <f t="shared" si="212"/>
        <v>111.89</v>
      </c>
      <c r="Q3312" s="15" t="s">
        <v>8315</v>
      </c>
      <c r="R3312" t="s">
        <v>8316</v>
      </c>
      <c r="S3312" s="9">
        <f t="shared" si="213"/>
        <v>41937.95344907407</v>
      </c>
      <c r="T3312" s="9">
        <f t="shared" si="214"/>
        <v>41972.995115740734</v>
      </c>
      <c r="U3312">
        <f t="shared" si="215"/>
        <v>2014</v>
      </c>
    </row>
    <row r="3313" spans="1:21" ht="60" x14ac:dyDescent="0.25">
      <c r="A3313">
        <v>3387</v>
      </c>
      <c r="B3313" s="3" t="s">
        <v>3386</v>
      </c>
      <c r="C3313" s="3" t="s">
        <v>7497</v>
      </c>
      <c r="D3313" s="6">
        <v>3000</v>
      </c>
      <c r="E3313" s="8">
        <v>3506</v>
      </c>
      <c r="F3313" t="s">
        <v>8218</v>
      </c>
      <c r="G3313" t="s">
        <v>8223</v>
      </c>
      <c r="H3313" t="s">
        <v>8245</v>
      </c>
      <c r="I3313" s="11">
        <v>1418581088</v>
      </c>
      <c r="J3313" s="11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 t="shared" si="211"/>
        <v>117</v>
      </c>
      <c r="P3313" s="13">
        <f t="shared" si="212"/>
        <v>100.17</v>
      </c>
      <c r="Q3313" s="15" t="s">
        <v>8315</v>
      </c>
      <c r="R3313" t="s">
        <v>8316</v>
      </c>
      <c r="S3313" s="9">
        <f t="shared" si="213"/>
        <v>41947.762592592589</v>
      </c>
      <c r="T3313" s="9">
        <f t="shared" si="214"/>
        <v>41987.762592592597</v>
      </c>
      <c r="U3313">
        <f t="shared" si="215"/>
        <v>2014</v>
      </c>
    </row>
    <row r="3314" spans="1:21" ht="60" x14ac:dyDescent="0.25">
      <c r="A3314">
        <v>3410</v>
      </c>
      <c r="B3314" s="3" t="s">
        <v>3409</v>
      </c>
      <c r="C3314" s="3" t="s">
        <v>7520</v>
      </c>
      <c r="D3314" s="6">
        <v>3000</v>
      </c>
      <c r="E3314" s="8">
        <v>3255</v>
      </c>
      <c r="F3314" t="s">
        <v>8218</v>
      </c>
      <c r="G3314" t="s">
        <v>8223</v>
      </c>
      <c r="H3314" t="s">
        <v>8245</v>
      </c>
      <c r="I3314" s="11">
        <v>1465196400</v>
      </c>
      <c r="J3314" s="11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 t="shared" si="211"/>
        <v>109</v>
      </c>
      <c r="P3314" s="13">
        <f t="shared" si="212"/>
        <v>81.38</v>
      </c>
      <c r="Q3314" s="15" t="s">
        <v>8315</v>
      </c>
      <c r="R3314" t="s">
        <v>8316</v>
      </c>
      <c r="S3314" s="9">
        <f t="shared" si="213"/>
        <v>42500.041550925926</v>
      </c>
      <c r="T3314" s="9">
        <f t="shared" si="214"/>
        <v>42527.291666666672</v>
      </c>
      <c r="U3314">
        <f t="shared" si="215"/>
        <v>2016</v>
      </c>
    </row>
    <row r="3315" spans="1:21" ht="45" x14ac:dyDescent="0.25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 s="11">
        <v>1411858862</v>
      </c>
      <c r="J3315" s="11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11"/>
        <v>100</v>
      </c>
      <c r="P3315" s="13">
        <f t="shared" si="212"/>
        <v>115.38</v>
      </c>
      <c r="Q3315" s="15" t="s">
        <v>8315</v>
      </c>
      <c r="R3315" t="s">
        <v>8316</v>
      </c>
      <c r="S3315" s="9">
        <f t="shared" si="213"/>
        <v>41879.959050925929</v>
      </c>
      <c r="T3315" s="9">
        <f t="shared" si="214"/>
        <v>41909.959050925929</v>
      </c>
      <c r="U3315">
        <f t="shared" si="215"/>
        <v>2014</v>
      </c>
    </row>
    <row r="3316" spans="1:21" ht="45" x14ac:dyDescent="0.25">
      <c r="A3316">
        <v>3414</v>
      </c>
      <c r="B3316" s="3" t="s">
        <v>3413</v>
      </c>
      <c r="C3316" s="3" t="s">
        <v>7524</v>
      </c>
      <c r="D3316" s="6">
        <v>3000</v>
      </c>
      <c r="E3316" s="8">
        <v>3105</v>
      </c>
      <c r="F3316" t="s">
        <v>8218</v>
      </c>
      <c r="G3316" t="s">
        <v>8223</v>
      </c>
      <c r="H3316" t="s">
        <v>8245</v>
      </c>
      <c r="I3316" s="11">
        <v>1480579140</v>
      </c>
      <c r="J3316" s="11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 t="shared" si="211"/>
        <v>104</v>
      </c>
      <c r="P3316" s="13">
        <f t="shared" si="212"/>
        <v>70.569999999999993</v>
      </c>
      <c r="Q3316" s="15" t="s">
        <v>8315</v>
      </c>
      <c r="R3316" t="s">
        <v>8316</v>
      </c>
      <c r="S3316" s="9">
        <f t="shared" si="213"/>
        <v>42675.832465277781</v>
      </c>
      <c r="T3316" s="9">
        <f t="shared" si="214"/>
        <v>42705.332638888889</v>
      </c>
      <c r="U3316">
        <f t="shared" si="215"/>
        <v>2016</v>
      </c>
    </row>
    <row r="3317" spans="1:21" ht="60" x14ac:dyDescent="0.25">
      <c r="A3317">
        <v>3422</v>
      </c>
      <c r="B3317" s="3" t="s">
        <v>3421</v>
      </c>
      <c r="C3317" s="3" t="s">
        <v>7532</v>
      </c>
      <c r="D3317" s="6">
        <v>3000</v>
      </c>
      <c r="E3317" s="8">
        <v>3273</v>
      </c>
      <c r="F3317" t="s">
        <v>8218</v>
      </c>
      <c r="G3317" t="s">
        <v>8224</v>
      </c>
      <c r="H3317" t="s">
        <v>8246</v>
      </c>
      <c r="I3317" s="11">
        <v>1450051200</v>
      </c>
      <c r="J3317" s="11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 t="shared" si="211"/>
        <v>109</v>
      </c>
      <c r="P3317" s="13">
        <f t="shared" si="212"/>
        <v>71.150000000000006</v>
      </c>
      <c r="Q3317" s="15" t="s">
        <v>8315</v>
      </c>
      <c r="R3317" t="s">
        <v>8316</v>
      </c>
      <c r="S3317" s="9">
        <f t="shared" si="213"/>
        <v>42323.562222222223</v>
      </c>
      <c r="T3317" s="9">
        <f t="shared" si="214"/>
        <v>42352</v>
      </c>
      <c r="U3317">
        <f t="shared" si="215"/>
        <v>2015</v>
      </c>
    </row>
    <row r="3318" spans="1:21" ht="60" x14ac:dyDescent="0.25">
      <c r="A3318">
        <v>3437</v>
      </c>
      <c r="B3318" s="3" t="s">
        <v>3436</v>
      </c>
      <c r="C3318" s="3" t="s">
        <v>7547</v>
      </c>
      <c r="D3318" s="6">
        <v>3000</v>
      </c>
      <c r="E3318" s="8">
        <v>3030</v>
      </c>
      <c r="F3318" t="s">
        <v>8218</v>
      </c>
      <c r="G3318" t="s">
        <v>8223</v>
      </c>
      <c r="H3318" t="s">
        <v>8245</v>
      </c>
      <c r="I3318" s="11">
        <v>1440003820</v>
      </c>
      <c r="J3318" s="11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 t="shared" si="211"/>
        <v>101</v>
      </c>
      <c r="P3318" s="13">
        <f t="shared" si="212"/>
        <v>84.17</v>
      </c>
      <c r="Q3318" s="15" t="s">
        <v>8315</v>
      </c>
      <c r="R3318" t="s">
        <v>8316</v>
      </c>
      <c r="S3318" s="9">
        <f t="shared" si="213"/>
        <v>42205.710879629631</v>
      </c>
      <c r="T3318" s="9">
        <f t="shared" si="214"/>
        <v>42235.710879629631</v>
      </c>
      <c r="U3318">
        <f t="shared" si="215"/>
        <v>2015</v>
      </c>
    </row>
    <row r="3319" spans="1:21" ht="60" x14ac:dyDescent="0.25">
      <c r="A3319">
        <v>3456</v>
      </c>
      <c r="B3319" s="3" t="s">
        <v>3455</v>
      </c>
      <c r="C3319" s="3" t="s">
        <v>7566</v>
      </c>
      <c r="D3319" s="6">
        <v>3000</v>
      </c>
      <c r="E3319" s="8">
        <v>5739</v>
      </c>
      <c r="F3319" t="s">
        <v>8218</v>
      </c>
      <c r="G3319" t="s">
        <v>8223</v>
      </c>
      <c r="H3319" t="s">
        <v>8245</v>
      </c>
      <c r="I3319" s="11">
        <v>1406876340</v>
      </c>
      <c r="J3319" s="11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 t="shared" si="211"/>
        <v>191</v>
      </c>
      <c r="P3319" s="13">
        <f t="shared" si="212"/>
        <v>358.69</v>
      </c>
      <c r="Q3319" s="15" t="s">
        <v>8315</v>
      </c>
      <c r="R3319" t="s">
        <v>8316</v>
      </c>
      <c r="S3319" s="9">
        <f t="shared" si="213"/>
        <v>41821.205636574072</v>
      </c>
      <c r="T3319" s="9">
        <f t="shared" si="214"/>
        <v>41852.290972222225</v>
      </c>
      <c r="U3319">
        <f t="shared" si="215"/>
        <v>2014</v>
      </c>
    </row>
    <row r="3320" spans="1:21" ht="15.75" x14ac:dyDescent="0.25">
      <c r="A3320">
        <v>3467</v>
      </c>
      <c r="B3320" s="3" t="s">
        <v>3466</v>
      </c>
      <c r="C3320" s="3" t="s">
        <v>7577</v>
      </c>
      <c r="D3320" s="6">
        <v>3000</v>
      </c>
      <c r="E3320" s="8">
        <v>3030</v>
      </c>
      <c r="F3320" t="s">
        <v>8218</v>
      </c>
      <c r="G3320" t="s">
        <v>8223</v>
      </c>
      <c r="H3320" t="s">
        <v>8245</v>
      </c>
      <c r="I3320" s="11">
        <v>1426864032</v>
      </c>
      <c r="J3320" s="11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 t="shared" si="211"/>
        <v>101</v>
      </c>
      <c r="P3320" s="13">
        <f t="shared" si="212"/>
        <v>64.47</v>
      </c>
      <c r="Q3320" s="15" t="s">
        <v>8315</v>
      </c>
      <c r="R3320" t="s">
        <v>8316</v>
      </c>
      <c r="S3320" s="9">
        <f t="shared" si="213"/>
        <v>42053.671666666662</v>
      </c>
      <c r="T3320" s="9">
        <f t="shared" si="214"/>
        <v>42083.630000000005</v>
      </c>
      <c r="U3320">
        <f t="shared" si="215"/>
        <v>2015</v>
      </c>
    </row>
    <row r="3321" spans="1:21" ht="45" x14ac:dyDescent="0.25">
      <c r="A3321">
        <v>3482</v>
      </c>
      <c r="B3321" s="3" t="s">
        <v>3481</v>
      </c>
      <c r="C3321" s="3" t="s">
        <v>7592</v>
      </c>
      <c r="D3321" s="6">
        <v>3000</v>
      </c>
      <c r="E3321" s="8">
        <v>4150</v>
      </c>
      <c r="F3321" t="s">
        <v>8218</v>
      </c>
      <c r="G3321" t="s">
        <v>8224</v>
      </c>
      <c r="H3321" t="s">
        <v>8246</v>
      </c>
      <c r="I3321" s="11">
        <v>1404671466</v>
      </c>
      <c r="J3321" s="1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 t="shared" si="211"/>
        <v>138</v>
      </c>
      <c r="P3321" s="13">
        <f t="shared" si="212"/>
        <v>51.88</v>
      </c>
      <c r="Q3321" s="15" t="s">
        <v>8315</v>
      </c>
      <c r="R3321" t="s">
        <v>8316</v>
      </c>
      <c r="S3321" s="9">
        <f t="shared" si="213"/>
        <v>41796.771597222221</v>
      </c>
      <c r="T3321" s="9">
        <f t="shared" si="214"/>
        <v>41826.771597222221</v>
      </c>
      <c r="U3321">
        <f t="shared" si="215"/>
        <v>2014</v>
      </c>
    </row>
    <row r="3322" spans="1:21" ht="45" x14ac:dyDescent="0.25">
      <c r="A3322">
        <v>3486</v>
      </c>
      <c r="B3322" s="3" t="s">
        <v>3485</v>
      </c>
      <c r="C3322" s="3" t="s">
        <v>7596</v>
      </c>
      <c r="D3322" s="6">
        <v>3000</v>
      </c>
      <c r="E3322" s="8">
        <v>4656</v>
      </c>
      <c r="F3322" t="s">
        <v>8218</v>
      </c>
      <c r="G3322" t="s">
        <v>8223</v>
      </c>
      <c r="H3322" t="s">
        <v>8245</v>
      </c>
      <c r="I3322" s="11">
        <v>1433314740</v>
      </c>
      <c r="J3322" s="11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 t="shared" ref="O3322:O3385" si="216">ROUND(E3322/D3322*100,0)</f>
        <v>155</v>
      </c>
      <c r="P3322" s="13">
        <f t="shared" ref="P3322:P3385" si="217">IFERROR(ROUND(E3322/L3322,2),0)</f>
        <v>83.14</v>
      </c>
      <c r="Q3322" s="15" t="s">
        <v>8315</v>
      </c>
      <c r="R3322" t="s">
        <v>8316</v>
      </c>
      <c r="S3322" s="9">
        <f t="shared" ref="S3322:S3385" si="218">(((J3322/60)/60)/24)+DATE(1970,1,1)</f>
        <v>42126.87501157407</v>
      </c>
      <c r="T3322" s="9">
        <f t="shared" ref="T3322:T3385" si="219">(((I3322/60)/60)/24)+DATE(1970,1,1)</f>
        <v>42158.290972222225</v>
      </c>
      <c r="U3322">
        <f t="shared" si="215"/>
        <v>2015</v>
      </c>
    </row>
    <row r="3323" spans="1:21" ht="60" x14ac:dyDescent="0.25">
      <c r="A3323">
        <v>3488</v>
      </c>
      <c r="B3323" s="3" t="s">
        <v>3487</v>
      </c>
      <c r="C3323" s="3" t="s">
        <v>7598</v>
      </c>
      <c r="D3323" s="6">
        <v>3000</v>
      </c>
      <c r="E3323" s="8">
        <v>3636</v>
      </c>
      <c r="F3323" t="s">
        <v>8218</v>
      </c>
      <c r="G3323" t="s">
        <v>8223</v>
      </c>
      <c r="H3323" t="s">
        <v>8245</v>
      </c>
      <c r="I3323" s="11">
        <v>1429286400</v>
      </c>
      <c r="J3323" s="11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 t="shared" si="216"/>
        <v>121</v>
      </c>
      <c r="P3323" s="13">
        <f t="shared" si="217"/>
        <v>125.38</v>
      </c>
      <c r="Q3323" s="15" t="s">
        <v>8315</v>
      </c>
      <c r="R3323" t="s">
        <v>8316</v>
      </c>
      <c r="S3323" s="9">
        <f t="shared" si="218"/>
        <v>42087.768055555556</v>
      </c>
      <c r="T3323" s="9">
        <f t="shared" si="219"/>
        <v>42111.666666666672</v>
      </c>
      <c r="U3323">
        <f t="shared" si="215"/>
        <v>2015</v>
      </c>
    </row>
    <row r="3324" spans="1:21" ht="60" x14ac:dyDescent="0.25">
      <c r="A3324">
        <v>3496</v>
      </c>
      <c r="B3324" s="3" t="s">
        <v>3495</v>
      </c>
      <c r="C3324" s="3" t="s">
        <v>7606</v>
      </c>
      <c r="D3324" s="6">
        <v>3000</v>
      </c>
      <c r="E3324" s="8">
        <v>3732</v>
      </c>
      <c r="F3324" t="s">
        <v>8218</v>
      </c>
      <c r="G3324" t="s">
        <v>8223</v>
      </c>
      <c r="H3324" t="s">
        <v>8245</v>
      </c>
      <c r="I3324" s="11">
        <v>1473625166</v>
      </c>
      <c r="J3324" s="11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 t="shared" si="216"/>
        <v>124</v>
      </c>
      <c r="P3324" s="13">
        <f t="shared" si="217"/>
        <v>47.85</v>
      </c>
      <c r="Q3324" s="15" t="s">
        <v>8315</v>
      </c>
      <c r="R3324" t="s">
        <v>8316</v>
      </c>
      <c r="S3324" s="9">
        <f t="shared" si="218"/>
        <v>42584.846828703703</v>
      </c>
      <c r="T3324" s="9">
        <f t="shared" si="219"/>
        <v>42624.846828703703</v>
      </c>
      <c r="U3324">
        <f t="shared" si="215"/>
        <v>2016</v>
      </c>
    </row>
    <row r="3325" spans="1:21" ht="60" x14ac:dyDescent="0.25">
      <c r="A3325">
        <v>3506</v>
      </c>
      <c r="B3325" s="3" t="s">
        <v>3505</v>
      </c>
      <c r="C3325" s="3" t="s">
        <v>7616</v>
      </c>
      <c r="D3325" s="6">
        <v>3000</v>
      </c>
      <c r="E3325" s="8">
        <v>3045</v>
      </c>
      <c r="F3325" t="s">
        <v>8218</v>
      </c>
      <c r="G3325" t="s">
        <v>8223</v>
      </c>
      <c r="H3325" t="s">
        <v>8245</v>
      </c>
      <c r="I3325" s="11">
        <v>1408815440</v>
      </c>
      <c r="J3325" s="11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 t="shared" si="216"/>
        <v>102</v>
      </c>
      <c r="P3325" s="13">
        <f t="shared" si="217"/>
        <v>105</v>
      </c>
      <c r="Q3325" s="15" t="s">
        <v>8315</v>
      </c>
      <c r="R3325" t="s">
        <v>8316</v>
      </c>
      <c r="S3325" s="9">
        <f t="shared" si="218"/>
        <v>41829.734259259261</v>
      </c>
      <c r="T3325" s="9">
        <f t="shared" si="219"/>
        <v>41874.734259259261</v>
      </c>
      <c r="U3325">
        <f t="shared" si="215"/>
        <v>2014</v>
      </c>
    </row>
    <row r="3326" spans="1:21" ht="60" x14ac:dyDescent="0.25">
      <c r="A3326">
        <v>3509</v>
      </c>
      <c r="B3326" s="3" t="s">
        <v>3508</v>
      </c>
      <c r="C3326" s="3" t="s">
        <v>7619</v>
      </c>
      <c r="D3326" s="6">
        <v>3000</v>
      </c>
      <c r="E3326" s="8">
        <v>3190</v>
      </c>
      <c r="F3326" t="s">
        <v>8218</v>
      </c>
      <c r="G3326" t="s">
        <v>8223</v>
      </c>
      <c r="H3326" t="s">
        <v>8245</v>
      </c>
      <c r="I3326" s="11">
        <v>1416545700</v>
      </c>
      <c r="J3326" s="11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 t="shared" si="216"/>
        <v>106</v>
      </c>
      <c r="P3326" s="13">
        <f t="shared" si="217"/>
        <v>96.67</v>
      </c>
      <c r="Q3326" s="15" t="s">
        <v>8315</v>
      </c>
      <c r="R3326" t="s">
        <v>8316</v>
      </c>
      <c r="S3326" s="9">
        <f t="shared" si="218"/>
        <v>41950.859560185185</v>
      </c>
      <c r="T3326" s="9">
        <f t="shared" si="219"/>
        <v>41964.204861111109</v>
      </c>
      <c r="U3326">
        <f t="shared" si="215"/>
        <v>2014</v>
      </c>
    </row>
    <row r="3327" spans="1:21" ht="45" x14ac:dyDescent="0.25">
      <c r="A3327">
        <v>3515</v>
      </c>
      <c r="B3327" s="3" t="s">
        <v>3514</v>
      </c>
      <c r="C3327" s="3" t="s">
        <v>7625</v>
      </c>
      <c r="D3327" s="6">
        <v>3000</v>
      </c>
      <c r="E3327" s="8">
        <v>3080</v>
      </c>
      <c r="F3327" t="s">
        <v>8218</v>
      </c>
      <c r="G3327" t="s">
        <v>8223</v>
      </c>
      <c r="H3327" t="s">
        <v>8245</v>
      </c>
      <c r="I3327" s="11">
        <v>1433097171</v>
      </c>
      <c r="J3327" s="11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 t="shared" si="216"/>
        <v>103</v>
      </c>
      <c r="P3327" s="13">
        <f t="shared" si="217"/>
        <v>66.959999999999994</v>
      </c>
      <c r="Q3327" s="15" t="s">
        <v>8315</v>
      </c>
      <c r="R3327" t="s">
        <v>8316</v>
      </c>
      <c r="S3327" s="9">
        <f t="shared" si="218"/>
        <v>42125.772812499999</v>
      </c>
      <c r="T3327" s="9">
        <f t="shared" si="219"/>
        <v>42155.772812499999</v>
      </c>
      <c r="U3327">
        <f t="shared" si="215"/>
        <v>2015</v>
      </c>
    </row>
    <row r="3328" spans="1:21" ht="45" x14ac:dyDescent="0.25">
      <c r="A3328">
        <v>3573</v>
      </c>
      <c r="B3328" s="3" t="s">
        <v>3572</v>
      </c>
      <c r="C3328" s="3" t="s">
        <v>7683</v>
      </c>
      <c r="D3328" s="6">
        <v>3000</v>
      </c>
      <c r="E3328" s="8">
        <v>3084</v>
      </c>
      <c r="F3328" t="s">
        <v>8218</v>
      </c>
      <c r="G3328" t="s">
        <v>8224</v>
      </c>
      <c r="H3328" t="s">
        <v>8246</v>
      </c>
      <c r="I3328" s="11">
        <v>1415440846</v>
      </c>
      <c r="J3328" s="11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 t="shared" si="216"/>
        <v>103</v>
      </c>
      <c r="P3328" s="13">
        <f t="shared" si="217"/>
        <v>39.54</v>
      </c>
      <c r="Q3328" s="15" t="s">
        <v>8315</v>
      </c>
      <c r="R3328" t="s">
        <v>8316</v>
      </c>
      <c r="S3328" s="9">
        <f t="shared" si="218"/>
        <v>41921.375532407408</v>
      </c>
      <c r="T3328" s="9">
        <f t="shared" si="219"/>
        <v>41951.417199074072</v>
      </c>
      <c r="U3328">
        <f t="shared" si="215"/>
        <v>2014</v>
      </c>
    </row>
    <row r="3329" spans="1:21" ht="60" x14ac:dyDescent="0.25">
      <c r="A3329">
        <v>3583</v>
      </c>
      <c r="B3329" s="3" t="s">
        <v>3582</v>
      </c>
      <c r="C3329" s="3" t="s">
        <v>7693</v>
      </c>
      <c r="D3329" s="6">
        <v>3000</v>
      </c>
      <c r="E3329" s="8">
        <v>3255</v>
      </c>
      <c r="F3329" t="s">
        <v>8218</v>
      </c>
      <c r="G3329" t="s">
        <v>8223</v>
      </c>
      <c r="H3329" t="s">
        <v>8245</v>
      </c>
      <c r="I3329" s="11">
        <v>1460970805</v>
      </c>
      <c r="J3329" s="11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 t="shared" si="216"/>
        <v>109</v>
      </c>
      <c r="P3329" s="13">
        <f t="shared" si="217"/>
        <v>135.63</v>
      </c>
      <c r="Q3329" s="15" t="s">
        <v>8315</v>
      </c>
      <c r="R3329" t="s">
        <v>8316</v>
      </c>
      <c r="S3329" s="9">
        <f t="shared" si="218"/>
        <v>42418.425983796296</v>
      </c>
      <c r="T3329" s="9">
        <f t="shared" si="219"/>
        <v>42478.384317129632</v>
      </c>
      <c r="U3329">
        <f t="shared" si="215"/>
        <v>2016</v>
      </c>
    </row>
    <row r="3330" spans="1:21" ht="90" x14ac:dyDescent="0.25">
      <c r="A3330">
        <v>3584</v>
      </c>
      <c r="B3330" s="3" t="s">
        <v>3583</v>
      </c>
      <c r="C3330" s="3" t="s">
        <v>7694</v>
      </c>
      <c r="D3330" s="6">
        <v>3000</v>
      </c>
      <c r="E3330" s="8">
        <v>3465</v>
      </c>
      <c r="F3330" t="s">
        <v>8218</v>
      </c>
      <c r="G3330" t="s">
        <v>8224</v>
      </c>
      <c r="H3330" t="s">
        <v>8246</v>
      </c>
      <c r="I3330" s="11">
        <v>1436772944</v>
      </c>
      <c r="J3330" s="11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 t="shared" si="216"/>
        <v>116</v>
      </c>
      <c r="P3330" s="13">
        <f t="shared" si="217"/>
        <v>30.94</v>
      </c>
      <c r="Q3330" s="15" t="s">
        <v>8315</v>
      </c>
      <c r="R3330" t="s">
        <v>8316</v>
      </c>
      <c r="S3330" s="9">
        <f t="shared" si="218"/>
        <v>42168.316481481481</v>
      </c>
      <c r="T3330" s="9">
        <f t="shared" si="219"/>
        <v>42198.316481481481</v>
      </c>
      <c r="U3330">
        <f t="shared" si="215"/>
        <v>2015</v>
      </c>
    </row>
    <row r="3331" spans="1:21" ht="45" x14ac:dyDescent="0.25">
      <c r="A3331">
        <v>3593</v>
      </c>
      <c r="B3331" s="3" t="s">
        <v>3592</v>
      </c>
      <c r="C3331" s="3" t="s">
        <v>7703</v>
      </c>
      <c r="D3331" s="6">
        <v>3000</v>
      </c>
      <c r="E3331" s="8">
        <v>3319</v>
      </c>
      <c r="F3331" t="s">
        <v>8218</v>
      </c>
      <c r="G3331" t="s">
        <v>8223</v>
      </c>
      <c r="H3331" t="s">
        <v>8245</v>
      </c>
      <c r="I3331" s="11">
        <v>1420489560</v>
      </c>
      <c r="J3331" s="1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 t="shared" si="216"/>
        <v>111</v>
      </c>
      <c r="P3331" s="13">
        <f t="shared" si="217"/>
        <v>77.19</v>
      </c>
      <c r="Q3331" s="15" t="s">
        <v>8315</v>
      </c>
      <c r="R3331" t="s">
        <v>8316</v>
      </c>
      <c r="S3331" s="9">
        <f t="shared" si="218"/>
        <v>41974.898599537039</v>
      </c>
      <c r="T3331" s="9">
        <f t="shared" si="219"/>
        <v>42009.851388888885</v>
      </c>
      <c r="U3331">
        <f t="shared" si="215"/>
        <v>2014</v>
      </c>
    </row>
    <row r="3332" spans="1:21" ht="60" x14ac:dyDescent="0.25">
      <c r="A3332">
        <v>3604</v>
      </c>
      <c r="B3332" s="3" t="s">
        <v>3603</v>
      </c>
      <c r="C3332" s="3" t="s">
        <v>7714</v>
      </c>
      <c r="D3332" s="6">
        <v>3000</v>
      </c>
      <c r="E3332" s="8">
        <v>3385</v>
      </c>
      <c r="F3332" t="s">
        <v>8218</v>
      </c>
      <c r="G3332" t="s">
        <v>8223</v>
      </c>
      <c r="H3332" t="s">
        <v>8245</v>
      </c>
      <c r="I3332" s="11">
        <v>1461913140</v>
      </c>
      <c r="J3332" s="11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 t="shared" si="216"/>
        <v>113</v>
      </c>
      <c r="P3332" s="13">
        <f t="shared" si="217"/>
        <v>49.06</v>
      </c>
      <c r="Q3332" s="15" t="s">
        <v>8315</v>
      </c>
      <c r="R3332" t="s">
        <v>8316</v>
      </c>
      <c r="S3332" s="9">
        <f t="shared" si="218"/>
        <v>42483.015694444446</v>
      </c>
      <c r="T3332" s="9">
        <f t="shared" si="219"/>
        <v>42489.290972222225</v>
      </c>
      <c r="U3332">
        <f t="shared" si="215"/>
        <v>2016</v>
      </c>
    </row>
    <row r="3333" spans="1:21" ht="60" x14ac:dyDescent="0.25">
      <c r="A3333">
        <v>3606</v>
      </c>
      <c r="B3333" s="3" t="s">
        <v>3605</v>
      </c>
      <c r="C3333" s="3" t="s">
        <v>7716</v>
      </c>
      <c r="D3333" s="6">
        <v>3000</v>
      </c>
      <c r="E3333" s="8">
        <v>3908</v>
      </c>
      <c r="F3333" t="s">
        <v>8218</v>
      </c>
      <c r="G3333" t="s">
        <v>8224</v>
      </c>
      <c r="H3333" t="s">
        <v>8246</v>
      </c>
      <c r="I3333" s="11">
        <v>1471185057</v>
      </c>
      <c r="J3333" s="11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 t="shared" si="216"/>
        <v>130</v>
      </c>
      <c r="P3333" s="13">
        <f t="shared" si="217"/>
        <v>61.06</v>
      </c>
      <c r="Q3333" s="15" t="s">
        <v>8315</v>
      </c>
      <c r="R3333" t="s">
        <v>8316</v>
      </c>
      <c r="S3333" s="9">
        <f t="shared" si="218"/>
        <v>42566.604826388888</v>
      </c>
      <c r="T3333" s="9">
        <f t="shared" si="219"/>
        <v>42596.604826388888</v>
      </c>
      <c r="U3333">
        <f t="shared" si="215"/>
        <v>2016</v>
      </c>
    </row>
    <row r="3334" spans="1:21" ht="60" x14ac:dyDescent="0.25">
      <c r="A3334">
        <v>3621</v>
      </c>
      <c r="B3334" s="3" t="s">
        <v>3619</v>
      </c>
      <c r="C3334" s="3" t="s">
        <v>7731</v>
      </c>
      <c r="D3334" s="6">
        <v>3000</v>
      </c>
      <c r="E3334" s="8">
        <v>3292</v>
      </c>
      <c r="F3334" t="s">
        <v>8218</v>
      </c>
      <c r="G3334" t="s">
        <v>8223</v>
      </c>
      <c r="H3334" t="s">
        <v>8245</v>
      </c>
      <c r="I3334" s="11">
        <v>1475269200</v>
      </c>
      <c r="J3334" s="11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 t="shared" si="216"/>
        <v>110</v>
      </c>
      <c r="P3334" s="13">
        <f t="shared" si="217"/>
        <v>47.03</v>
      </c>
      <c r="Q3334" s="15" t="s">
        <v>8315</v>
      </c>
      <c r="R3334" t="s">
        <v>8316</v>
      </c>
      <c r="S3334" s="9">
        <f t="shared" si="218"/>
        <v>42619.935694444444</v>
      </c>
      <c r="T3334" s="9">
        <f t="shared" si="219"/>
        <v>42643.875</v>
      </c>
      <c r="U3334">
        <f t="shared" si="215"/>
        <v>2016</v>
      </c>
    </row>
    <row r="3335" spans="1:21" ht="75" x14ac:dyDescent="0.25">
      <c r="A3335">
        <v>3624</v>
      </c>
      <c r="B3335" s="3" t="s">
        <v>3622</v>
      </c>
      <c r="C3335" s="3" t="s">
        <v>7734</v>
      </c>
      <c r="D3335" s="6">
        <v>3000</v>
      </c>
      <c r="E3335" s="8">
        <v>3148</v>
      </c>
      <c r="F3335" t="s">
        <v>8218</v>
      </c>
      <c r="G3335" t="s">
        <v>8223</v>
      </c>
      <c r="H3335" t="s">
        <v>8245</v>
      </c>
      <c r="I3335" s="11">
        <v>1471977290</v>
      </c>
      <c r="J3335" s="11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 t="shared" si="216"/>
        <v>105</v>
      </c>
      <c r="P3335" s="13">
        <f t="shared" si="217"/>
        <v>80.72</v>
      </c>
      <c r="Q3335" s="15" t="s">
        <v>8315</v>
      </c>
      <c r="R3335" t="s">
        <v>8316</v>
      </c>
      <c r="S3335" s="9">
        <f t="shared" si="218"/>
        <v>42545.774189814809</v>
      </c>
      <c r="T3335" s="9">
        <f t="shared" si="219"/>
        <v>42605.774189814809</v>
      </c>
      <c r="U3335">
        <f t="shared" si="215"/>
        <v>2016</v>
      </c>
    </row>
    <row r="3336" spans="1:21" ht="60" x14ac:dyDescent="0.25">
      <c r="A3336">
        <v>3625</v>
      </c>
      <c r="B3336" s="3" t="s">
        <v>3623</v>
      </c>
      <c r="C3336" s="3" t="s">
        <v>7735</v>
      </c>
      <c r="D3336" s="6">
        <v>3000</v>
      </c>
      <c r="E3336" s="8">
        <v>3080</v>
      </c>
      <c r="F3336" t="s">
        <v>8218</v>
      </c>
      <c r="G3336" t="s">
        <v>8224</v>
      </c>
      <c r="H3336" t="s">
        <v>8246</v>
      </c>
      <c r="I3336" s="11">
        <v>1435851577</v>
      </c>
      <c r="J3336" s="11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 t="shared" si="216"/>
        <v>103</v>
      </c>
      <c r="P3336" s="13">
        <f t="shared" si="217"/>
        <v>39.49</v>
      </c>
      <c r="Q3336" s="15" t="s">
        <v>8315</v>
      </c>
      <c r="R3336" t="s">
        <v>8316</v>
      </c>
      <c r="S3336" s="9">
        <f t="shared" si="218"/>
        <v>42157.652511574073</v>
      </c>
      <c r="T3336" s="9">
        <f t="shared" si="219"/>
        <v>42187.652511574073</v>
      </c>
      <c r="U3336">
        <f t="shared" si="215"/>
        <v>2015</v>
      </c>
    </row>
    <row r="3337" spans="1:21" ht="45" x14ac:dyDescent="0.25">
      <c r="A3337">
        <v>3659</v>
      </c>
      <c r="B3337" s="3" t="s">
        <v>3656</v>
      </c>
      <c r="C3337" s="3" t="s">
        <v>7769</v>
      </c>
      <c r="D3337" s="6">
        <v>3000</v>
      </c>
      <c r="E3337" s="8">
        <v>3061</v>
      </c>
      <c r="F3337" t="s">
        <v>8218</v>
      </c>
      <c r="G3337" t="s">
        <v>8223</v>
      </c>
      <c r="H3337" t="s">
        <v>8245</v>
      </c>
      <c r="I3337" s="11">
        <v>1426775940</v>
      </c>
      <c r="J3337" s="11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 t="shared" si="216"/>
        <v>102</v>
      </c>
      <c r="P3337" s="13">
        <f t="shared" si="217"/>
        <v>235.46</v>
      </c>
      <c r="Q3337" s="15" t="s">
        <v>8315</v>
      </c>
      <c r="R3337" t="s">
        <v>8316</v>
      </c>
      <c r="S3337" s="9">
        <f t="shared" si="218"/>
        <v>42055.277199074073</v>
      </c>
      <c r="T3337" s="9">
        <f t="shared" si="219"/>
        <v>42082.610416666663</v>
      </c>
      <c r="U3337">
        <f t="shared" si="215"/>
        <v>2015</v>
      </c>
    </row>
    <row r="3338" spans="1:21" ht="60" x14ac:dyDescent="0.25">
      <c r="A3338">
        <v>3661</v>
      </c>
      <c r="B3338" s="3" t="s">
        <v>3658</v>
      </c>
      <c r="C3338" s="3" t="s">
        <v>7771</v>
      </c>
      <c r="D3338" s="6">
        <v>3000</v>
      </c>
      <c r="E3338" s="8">
        <v>3330</v>
      </c>
      <c r="F3338" t="s">
        <v>8218</v>
      </c>
      <c r="G3338" t="s">
        <v>8223</v>
      </c>
      <c r="H3338" t="s">
        <v>8245</v>
      </c>
      <c r="I3338" s="11">
        <v>1460260800</v>
      </c>
      <c r="J3338" s="11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 t="shared" si="216"/>
        <v>111</v>
      </c>
      <c r="P3338" s="13">
        <f t="shared" si="217"/>
        <v>92.5</v>
      </c>
      <c r="Q3338" s="15" t="s">
        <v>8315</v>
      </c>
      <c r="R3338" t="s">
        <v>8316</v>
      </c>
      <c r="S3338" s="9">
        <f t="shared" si="218"/>
        <v>42447.896666666667</v>
      </c>
      <c r="T3338" s="9">
        <f t="shared" si="219"/>
        <v>42470.166666666672</v>
      </c>
      <c r="U3338">
        <f t="shared" ref="U3338:U3401" si="220">YEAR(S3338)</f>
        <v>2016</v>
      </c>
    </row>
    <row r="3339" spans="1:21" ht="60" x14ac:dyDescent="0.25">
      <c r="A3339">
        <v>3667</v>
      </c>
      <c r="B3339" s="3" t="s">
        <v>3664</v>
      </c>
      <c r="C3339" s="3" t="s">
        <v>7777</v>
      </c>
      <c r="D3339" s="6">
        <v>3000</v>
      </c>
      <c r="E3339" s="8">
        <v>3095.11</v>
      </c>
      <c r="F3339" t="s">
        <v>8218</v>
      </c>
      <c r="G3339" t="s">
        <v>8224</v>
      </c>
      <c r="H3339" t="s">
        <v>8246</v>
      </c>
      <c r="I3339" s="11">
        <v>1437261419</v>
      </c>
      <c r="J3339" s="11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 t="shared" si="216"/>
        <v>103</v>
      </c>
      <c r="P3339" s="13">
        <f t="shared" si="217"/>
        <v>53.36</v>
      </c>
      <c r="Q3339" s="15" t="s">
        <v>8315</v>
      </c>
      <c r="R3339" t="s">
        <v>8316</v>
      </c>
      <c r="S3339" s="9">
        <f t="shared" si="218"/>
        <v>42173.970127314817</v>
      </c>
      <c r="T3339" s="9">
        <f t="shared" si="219"/>
        <v>42203.970127314817</v>
      </c>
      <c r="U3339">
        <f t="shared" si="220"/>
        <v>2015</v>
      </c>
    </row>
    <row r="3340" spans="1:21" ht="60" x14ac:dyDescent="0.25">
      <c r="A3340">
        <v>3672</v>
      </c>
      <c r="B3340" s="3" t="s">
        <v>3669</v>
      </c>
      <c r="C3340" s="3" t="s">
        <v>7782</v>
      </c>
      <c r="D3340" s="6">
        <v>3000</v>
      </c>
      <c r="E3340" s="8">
        <v>3046</v>
      </c>
      <c r="F3340" t="s">
        <v>8218</v>
      </c>
      <c r="G3340" t="s">
        <v>8224</v>
      </c>
      <c r="H3340" t="s">
        <v>8246</v>
      </c>
      <c r="I3340" s="11">
        <v>1411771384</v>
      </c>
      <c r="J3340" s="11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 t="shared" si="216"/>
        <v>102</v>
      </c>
      <c r="P3340" s="13">
        <f t="shared" si="217"/>
        <v>53.44</v>
      </c>
      <c r="Q3340" s="15" t="s">
        <v>8315</v>
      </c>
      <c r="R3340" t="s">
        <v>8316</v>
      </c>
      <c r="S3340" s="9">
        <f t="shared" si="218"/>
        <v>41878.946574074071</v>
      </c>
      <c r="T3340" s="9">
        <f t="shared" si="219"/>
        <v>41908.946574074071</v>
      </c>
      <c r="U3340">
        <f t="shared" si="220"/>
        <v>2014</v>
      </c>
    </row>
    <row r="3341" spans="1:21" ht="45" x14ac:dyDescent="0.25">
      <c r="A3341">
        <v>3680</v>
      </c>
      <c r="B3341" s="3" t="s">
        <v>3677</v>
      </c>
      <c r="C3341" s="3" t="s">
        <v>7790</v>
      </c>
      <c r="D3341" s="6">
        <v>3000</v>
      </c>
      <c r="E3341" s="8">
        <v>3383</v>
      </c>
      <c r="F3341" t="s">
        <v>8218</v>
      </c>
      <c r="G3341" t="s">
        <v>8223</v>
      </c>
      <c r="H3341" t="s">
        <v>8245</v>
      </c>
      <c r="I3341" s="11">
        <v>1475664834</v>
      </c>
      <c r="J3341" s="1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 t="shared" si="216"/>
        <v>113</v>
      </c>
      <c r="P3341" s="13">
        <f t="shared" si="217"/>
        <v>99.5</v>
      </c>
      <c r="Q3341" s="15" t="s">
        <v>8315</v>
      </c>
      <c r="R3341" t="s">
        <v>8316</v>
      </c>
      <c r="S3341" s="9">
        <f t="shared" si="218"/>
        <v>42627.454097222217</v>
      </c>
      <c r="T3341" s="9">
        <f t="shared" si="219"/>
        <v>42648.454097222217</v>
      </c>
      <c r="U3341">
        <f t="shared" si="220"/>
        <v>2016</v>
      </c>
    </row>
    <row r="3342" spans="1:21" ht="45" x14ac:dyDescent="0.25">
      <c r="A3342">
        <v>3682</v>
      </c>
      <c r="B3342" s="3" t="s">
        <v>3679</v>
      </c>
      <c r="C3342" s="3" t="s">
        <v>7792</v>
      </c>
      <c r="D3342" s="6">
        <v>3000</v>
      </c>
      <c r="E3342" s="8">
        <v>4176</v>
      </c>
      <c r="F3342" t="s">
        <v>8218</v>
      </c>
      <c r="G3342" t="s">
        <v>8223</v>
      </c>
      <c r="H3342" t="s">
        <v>8245</v>
      </c>
      <c r="I3342" s="11">
        <v>1402901940</v>
      </c>
      <c r="J3342" s="11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 t="shared" si="216"/>
        <v>139</v>
      </c>
      <c r="P3342" s="13">
        <f t="shared" si="217"/>
        <v>62.33</v>
      </c>
      <c r="Q3342" s="15" t="s">
        <v>8315</v>
      </c>
      <c r="R3342" t="s">
        <v>8316</v>
      </c>
      <c r="S3342" s="9">
        <f t="shared" si="218"/>
        <v>41772.685393518521</v>
      </c>
      <c r="T3342" s="9">
        <f t="shared" si="219"/>
        <v>41806.290972222225</v>
      </c>
      <c r="U3342">
        <f t="shared" si="220"/>
        <v>2014</v>
      </c>
    </row>
    <row r="3343" spans="1:21" ht="60" x14ac:dyDescent="0.25">
      <c r="A3343">
        <v>3688</v>
      </c>
      <c r="B3343" s="3" t="s">
        <v>3685</v>
      </c>
      <c r="C3343" s="3" t="s">
        <v>7798</v>
      </c>
      <c r="D3343" s="6">
        <v>3000</v>
      </c>
      <c r="E3343" s="8">
        <v>3275</v>
      </c>
      <c r="F3343" t="s">
        <v>8218</v>
      </c>
      <c r="G3343" t="s">
        <v>8224</v>
      </c>
      <c r="H3343" t="s">
        <v>8246</v>
      </c>
      <c r="I3343" s="11">
        <v>1407524004</v>
      </c>
      <c r="J3343" s="11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 t="shared" si="216"/>
        <v>109</v>
      </c>
      <c r="P3343" s="13">
        <f t="shared" si="217"/>
        <v>83.97</v>
      </c>
      <c r="Q3343" s="15" t="s">
        <v>8315</v>
      </c>
      <c r="R3343" t="s">
        <v>8316</v>
      </c>
      <c r="S3343" s="9">
        <f t="shared" si="218"/>
        <v>41829.787083333329</v>
      </c>
      <c r="T3343" s="9">
        <f t="shared" si="219"/>
        <v>41859.787083333329</v>
      </c>
      <c r="U3343">
        <f t="shared" si="220"/>
        <v>2014</v>
      </c>
    </row>
    <row r="3344" spans="1:21" ht="60" x14ac:dyDescent="0.25">
      <c r="A3344">
        <v>3689</v>
      </c>
      <c r="B3344" s="3" t="s">
        <v>3686</v>
      </c>
      <c r="C3344" s="3" t="s">
        <v>7799</v>
      </c>
      <c r="D3344" s="6">
        <v>3000</v>
      </c>
      <c r="E3344" s="8">
        <v>3550</v>
      </c>
      <c r="F3344" t="s">
        <v>8218</v>
      </c>
      <c r="G3344" t="s">
        <v>8223</v>
      </c>
      <c r="H3344" t="s">
        <v>8245</v>
      </c>
      <c r="I3344" s="11">
        <v>1434925500</v>
      </c>
      <c r="J3344" s="11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 t="shared" si="216"/>
        <v>118</v>
      </c>
      <c r="P3344" s="13">
        <f t="shared" si="217"/>
        <v>57.26</v>
      </c>
      <c r="Q3344" s="15" t="s">
        <v>8315</v>
      </c>
      <c r="R3344" t="s">
        <v>8316</v>
      </c>
      <c r="S3344" s="9">
        <f t="shared" si="218"/>
        <v>42147.826840277776</v>
      </c>
      <c r="T3344" s="9">
        <f t="shared" si="219"/>
        <v>42176.934027777781</v>
      </c>
      <c r="U3344">
        <f t="shared" si="220"/>
        <v>2015</v>
      </c>
    </row>
    <row r="3345" spans="1:21" ht="60" x14ac:dyDescent="0.25">
      <c r="A3345">
        <v>3702</v>
      </c>
      <c r="B3345" s="3" t="s">
        <v>3699</v>
      </c>
      <c r="C3345" s="3" t="s">
        <v>7812</v>
      </c>
      <c r="D3345" s="6">
        <v>3000</v>
      </c>
      <c r="E3345" s="8">
        <v>3275</v>
      </c>
      <c r="F3345" t="s">
        <v>8218</v>
      </c>
      <c r="G3345" t="s">
        <v>8224</v>
      </c>
      <c r="H3345" t="s">
        <v>8246</v>
      </c>
      <c r="I3345" s="11">
        <v>1468191540</v>
      </c>
      <c r="J3345" s="11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 t="shared" si="216"/>
        <v>109</v>
      </c>
      <c r="P3345" s="13">
        <f t="shared" si="217"/>
        <v>155.94999999999999</v>
      </c>
      <c r="Q3345" s="15" t="s">
        <v>8315</v>
      </c>
      <c r="R3345" t="s">
        <v>8316</v>
      </c>
      <c r="S3345" s="9">
        <f t="shared" si="218"/>
        <v>42524.53800925926</v>
      </c>
      <c r="T3345" s="9">
        <f t="shared" si="219"/>
        <v>42561.957638888889</v>
      </c>
      <c r="U3345">
        <f t="shared" si="220"/>
        <v>2016</v>
      </c>
    </row>
    <row r="3346" spans="1:21" ht="60" x14ac:dyDescent="0.25">
      <c r="A3346">
        <v>3827</v>
      </c>
      <c r="B3346" s="3" t="s">
        <v>3824</v>
      </c>
      <c r="C3346" s="3" t="s">
        <v>7936</v>
      </c>
      <c r="D3346" s="6">
        <v>3000</v>
      </c>
      <c r="E3346" s="8">
        <v>4580</v>
      </c>
      <c r="F3346" t="s">
        <v>8218</v>
      </c>
      <c r="G3346" t="s">
        <v>8224</v>
      </c>
      <c r="H3346" t="s">
        <v>8246</v>
      </c>
      <c r="I3346" s="11">
        <v>1427414400</v>
      </c>
      <c r="J3346" s="11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 t="shared" si="216"/>
        <v>153</v>
      </c>
      <c r="P3346" s="13">
        <f t="shared" si="217"/>
        <v>70.459999999999994</v>
      </c>
      <c r="Q3346" s="15" t="s">
        <v>8315</v>
      </c>
      <c r="R3346" t="s">
        <v>8316</v>
      </c>
      <c r="S3346" s="9">
        <f t="shared" si="218"/>
        <v>42034.928252314814</v>
      </c>
      <c r="T3346" s="9">
        <f t="shared" si="219"/>
        <v>42090</v>
      </c>
      <c r="U3346">
        <f t="shared" si="220"/>
        <v>2015</v>
      </c>
    </row>
    <row r="3347" spans="1:21" ht="60" x14ac:dyDescent="0.25">
      <c r="A3347">
        <v>3834</v>
      </c>
      <c r="B3347" s="3" t="s">
        <v>3831</v>
      </c>
      <c r="C3347" s="3" t="s">
        <v>7943</v>
      </c>
      <c r="D3347" s="6">
        <v>3000</v>
      </c>
      <c r="E3347" s="8">
        <v>3271</v>
      </c>
      <c r="F3347" t="s">
        <v>8218</v>
      </c>
      <c r="G3347" t="s">
        <v>8224</v>
      </c>
      <c r="H3347" t="s">
        <v>8246</v>
      </c>
      <c r="I3347" s="11">
        <v>1434624067</v>
      </c>
      <c r="J3347" s="11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 t="shared" si="216"/>
        <v>109</v>
      </c>
      <c r="P3347" s="13">
        <f t="shared" si="217"/>
        <v>57.39</v>
      </c>
      <c r="Q3347" s="15" t="s">
        <v>8315</v>
      </c>
      <c r="R3347" t="s">
        <v>8316</v>
      </c>
      <c r="S3347" s="9">
        <f t="shared" si="218"/>
        <v>42143.445219907408</v>
      </c>
      <c r="T3347" s="9">
        <f t="shared" si="219"/>
        <v>42173.445219907408</v>
      </c>
      <c r="U3347">
        <f t="shared" si="220"/>
        <v>2015</v>
      </c>
    </row>
    <row r="3348" spans="1:21" ht="60" x14ac:dyDescent="0.25">
      <c r="A3348">
        <v>3401</v>
      </c>
      <c r="B3348" s="3" t="s">
        <v>3400</v>
      </c>
      <c r="C3348" s="3" t="s">
        <v>7511</v>
      </c>
      <c r="D3348" s="6">
        <v>2900</v>
      </c>
      <c r="E3348" s="8">
        <v>2954</v>
      </c>
      <c r="F3348" t="s">
        <v>8218</v>
      </c>
      <c r="G3348" t="s">
        <v>8224</v>
      </c>
      <c r="H3348" t="s">
        <v>8246</v>
      </c>
      <c r="I3348" s="11">
        <v>1438968146</v>
      </c>
      <c r="J3348" s="11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 t="shared" si="216"/>
        <v>102</v>
      </c>
      <c r="P3348" s="13">
        <f t="shared" si="217"/>
        <v>44.76</v>
      </c>
      <c r="Q3348" s="15" t="s">
        <v>8315</v>
      </c>
      <c r="R3348" t="s">
        <v>8316</v>
      </c>
      <c r="S3348" s="9">
        <f t="shared" si="218"/>
        <v>42193.723912037036</v>
      </c>
      <c r="T3348" s="9">
        <f t="shared" si="219"/>
        <v>42223.723912037036</v>
      </c>
      <c r="U3348">
        <f t="shared" si="220"/>
        <v>2015</v>
      </c>
    </row>
    <row r="3349" spans="1:21" ht="60" x14ac:dyDescent="0.25">
      <c r="A3349">
        <v>3705</v>
      </c>
      <c r="B3349" s="3" t="s">
        <v>3702</v>
      </c>
      <c r="C3349" s="3" t="s">
        <v>7815</v>
      </c>
      <c r="D3349" s="6">
        <v>2827</v>
      </c>
      <c r="E3349" s="8">
        <v>2925</v>
      </c>
      <c r="F3349" t="s">
        <v>8218</v>
      </c>
      <c r="G3349" t="s">
        <v>8223</v>
      </c>
      <c r="H3349" t="s">
        <v>8245</v>
      </c>
      <c r="I3349" s="11">
        <v>1403546400</v>
      </c>
      <c r="J3349" s="11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 t="shared" si="216"/>
        <v>103</v>
      </c>
      <c r="P3349" s="13">
        <f t="shared" si="217"/>
        <v>83.57</v>
      </c>
      <c r="Q3349" s="15" t="s">
        <v>8315</v>
      </c>
      <c r="R3349" t="s">
        <v>8316</v>
      </c>
      <c r="S3349" s="9">
        <f t="shared" si="218"/>
        <v>41792.542986111112</v>
      </c>
      <c r="T3349" s="9">
        <f t="shared" si="219"/>
        <v>41813.75</v>
      </c>
      <c r="U3349">
        <f t="shared" si="220"/>
        <v>2014</v>
      </c>
    </row>
    <row r="3350" spans="1:21" ht="45" x14ac:dyDescent="0.25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 s="11">
        <v>1481737761</v>
      </c>
      <c r="J3350" s="11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16"/>
        <v>128</v>
      </c>
      <c r="P3350" s="13">
        <f t="shared" si="217"/>
        <v>37.21</v>
      </c>
      <c r="Q3350" s="15" t="s">
        <v>8315</v>
      </c>
      <c r="R3350" t="s">
        <v>8316</v>
      </c>
      <c r="S3350" s="9">
        <f t="shared" si="218"/>
        <v>42693.742604166662</v>
      </c>
      <c r="T3350" s="9">
        <f t="shared" si="219"/>
        <v>42718.742604166662</v>
      </c>
      <c r="U3350">
        <f t="shared" si="220"/>
        <v>2016</v>
      </c>
    </row>
    <row r="3351" spans="1:21" ht="60" x14ac:dyDescent="0.25">
      <c r="A3351">
        <v>3238</v>
      </c>
      <c r="B3351" s="3" t="s">
        <v>3238</v>
      </c>
      <c r="C3351" s="3" t="s">
        <v>7348</v>
      </c>
      <c r="D3351" s="6">
        <v>2800</v>
      </c>
      <c r="E3351" s="8">
        <v>3145</v>
      </c>
      <c r="F3351" t="s">
        <v>8218</v>
      </c>
      <c r="G3351" t="s">
        <v>8224</v>
      </c>
      <c r="H3351" t="s">
        <v>8246</v>
      </c>
      <c r="I3351" s="11">
        <v>1435752898</v>
      </c>
      <c r="J3351" s="1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 t="shared" si="216"/>
        <v>112</v>
      </c>
      <c r="P3351" s="13">
        <f t="shared" si="217"/>
        <v>39.81</v>
      </c>
      <c r="Q3351" s="15" t="s">
        <v>8315</v>
      </c>
      <c r="R3351" t="s">
        <v>8316</v>
      </c>
      <c r="S3351" s="9">
        <f t="shared" si="218"/>
        <v>42156.510393518518</v>
      </c>
      <c r="T3351" s="9">
        <f t="shared" si="219"/>
        <v>42186.510393518518</v>
      </c>
      <c r="U3351">
        <f t="shared" si="220"/>
        <v>2015</v>
      </c>
    </row>
    <row r="3352" spans="1:21" ht="60" x14ac:dyDescent="0.25">
      <c r="A3352">
        <v>3469</v>
      </c>
      <c r="B3352" s="3" t="s">
        <v>3468</v>
      </c>
      <c r="C3352" s="3" t="s">
        <v>7579</v>
      </c>
      <c r="D3352" s="6">
        <v>2800</v>
      </c>
      <c r="E3352" s="8">
        <v>3175</v>
      </c>
      <c r="F3352" t="s">
        <v>8218</v>
      </c>
      <c r="G3352" t="s">
        <v>8223</v>
      </c>
      <c r="H3352" t="s">
        <v>8245</v>
      </c>
      <c r="I3352" s="11">
        <v>1461857045</v>
      </c>
      <c r="J3352" s="11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 t="shared" si="216"/>
        <v>113</v>
      </c>
      <c r="P3352" s="13">
        <f t="shared" si="217"/>
        <v>50.4</v>
      </c>
      <c r="Q3352" s="15" t="s">
        <v>8315</v>
      </c>
      <c r="R3352" t="s">
        <v>8316</v>
      </c>
      <c r="S3352" s="9">
        <f t="shared" si="218"/>
        <v>42458.641724537039</v>
      </c>
      <c r="T3352" s="9">
        <f t="shared" si="219"/>
        <v>42488.641724537039</v>
      </c>
      <c r="U3352">
        <f t="shared" si="220"/>
        <v>2016</v>
      </c>
    </row>
    <row r="3353" spans="1:21" ht="60" x14ac:dyDescent="0.25">
      <c r="A3353">
        <v>3513</v>
      </c>
      <c r="B3353" s="3" t="s">
        <v>3512</v>
      </c>
      <c r="C3353" s="3" t="s">
        <v>7623</v>
      </c>
      <c r="D3353" s="6">
        <v>2800</v>
      </c>
      <c r="E3353" s="8">
        <v>3315</v>
      </c>
      <c r="F3353" t="s">
        <v>8218</v>
      </c>
      <c r="G3353" t="s">
        <v>8223</v>
      </c>
      <c r="H3353" t="s">
        <v>8245</v>
      </c>
      <c r="I3353" s="11">
        <v>1401857940</v>
      </c>
      <c r="J3353" s="11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 t="shared" si="216"/>
        <v>118</v>
      </c>
      <c r="P3353" s="13">
        <f t="shared" si="217"/>
        <v>75.34</v>
      </c>
      <c r="Q3353" s="15" t="s">
        <v>8315</v>
      </c>
      <c r="R3353" t="s">
        <v>8316</v>
      </c>
      <c r="S3353" s="9">
        <f t="shared" si="218"/>
        <v>41781.096203703702</v>
      </c>
      <c r="T3353" s="9">
        <f t="shared" si="219"/>
        <v>41794.207638888889</v>
      </c>
      <c r="U3353">
        <f t="shared" si="220"/>
        <v>2014</v>
      </c>
    </row>
    <row r="3354" spans="1:21" ht="60" x14ac:dyDescent="0.25">
      <c r="A3354">
        <v>3419</v>
      </c>
      <c r="B3354" s="3" t="s">
        <v>3418</v>
      </c>
      <c r="C3354" s="3" t="s">
        <v>7529</v>
      </c>
      <c r="D3354" s="6">
        <v>2750</v>
      </c>
      <c r="E3354" s="8">
        <v>2930</v>
      </c>
      <c r="F3354" t="s">
        <v>8218</v>
      </c>
      <c r="G3354" t="s">
        <v>8240</v>
      </c>
      <c r="H3354" t="s">
        <v>8248</v>
      </c>
      <c r="I3354" s="11">
        <v>1459978200</v>
      </c>
      <c r="J3354" s="11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 t="shared" si="216"/>
        <v>107</v>
      </c>
      <c r="P3354" s="13">
        <f t="shared" si="217"/>
        <v>63.7</v>
      </c>
      <c r="Q3354" s="15" t="s">
        <v>8315</v>
      </c>
      <c r="R3354" t="s">
        <v>8316</v>
      </c>
      <c r="S3354" s="9">
        <f t="shared" si="218"/>
        <v>42448.821585648147</v>
      </c>
      <c r="T3354" s="9">
        <f t="shared" si="219"/>
        <v>42466.895833333328</v>
      </c>
      <c r="U3354">
        <f t="shared" si="220"/>
        <v>2016</v>
      </c>
    </row>
    <row r="3355" spans="1:21" ht="60" x14ac:dyDescent="0.25">
      <c r="A3355">
        <v>3530</v>
      </c>
      <c r="B3355" s="3" t="s">
        <v>3529</v>
      </c>
      <c r="C3355" s="3" t="s">
        <v>7640</v>
      </c>
      <c r="D3355" s="6">
        <v>2750</v>
      </c>
      <c r="E3355" s="8">
        <v>2750</v>
      </c>
      <c r="F3355" t="s">
        <v>8218</v>
      </c>
      <c r="G3355" t="s">
        <v>8224</v>
      </c>
      <c r="H3355" t="s">
        <v>8246</v>
      </c>
      <c r="I3355" s="11">
        <v>1460318400</v>
      </c>
      <c r="J3355" s="11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 t="shared" si="216"/>
        <v>100</v>
      </c>
      <c r="P3355" s="13">
        <f t="shared" si="217"/>
        <v>125</v>
      </c>
      <c r="Q3355" s="15" t="s">
        <v>8315</v>
      </c>
      <c r="R3355" t="s">
        <v>8316</v>
      </c>
      <c r="S3355" s="9">
        <f t="shared" si="218"/>
        <v>42442.623344907406</v>
      </c>
      <c r="T3355" s="9">
        <f t="shared" si="219"/>
        <v>42470.833333333328</v>
      </c>
      <c r="U3355">
        <f t="shared" si="220"/>
        <v>2016</v>
      </c>
    </row>
    <row r="3356" spans="1:21" ht="15.75" x14ac:dyDescent="0.25">
      <c r="A3356">
        <v>2833</v>
      </c>
      <c r="B3356" s="3" t="s">
        <v>2833</v>
      </c>
      <c r="C3356" s="3" t="s">
        <v>6943</v>
      </c>
      <c r="D3356" s="6">
        <v>2700</v>
      </c>
      <c r="E3356" s="8">
        <v>2923</v>
      </c>
      <c r="F3356" t="s">
        <v>8218</v>
      </c>
      <c r="G3356" t="s">
        <v>8223</v>
      </c>
      <c r="H3356" t="s">
        <v>8245</v>
      </c>
      <c r="I3356" s="11">
        <v>1444528800</v>
      </c>
      <c r="J3356" s="11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 t="shared" si="216"/>
        <v>108</v>
      </c>
      <c r="P3356" s="13">
        <f t="shared" si="217"/>
        <v>83.51</v>
      </c>
      <c r="Q3356" s="15" t="s">
        <v>8315</v>
      </c>
      <c r="R3356" t="s">
        <v>8316</v>
      </c>
      <c r="S3356" s="9">
        <f t="shared" si="218"/>
        <v>42268.127696759257</v>
      </c>
      <c r="T3356" s="9">
        <f t="shared" si="219"/>
        <v>42288.083333333328</v>
      </c>
      <c r="U3356">
        <f t="shared" si="220"/>
        <v>2015</v>
      </c>
    </row>
    <row r="3357" spans="1:21" ht="45" x14ac:dyDescent="0.25">
      <c r="A3357">
        <v>3265</v>
      </c>
      <c r="B3357" s="3" t="s">
        <v>3265</v>
      </c>
      <c r="C3357" s="3" t="s">
        <v>7375</v>
      </c>
      <c r="D3357" s="6">
        <v>2700</v>
      </c>
      <c r="E3357" s="8">
        <v>4428</v>
      </c>
      <c r="F3357" t="s">
        <v>8218</v>
      </c>
      <c r="G3357" t="s">
        <v>8240</v>
      </c>
      <c r="H3357" t="s">
        <v>8248</v>
      </c>
      <c r="I3357" s="11">
        <v>1449162000</v>
      </c>
      <c r="J3357" s="11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 t="shared" si="216"/>
        <v>164</v>
      </c>
      <c r="P3357" s="13">
        <f t="shared" si="217"/>
        <v>70.290000000000006</v>
      </c>
      <c r="Q3357" s="15" t="s">
        <v>8315</v>
      </c>
      <c r="R3357" t="s">
        <v>8316</v>
      </c>
      <c r="S3357" s="9">
        <f t="shared" si="218"/>
        <v>42311.711979166663</v>
      </c>
      <c r="T3357" s="9">
        <f t="shared" si="219"/>
        <v>42341.708333333328</v>
      </c>
      <c r="U3357">
        <f t="shared" si="220"/>
        <v>2015</v>
      </c>
    </row>
    <row r="3358" spans="1:21" ht="60" x14ac:dyDescent="0.25">
      <c r="A3358">
        <v>3230</v>
      </c>
      <c r="B3358" s="3" t="s">
        <v>3230</v>
      </c>
      <c r="C3358" s="3" t="s">
        <v>7340</v>
      </c>
      <c r="D3358" s="6">
        <v>2600</v>
      </c>
      <c r="E3358" s="8">
        <v>2857</v>
      </c>
      <c r="F3358" t="s">
        <v>8218</v>
      </c>
      <c r="G3358" t="s">
        <v>8223</v>
      </c>
      <c r="H3358" t="s">
        <v>8245</v>
      </c>
      <c r="I3358" s="11">
        <v>1412135940</v>
      </c>
      <c r="J3358" s="11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 t="shared" si="216"/>
        <v>110</v>
      </c>
      <c r="P3358" s="13">
        <f t="shared" si="217"/>
        <v>77.22</v>
      </c>
      <c r="Q3358" s="15" t="s">
        <v>8315</v>
      </c>
      <c r="R3358" t="s">
        <v>8316</v>
      </c>
      <c r="S3358" s="9">
        <f t="shared" si="218"/>
        <v>41898.168125000004</v>
      </c>
      <c r="T3358" s="9">
        <f t="shared" si="219"/>
        <v>41913.165972222225</v>
      </c>
      <c r="U3358">
        <f t="shared" si="220"/>
        <v>2014</v>
      </c>
    </row>
    <row r="3359" spans="1:21" ht="30" x14ac:dyDescent="0.25">
      <c r="A3359">
        <v>3595</v>
      </c>
      <c r="B3359" s="3" t="s">
        <v>3594</v>
      </c>
      <c r="C3359" s="3" t="s">
        <v>7705</v>
      </c>
      <c r="D3359" s="6">
        <v>2600</v>
      </c>
      <c r="E3359" s="8">
        <v>3081</v>
      </c>
      <c r="F3359" t="s">
        <v>8218</v>
      </c>
      <c r="G3359" t="s">
        <v>8223</v>
      </c>
      <c r="H3359" t="s">
        <v>8245</v>
      </c>
      <c r="I3359" s="11">
        <v>1426229940</v>
      </c>
      <c r="J3359" s="11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 t="shared" si="216"/>
        <v>119</v>
      </c>
      <c r="P3359" s="13">
        <f t="shared" si="217"/>
        <v>49.69</v>
      </c>
      <c r="Q3359" s="15" t="s">
        <v>8315</v>
      </c>
      <c r="R3359" t="s">
        <v>8316</v>
      </c>
      <c r="S3359" s="9">
        <f t="shared" si="218"/>
        <v>42050.008368055554</v>
      </c>
      <c r="T3359" s="9">
        <f t="shared" si="219"/>
        <v>42076.290972222225</v>
      </c>
      <c r="U3359">
        <f t="shared" si="220"/>
        <v>2015</v>
      </c>
    </row>
    <row r="3360" spans="1:21" ht="60" x14ac:dyDescent="0.25">
      <c r="A3360">
        <v>1295</v>
      </c>
      <c r="B3360" s="3" t="s">
        <v>1296</v>
      </c>
      <c r="C3360" s="3" t="s">
        <v>5405</v>
      </c>
      <c r="D3360" s="6">
        <v>2500</v>
      </c>
      <c r="E3360" s="8">
        <v>2549</v>
      </c>
      <c r="F3360" t="s">
        <v>8218</v>
      </c>
      <c r="G3360" t="s">
        <v>8224</v>
      </c>
      <c r="H3360" t="s">
        <v>8246</v>
      </c>
      <c r="I3360" s="11">
        <v>1438189200</v>
      </c>
      <c r="J3360" s="11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 t="shared" si="216"/>
        <v>102</v>
      </c>
      <c r="P3360" s="13">
        <f t="shared" si="217"/>
        <v>39.83</v>
      </c>
      <c r="Q3360" s="15" t="s">
        <v>8315</v>
      </c>
      <c r="R3360" t="s">
        <v>8316</v>
      </c>
      <c r="S3360" s="9">
        <f t="shared" si="218"/>
        <v>42184.572881944448</v>
      </c>
      <c r="T3360" s="9">
        <f t="shared" si="219"/>
        <v>42214.708333333328</v>
      </c>
      <c r="U3360">
        <f t="shared" si="220"/>
        <v>2015</v>
      </c>
    </row>
    <row r="3361" spans="1:21" ht="45" x14ac:dyDescent="0.25">
      <c r="A3361">
        <v>1302</v>
      </c>
      <c r="B3361" s="3" t="s">
        <v>1303</v>
      </c>
      <c r="C3361" s="3" t="s">
        <v>5412</v>
      </c>
      <c r="D3361" s="6">
        <v>2500</v>
      </c>
      <c r="E3361" s="8">
        <v>2500</v>
      </c>
      <c r="F3361" t="s">
        <v>8218</v>
      </c>
      <c r="G3361" t="s">
        <v>8223</v>
      </c>
      <c r="H3361" t="s">
        <v>8245</v>
      </c>
      <c r="I3361" s="11">
        <v>1480559011</v>
      </c>
      <c r="J3361" s="1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 t="shared" si="216"/>
        <v>100</v>
      </c>
      <c r="P3361" s="13">
        <f t="shared" si="217"/>
        <v>50</v>
      </c>
      <c r="Q3361" s="15" t="s">
        <v>8315</v>
      </c>
      <c r="R3361" t="s">
        <v>8316</v>
      </c>
      <c r="S3361" s="9">
        <f t="shared" si="218"/>
        <v>42675.057997685188</v>
      </c>
      <c r="T3361" s="9">
        <f t="shared" si="219"/>
        <v>42705.099664351852</v>
      </c>
      <c r="U3361">
        <f t="shared" si="220"/>
        <v>2016</v>
      </c>
    </row>
    <row r="3362" spans="1:21" ht="30" x14ac:dyDescent="0.25">
      <c r="A3362">
        <v>2786</v>
      </c>
      <c r="B3362" s="3" t="s">
        <v>2786</v>
      </c>
      <c r="C3362" s="3" t="s">
        <v>6896</v>
      </c>
      <c r="D3362" s="6">
        <v>2500</v>
      </c>
      <c r="E3362" s="8">
        <v>2946</v>
      </c>
      <c r="F3362" t="s">
        <v>8218</v>
      </c>
      <c r="G3362" t="s">
        <v>8224</v>
      </c>
      <c r="H3362" t="s">
        <v>8246</v>
      </c>
      <c r="I3362" s="11">
        <v>1404913180</v>
      </c>
      <c r="J3362" s="11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 t="shared" si="216"/>
        <v>118</v>
      </c>
      <c r="P3362" s="13">
        <f t="shared" si="217"/>
        <v>39.81</v>
      </c>
      <c r="Q3362" s="15" t="s">
        <v>8315</v>
      </c>
      <c r="R3362" t="s">
        <v>8316</v>
      </c>
      <c r="S3362" s="9">
        <f t="shared" si="218"/>
        <v>41815.569212962961</v>
      </c>
      <c r="T3362" s="9">
        <f t="shared" si="219"/>
        <v>41829.569212962961</v>
      </c>
      <c r="U3362">
        <f t="shared" si="220"/>
        <v>2014</v>
      </c>
    </row>
    <row r="3363" spans="1:21" ht="60" x14ac:dyDescent="0.25">
      <c r="A3363">
        <v>2809</v>
      </c>
      <c r="B3363" s="3" t="s">
        <v>2809</v>
      </c>
      <c r="C3363" s="3" t="s">
        <v>6919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 s="11">
        <v>1459348740</v>
      </c>
      <c r="J3363" s="11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 t="shared" si="216"/>
        <v>102</v>
      </c>
      <c r="P3363" s="13">
        <f t="shared" si="217"/>
        <v>121.9</v>
      </c>
      <c r="Q3363" s="15" t="s">
        <v>8315</v>
      </c>
      <c r="R3363" t="s">
        <v>8316</v>
      </c>
      <c r="S3363" s="9">
        <f t="shared" si="218"/>
        <v>42451.496817129635</v>
      </c>
      <c r="T3363" s="9">
        <f t="shared" si="219"/>
        <v>42459.610416666663</v>
      </c>
      <c r="U3363">
        <f t="shared" si="220"/>
        <v>2016</v>
      </c>
    </row>
    <row r="3364" spans="1:21" ht="45" x14ac:dyDescent="0.25">
      <c r="A3364">
        <v>2810</v>
      </c>
      <c r="B3364" s="3" t="s">
        <v>2810</v>
      </c>
      <c r="C3364" s="3" t="s">
        <v>6920</v>
      </c>
      <c r="D3364" s="6">
        <v>2500</v>
      </c>
      <c r="E3364" s="8">
        <v>2705</v>
      </c>
      <c r="F3364" t="s">
        <v>8218</v>
      </c>
      <c r="G3364" t="s">
        <v>8223</v>
      </c>
      <c r="H3364" t="s">
        <v>8245</v>
      </c>
      <c r="I3364" s="11">
        <v>1401595140</v>
      </c>
      <c r="J3364" s="11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 t="shared" si="216"/>
        <v>108</v>
      </c>
      <c r="P3364" s="13">
        <f t="shared" si="217"/>
        <v>47.46</v>
      </c>
      <c r="Q3364" s="15" t="s">
        <v>8315</v>
      </c>
      <c r="R3364" t="s">
        <v>8316</v>
      </c>
      <c r="S3364" s="9">
        <f t="shared" si="218"/>
        <v>41759.13962962963</v>
      </c>
      <c r="T3364" s="9">
        <f t="shared" si="219"/>
        <v>41791.165972222225</v>
      </c>
      <c r="U3364">
        <f t="shared" si="220"/>
        <v>2014</v>
      </c>
    </row>
    <row r="3365" spans="1:21" ht="60" x14ac:dyDescent="0.25">
      <c r="A3365">
        <v>2829</v>
      </c>
      <c r="B3365" s="3" t="s">
        <v>2829</v>
      </c>
      <c r="C3365" s="3" t="s">
        <v>6939</v>
      </c>
      <c r="D3365" s="6">
        <v>2500</v>
      </c>
      <c r="E3365" s="8">
        <v>2663</v>
      </c>
      <c r="F3365" t="s">
        <v>8218</v>
      </c>
      <c r="G3365" t="s">
        <v>8224</v>
      </c>
      <c r="H3365" t="s">
        <v>8246</v>
      </c>
      <c r="I3365" s="11">
        <v>1464863118</v>
      </c>
      <c r="J3365" s="11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 t="shared" si="216"/>
        <v>107</v>
      </c>
      <c r="P3365" s="13">
        <f t="shared" si="217"/>
        <v>35.04</v>
      </c>
      <c r="Q3365" s="15" t="s">
        <v>8315</v>
      </c>
      <c r="R3365" t="s">
        <v>8316</v>
      </c>
      <c r="S3365" s="9">
        <f t="shared" si="218"/>
        <v>42495.434236111112</v>
      </c>
      <c r="T3365" s="9">
        <f t="shared" si="219"/>
        <v>42523.434236111112</v>
      </c>
      <c r="U3365">
        <f t="shared" si="220"/>
        <v>2016</v>
      </c>
    </row>
    <row r="3366" spans="1:21" ht="60" x14ac:dyDescent="0.25">
      <c r="A3366">
        <v>2832</v>
      </c>
      <c r="B3366" s="3" t="s">
        <v>2832</v>
      </c>
      <c r="C3366" s="3" t="s">
        <v>6942</v>
      </c>
      <c r="D3366" s="6">
        <v>2500</v>
      </c>
      <c r="E3366" s="8">
        <v>2867.99</v>
      </c>
      <c r="F3366" t="s">
        <v>8218</v>
      </c>
      <c r="G3366" t="s">
        <v>8224</v>
      </c>
      <c r="H3366" t="s">
        <v>8246</v>
      </c>
      <c r="I3366" s="11">
        <v>1416780000</v>
      </c>
      <c r="J3366" s="11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 t="shared" si="216"/>
        <v>115</v>
      </c>
      <c r="P3366" s="13">
        <f t="shared" si="217"/>
        <v>30.19</v>
      </c>
      <c r="Q3366" s="15" t="s">
        <v>8315</v>
      </c>
      <c r="R3366" t="s">
        <v>8316</v>
      </c>
      <c r="S3366" s="9">
        <f t="shared" si="218"/>
        <v>41938.709421296298</v>
      </c>
      <c r="T3366" s="9">
        <f t="shared" si="219"/>
        <v>41966.916666666672</v>
      </c>
      <c r="U3366">
        <f t="shared" si="220"/>
        <v>2014</v>
      </c>
    </row>
    <row r="3367" spans="1:21" ht="60" x14ac:dyDescent="0.25">
      <c r="A3367">
        <v>2840</v>
      </c>
      <c r="B3367" s="3" t="s">
        <v>2840</v>
      </c>
      <c r="C3367" s="3" t="s">
        <v>6950</v>
      </c>
      <c r="D3367" s="6">
        <v>2500</v>
      </c>
      <c r="E3367" s="8">
        <v>2600</v>
      </c>
      <c r="F3367" t="s">
        <v>8218</v>
      </c>
      <c r="G3367" t="s">
        <v>8224</v>
      </c>
      <c r="H3367" t="s">
        <v>8246</v>
      </c>
      <c r="I3367" s="11">
        <v>1426698000</v>
      </c>
      <c r="J3367" s="11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 t="shared" si="216"/>
        <v>104</v>
      </c>
      <c r="P3367" s="13">
        <f t="shared" si="217"/>
        <v>19.7</v>
      </c>
      <c r="Q3367" s="15" t="s">
        <v>8315</v>
      </c>
      <c r="R3367" t="s">
        <v>8316</v>
      </c>
      <c r="S3367" s="9">
        <f t="shared" si="218"/>
        <v>42060.035636574074</v>
      </c>
      <c r="T3367" s="9">
        <f t="shared" si="219"/>
        <v>42081.708333333328</v>
      </c>
      <c r="U3367">
        <f t="shared" si="220"/>
        <v>2015</v>
      </c>
    </row>
    <row r="3368" spans="1:21" ht="60" x14ac:dyDescent="0.25">
      <c r="A3368">
        <v>3164</v>
      </c>
      <c r="B3368" s="3" t="s">
        <v>3164</v>
      </c>
      <c r="C3368" s="3" t="s">
        <v>7274</v>
      </c>
      <c r="D3368" s="6">
        <v>2500</v>
      </c>
      <c r="E3368" s="8">
        <v>2669</v>
      </c>
      <c r="F3368" t="s">
        <v>8218</v>
      </c>
      <c r="G3368" t="s">
        <v>8223</v>
      </c>
      <c r="H3368" t="s">
        <v>8245</v>
      </c>
      <c r="I3368" s="11">
        <v>1402341615</v>
      </c>
      <c r="J3368" s="11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 t="shared" si="216"/>
        <v>107</v>
      </c>
      <c r="P3368" s="13">
        <f t="shared" si="217"/>
        <v>37.590000000000003</v>
      </c>
      <c r="Q3368" s="15" t="s">
        <v>8315</v>
      </c>
      <c r="R3368" t="s">
        <v>8316</v>
      </c>
      <c r="S3368" s="9">
        <f t="shared" si="218"/>
        <v>41766.80572916667</v>
      </c>
      <c r="T3368" s="9">
        <f t="shared" si="219"/>
        <v>41799.80572916667</v>
      </c>
      <c r="U3368">
        <f t="shared" si="220"/>
        <v>2014</v>
      </c>
    </row>
    <row r="3369" spans="1:21" ht="45" x14ac:dyDescent="0.25">
      <c r="A3369">
        <v>3168</v>
      </c>
      <c r="B3369" s="3" t="s">
        <v>3168</v>
      </c>
      <c r="C3369" s="3" t="s">
        <v>7278</v>
      </c>
      <c r="D3369" s="6">
        <v>2500</v>
      </c>
      <c r="E3369" s="8">
        <v>3105</v>
      </c>
      <c r="F3369" t="s">
        <v>8218</v>
      </c>
      <c r="G3369" t="s">
        <v>8223</v>
      </c>
      <c r="H3369" t="s">
        <v>8245</v>
      </c>
      <c r="I3369" s="11">
        <v>1402696800</v>
      </c>
      <c r="J3369" s="11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 t="shared" si="216"/>
        <v>124</v>
      </c>
      <c r="P3369" s="13">
        <f t="shared" si="217"/>
        <v>50.9</v>
      </c>
      <c r="Q3369" s="15" t="s">
        <v>8315</v>
      </c>
      <c r="R3369" t="s">
        <v>8316</v>
      </c>
      <c r="S3369" s="9">
        <f t="shared" si="218"/>
        <v>41772.105937500004</v>
      </c>
      <c r="T3369" s="9">
        <f t="shared" si="219"/>
        <v>41803.916666666664</v>
      </c>
      <c r="U3369">
        <f t="shared" si="220"/>
        <v>2014</v>
      </c>
    </row>
    <row r="3370" spans="1:21" ht="45" x14ac:dyDescent="0.25">
      <c r="A3370">
        <v>3177</v>
      </c>
      <c r="B3370" s="3" t="s">
        <v>3177</v>
      </c>
      <c r="C3370" s="3" t="s">
        <v>7287</v>
      </c>
      <c r="D3370" s="6">
        <v>2500</v>
      </c>
      <c r="E3370" s="8">
        <v>2935</v>
      </c>
      <c r="F3370" t="s">
        <v>8218</v>
      </c>
      <c r="G3370" t="s">
        <v>8223</v>
      </c>
      <c r="H3370" t="s">
        <v>8245</v>
      </c>
      <c r="I3370" s="11">
        <v>1403366409</v>
      </c>
      <c r="J3370" s="11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 t="shared" si="216"/>
        <v>117</v>
      </c>
      <c r="P3370" s="13">
        <f t="shared" si="217"/>
        <v>57.55</v>
      </c>
      <c r="Q3370" s="15" t="s">
        <v>8315</v>
      </c>
      <c r="R3370" t="s">
        <v>8316</v>
      </c>
      <c r="S3370" s="9">
        <f t="shared" si="218"/>
        <v>41781.666770833333</v>
      </c>
      <c r="T3370" s="9">
        <f t="shared" si="219"/>
        <v>41811.666770833333</v>
      </c>
      <c r="U3370">
        <f t="shared" si="220"/>
        <v>2014</v>
      </c>
    </row>
    <row r="3371" spans="1:21" ht="45" x14ac:dyDescent="0.25">
      <c r="A3371">
        <v>3183</v>
      </c>
      <c r="B3371" s="3" t="s">
        <v>3183</v>
      </c>
      <c r="C3371" s="3" t="s">
        <v>7293</v>
      </c>
      <c r="D3371" s="6">
        <v>2500</v>
      </c>
      <c r="E3371" s="8">
        <v>2725</v>
      </c>
      <c r="F3371" t="s">
        <v>8218</v>
      </c>
      <c r="G3371" t="s">
        <v>8223</v>
      </c>
      <c r="H3371" t="s">
        <v>8245</v>
      </c>
      <c r="I3371" s="11">
        <v>1377284669</v>
      </c>
      <c r="J3371" s="1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 t="shared" si="216"/>
        <v>109</v>
      </c>
      <c r="P3371" s="13">
        <f t="shared" si="217"/>
        <v>40.07</v>
      </c>
      <c r="Q3371" s="15" t="s">
        <v>8315</v>
      </c>
      <c r="R3371" t="s">
        <v>8316</v>
      </c>
      <c r="S3371" s="9">
        <f t="shared" si="218"/>
        <v>41491.79478009259</v>
      </c>
      <c r="T3371" s="9">
        <f t="shared" si="219"/>
        <v>41509.79478009259</v>
      </c>
      <c r="U3371">
        <f t="shared" si="220"/>
        <v>2013</v>
      </c>
    </row>
    <row r="3372" spans="1:21" ht="45" x14ac:dyDescent="0.25">
      <c r="A3372">
        <v>3222</v>
      </c>
      <c r="B3372" s="3" t="s">
        <v>3222</v>
      </c>
      <c r="C3372" s="3" t="s">
        <v>7332</v>
      </c>
      <c r="D3372" s="6">
        <v>2500</v>
      </c>
      <c r="E3372" s="8">
        <v>3120</v>
      </c>
      <c r="F3372" t="s">
        <v>8218</v>
      </c>
      <c r="G3372" t="s">
        <v>8223</v>
      </c>
      <c r="H3372" t="s">
        <v>8245</v>
      </c>
      <c r="I3372" s="11">
        <v>1445722140</v>
      </c>
      <c r="J3372" s="11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 t="shared" si="216"/>
        <v>125</v>
      </c>
      <c r="P3372" s="13">
        <f t="shared" si="217"/>
        <v>37.14</v>
      </c>
      <c r="Q3372" s="15" t="s">
        <v>8315</v>
      </c>
      <c r="R3372" t="s">
        <v>8316</v>
      </c>
      <c r="S3372" s="9">
        <f t="shared" si="218"/>
        <v>42270.582141203704</v>
      </c>
      <c r="T3372" s="9">
        <f t="shared" si="219"/>
        <v>42301.895138888889</v>
      </c>
      <c r="U3372">
        <f t="shared" si="220"/>
        <v>2015</v>
      </c>
    </row>
    <row r="3373" spans="1:21" ht="60" x14ac:dyDescent="0.25">
      <c r="A3373">
        <v>3247</v>
      </c>
      <c r="B3373" s="3" t="s">
        <v>3247</v>
      </c>
      <c r="C3373" s="3" t="s">
        <v>7357</v>
      </c>
      <c r="D3373" s="6">
        <v>2500</v>
      </c>
      <c r="E3373" s="8">
        <v>2646.5</v>
      </c>
      <c r="F3373" t="s">
        <v>8218</v>
      </c>
      <c r="G3373" t="s">
        <v>8224</v>
      </c>
      <c r="H3373" t="s">
        <v>8246</v>
      </c>
      <c r="I3373" s="11">
        <v>1436696712</v>
      </c>
      <c r="J3373" s="11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 t="shared" si="216"/>
        <v>106</v>
      </c>
      <c r="P3373" s="13">
        <f t="shared" si="217"/>
        <v>46.43</v>
      </c>
      <c r="Q3373" s="15" t="s">
        <v>8315</v>
      </c>
      <c r="R3373" t="s">
        <v>8316</v>
      </c>
      <c r="S3373" s="9">
        <f t="shared" si="218"/>
        <v>42167.434166666666</v>
      </c>
      <c r="T3373" s="9">
        <f t="shared" si="219"/>
        <v>42197.434166666666</v>
      </c>
      <c r="U3373">
        <f t="shared" si="220"/>
        <v>2015</v>
      </c>
    </row>
    <row r="3374" spans="1:21" ht="45" x14ac:dyDescent="0.25">
      <c r="A3374">
        <v>3263</v>
      </c>
      <c r="B3374" s="3" t="s">
        <v>3263</v>
      </c>
      <c r="C3374" s="3" t="s">
        <v>7373</v>
      </c>
      <c r="D3374" s="6">
        <v>2500</v>
      </c>
      <c r="E3374" s="8">
        <v>2804.16</v>
      </c>
      <c r="F3374" t="s">
        <v>8218</v>
      </c>
      <c r="G3374" t="s">
        <v>8223</v>
      </c>
      <c r="H3374" t="s">
        <v>8245</v>
      </c>
      <c r="I3374" s="11">
        <v>1446238800</v>
      </c>
      <c r="J3374" s="11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 t="shared" si="216"/>
        <v>112</v>
      </c>
      <c r="P3374" s="13">
        <f t="shared" si="217"/>
        <v>41.24</v>
      </c>
      <c r="Q3374" s="15" t="s">
        <v>8315</v>
      </c>
      <c r="R3374" t="s">
        <v>8316</v>
      </c>
      <c r="S3374" s="9">
        <f t="shared" si="218"/>
        <v>42284.516064814816</v>
      </c>
      <c r="T3374" s="9">
        <f t="shared" si="219"/>
        <v>42307.875</v>
      </c>
      <c r="U3374">
        <f t="shared" si="220"/>
        <v>2015</v>
      </c>
    </row>
    <row r="3375" spans="1:21" ht="45" x14ac:dyDescent="0.25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 s="11">
        <v>1422482400</v>
      </c>
      <c r="J3375" s="11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 t="shared" si="216"/>
        <v>103</v>
      </c>
      <c r="P3375" s="13">
        <f t="shared" si="217"/>
        <v>52.55</v>
      </c>
      <c r="Q3375" s="15" t="s">
        <v>8315</v>
      </c>
      <c r="R3375" t="s">
        <v>8316</v>
      </c>
      <c r="S3375" s="9">
        <f t="shared" si="218"/>
        <v>42016.800208333334</v>
      </c>
      <c r="T3375" s="9">
        <f t="shared" si="219"/>
        <v>42032.916666666672</v>
      </c>
      <c r="U3375">
        <f t="shared" si="220"/>
        <v>2015</v>
      </c>
    </row>
    <row r="3376" spans="1:21" ht="60" x14ac:dyDescent="0.25">
      <c r="A3376">
        <v>3278</v>
      </c>
      <c r="B3376" s="3" t="s">
        <v>3278</v>
      </c>
      <c r="C3376" s="3" t="s">
        <v>7388</v>
      </c>
      <c r="D3376" s="6">
        <v>2500</v>
      </c>
      <c r="E3376" s="8">
        <v>2585</v>
      </c>
      <c r="F3376" t="s">
        <v>8218</v>
      </c>
      <c r="G3376" t="s">
        <v>8224</v>
      </c>
      <c r="H3376" t="s">
        <v>8246</v>
      </c>
      <c r="I3376" s="11">
        <v>1433017303</v>
      </c>
      <c r="J3376" s="11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 t="shared" si="216"/>
        <v>103</v>
      </c>
      <c r="P3376" s="13">
        <f t="shared" si="217"/>
        <v>76.03</v>
      </c>
      <c r="Q3376" s="15" t="s">
        <v>8315</v>
      </c>
      <c r="R3376" t="s">
        <v>8316</v>
      </c>
      <c r="S3376" s="9">
        <f t="shared" si="218"/>
        <v>42124.848414351851</v>
      </c>
      <c r="T3376" s="9">
        <f t="shared" si="219"/>
        <v>42154.848414351851</v>
      </c>
      <c r="U3376">
        <f t="shared" si="220"/>
        <v>2015</v>
      </c>
    </row>
    <row r="3377" spans="1:21" ht="30" x14ac:dyDescent="0.25">
      <c r="A3377">
        <v>3287</v>
      </c>
      <c r="B3377" s="3" t="s">
        <v>3287</v>
      </c>
      <c r="C3377" s="3" t="s">
        <v>7397</v>
      </c>
      <c r="D3377" s="6">
        <v>2500</v>
      </c>
      <c r="E3377" s="8">
        <v>2500</v>
      </c>
      <c r="F3377" t="s">
        <v>8218</v>
      </c>
      <c r="G3377" t="s">
        <v>8228</v>
      </c>
      <c r="H3377" t="s">
        <v>8250</v>
      </c>
      <c r="I3377" s="11">
        <v>1448733628</v>
      </c>
      <c r="J3377" s="11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 t="shared" si="216"/>
        <v>100</v>
      </c>
      <c r="P3377" s="13">
        <f t="shared" si="217"/>
        <v>73.53</v>
      </c>
      <c r="Q3377" s="15" t="s">
        <v>8315</v>
      </c>
      <c r="R3377" t="s">
        <v>8316</v>
      </c>
      <c r="S3377" s="9">
        <f t="shared" si="218"/>
        <v>42311.750324074077</v>
      </c>
      <c r="T3377" s="9">
        <f t="shared" si="219"/>
        <v>42336.750324074077</v>
      </c>
      <c r="U3377">
        <f t="shared" si="220"/>
        <v>2015</v>
      </c>
    </row>
    <row r="3378" spans="1:21" ht="45" x14ac:dyDescent="0.25">
      <c r="A3378">
        <v>3311</v>
      </c>
      <c r="B3378" s="3" t="s">
        <v>3311</v>
      </c>
      <c r="C3378" s="3" t="s">
        <v>7421</v>
      </c>
      <c r="D3378" s="6">
        <v>2500</v>
      </c>
      <c r="E3378" s="8">
        <v>2746</v>
      </c>
      <c r="F3378" t="s">
        <v>8218</v>
      </c>
      <c r="G3378" t="s">
        <v>8223</v>
      </c>
      <c r="H3378" t="s">
        <v>8245</v>
      </c>
      <c r="I3378" s="11">
        <v>1445065210</v>
      </c>
      <c r="J3378" s="11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 t="shared" si="216"/>
        <v>110</v>
      </c>
      <c r="P3378" s="13">
        <f t="shared" si="217"/>
        <v>61.02</v>
      </c>
      <c r="Q3378" s="15" t="s">
        <v>8315</v>
      </c>
      <c r="R3378" t="s">
        <v>8316</v>
      </c>
      <c r="S3378" s="9">
        <f t="shared" si="218"/>
        <v>42264.29178240741</v>
      </c>
      <c r="T3378" s="9">
        <f t="shared" si="219"/>
        <v>42294.29178240741</v>
      </c>
      <c r="U3378">
        <f t="shared" si="220"/>
        <v>2015</v>
      </c>
    </row>
    <row r="3379" spans="1:21" ht="60" x14ac:dyDescent="0.25">
      <c r="A3379">
        <v>3312</v>
      </c>
      <c r="B3379" s="3" t="s">
        <v>3312</v>
      </c>
      <c r="C3379" s="3" t="s">
        <v>7422</v>
      </c>
      <c r="D3379" s="6">
        <v>2500</v>
      </c>
      <c r="E3379" s="8">
        <v>2501</v>
      </c>
      <c r="F3379" t="s">
        <v>8218</v>
      </c>
      <c r="G3379" t="s">
        <v>8223</v>
      </c>
      <c r="H3379" t="s">
        <v>8245</v>
      </c>
      <c r="I3379" s="11">
        <v>1478901600</v>
      </c>
      <c r="J3379" s="11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 t="shared" si="216"/>
        <v>100</v>
      </c>
      <c r="P3379" s="13">
        <f t="shared" si="217"/>
        <v>61</v>
      </c>
      <c r="Q3379" s="15" t="s">
        <v>8315</v>
      </c>
      <c r="R3379" t="s">
        <v>8316</v>
      </c>
      <c r="S3379" s="9">
        <f t="shared" si="218"/>
        <v>42664.809560185182</v>
      </c>
      <c r="T3379" s="9">
        <f t="shared" si="219"/>
        <v>42685.916666666672</v>
      </c>
      <c r="U3379">
        <f t="shared" si="220"/>
        <v>2016</v>
      </c>
    </row>
    <row r="3380" spans="1:21" ht="45" x14ac:dyDescent="0.25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 s="11">
        <v>1466557557</v>
      </c>
      <c r="J3380" s="11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 t="shared" si="216"/>
        <v>101</v>
      </c>
      <c r="P3380" s="13">
        <f t="shared" si="217"/>
        <v>66.45</v>
      </c>
      <c r="Q3380" s="15" t="s">
        <v>8315</v>
      </c>
      <c r="R3380" t="s">
        <v>8316</v>
      </c>
      <c r="S3380" s="9">
        <f t="shared" si="218"/>
        <v>42513.045798611114</v>
      </c>
      <c r="T3380" s="9">
        <f t="shared" si="219"/>
        <v>42543.045798611114</v>
      </c>
      <c r="U3380">
        <f t="shared" si="220"/>
        <v>2016</v>
      </c>
    </row>
    <row r="3381" spans="1:21" ht="45" x14ac:dyDescent="0.25">
      <c r="A3381">
        <v>3337</v>
      </c>
      <c r="B3381" s="3" t="s">
        <v>3337</v>
      </c>
      <c r="C3381" s="3" t="s">
        <v>7447</v>
      </c>
      <c r="D3381" s="6">
        <v>2500</v>
      </c>
      <c r="E3381" s="8">
        <v>2755</v>
      </c>
      <c r="F3381" t="s">
        <v>8218</v>
      </c>
      <c r="G3381" t="s">
        <v>8224</v>
      </c>
      <c r="H3381" t="s">
        <v>8246</v>
      </c>
      <c r="I3381" s="11">
        <v>1412974800</v>
      </c>
      <c r="J3381" s="1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 t="shared" si="216"/>
        <v>110</v>
      </c>
      <c r="P3381" s="13">
        <f t="shared" si="217"/>
        <v>81.03</v>
      </c>
      <c r="Q3381" s="15" t="s">
        <v>8315</v>
      </c>
      <c r="R3381" t="s">
        <v>8316</v>
      </c>
      <c r="S3381" s="9">
        <f t="shared" si="218"/>
        <v>41901.282025462962</v>
      </c>
      <c r="T3381" s="9">
        <f t="shared" si="219"/>
        <v>41922.875</v>
      </c>
      <c r="U3381">
        <f t="shared" si="220"/>
        <v>2014</v>
      </c>
    </row>
    <row r="3382" spans="1:21" ht="60" x14ac:dyDescent="0.25">
      <c r="A3382">
        <v>3365</v>
      </c>
      <c r="B3382" s="3" t="s">
        <v>3364</v>
      </c>
      <c r="C3382" s="3" t="s">
        <v>7475</v>
      </c>
      <c r="D3382" s="6">
        <v>2500</v>
      </c>
      <c r="E3382" s="8">
        <v>2600</v>
      </c>
      <c r="F3382" t="s">
        <v>8218</v>
      </c>
      <c r="G3382" t="s">
        <v>8223</v>
      </c>
      <c r="H3382" t="s">
        <v>8245</v>
      </c>
      <c r="I3382" s="11">
        <v>1449973592</v>
      </c>
      <c r="J3382" s="11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 t="shared" si="216"/>
        <v>104</v>
      </c>
      <c r="P3382" s="13">
        <f t="shared" si="217"/>
        <v>866.67</v>
      </c>
      <c r="Q3382" s="15" t="s">
        <v>8315</v>
      </c>
      <c r="R3382" t="s">
        <v>8316</v>
      </c>
      <c r="S3382" s="9">
        <f t="shared" si="218"/>
        <v>42321.101759259262</v>
      </c>
      <c r="T3382" s="9">
        <f t="shared" si="219"/>
        <v>42351.101759259262</v>
      </c>
      <c r="U3382">
        <f t="shared" si="220"/>
        <v>2015</v>
      </c>
    </row>
    <row r="3383" spans="1:21" ht="60" x14ac:dyDescent="0.25">
      <c r="A3383">
        <v>3438</v>
      </c>
      <c r="B3383" s="3" t="s">
        <v>3437</v>
      </c>
      <c r="C3383" s="3" t="s">
        <v>7548</v>
      </c>
      <c r="D3383" s="6">
        <v>2500</v>
      </c>
      <c r="E3383" s="8">
        <v>2605</v>
      </c>
      <c r="F3383" t="s">
        <v>8218</v>
      </c>
      <c r="G3383" t="s">
        <v>8224</v>
      </c>
      <c r="H3383" t="s">
        <v>8246</v>
      </c>
      <c r="I3383" s="11">
        <v>1430600400</v>
      </c>
      <c r="J3383" s="11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 t="shared" si="216"/>
        <v>104</v>
      </c>
      <c r="P3383" s="13">
        <f t="shared" si="217"/>
        <v>186.07</v>
      </c>
      <c r="Q3383" s="15" t="s">
        <v>8315</v>
      </c>
      <c r="R3383" t="s">
        <v>8316</v>
      </c>
      <c r="S3383" s="9">
        <f t="shared" si="218"/>
        <v>42100.927858796291</v>
      </c>
      <c r="T3383" s="9">
        <f t="shared" si="219"/>
        <v>42126.875</v>
      </c>
      <c r="U3383">
        <f t="shared" si="220"/>
        <v>2015</v>
      </c>
    </row>
    <row r="3384" spans="1:21" ht="60" x14ac:dyDescent="0.25">
      <c r="A3384">
        <v>3441</v>
      </c>
      <c r="B3384" s="3" t="s">
        <v>3440</v>
      </c>
      <c r="C3384" s="3" t="s">
        <v>7551</v>
      </c>
      <c r="D3384" s="6">
        <v>2500</v>
      </c>
      <c r="E3384" s="8">
        <v>2565</v>
      </c>
      <c r="F3384" t="s">
        <v>8218</v>
      </c>
      <c r="G3384" t="s">
        <v>8223</v>
      </c>
      <c r="H3384" t="s">
        <v>8245</v>
      </c>
      <c r="I3384" s="11">
        <v>1447445820</v>
      </c>
      <c r="J3384" s="11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 t="shared" si="216"/>
        <v>103</v>
      </c>
      <c r="P3384" s="13">
        <f t="shared" si="217"/>
        <v>59.65</v>
      </c>
      <c r="Q3384" s="15" t="s">
        <v>8315</v>
      </c>
      <c r="R3384" t="s">
        <v>8316</v>
      </c>
      <c r="S3384" s="9">
        <f t="shared" si="218"/>
        <v>42294.429641203707</v>
      </c>
      <c r="T3384" s="9">
        <f t="shared" si="219"/>
        <v>42321.845138888893</v>
      </c>
      <c r="U3384">
        <f t="shared" si="220"/>
        <v>2015</v>
      </c>
    </row>
    <row r="3385" spans="1:21" ht="60" x14ac:dyDescent="0.25">
      <c r="A3385">
        <v>3484</v>
      </c>
      <c r="B3385" s="3" t="s">
        <v>3483</v>
      </c>
      <c r="C3385" s="3" t="s">
        <v>7594</v>
      </c>
      <c r="D3385" s="6">
        <v>2500</v>
      </c>
      <c r="E3385" s="8">
        <v>2856</v>
      </c>
      <c r="F3385" t="s">
        <v>8218</v>
      </c>
      <c r="G3385" t="s">
        <v>8223</v>
      </c>
      <c r="H3385" t="s">
        <v>8245</v>
      </c>
      <c r="I3385" s="11">
        <v>1466014499</v>
      </c>
      <c r="J3385" s="11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 t="shared" si="216"/>
        <v>114</v>
      </c>
      <c r="P3385" s="13">
        <f t="shared" si="217"/>
        <v>64.91</v>
      </c>
      <c r="Q3385" s="15" t="s">
        <v>8315</v>
      </c>
      <c r="R3385" t="s">
        <v>8316</v>
      </c>
      <c r="S3385" s="9">
        <f t="shared" si="218"/>
        <v>42506.760405092587</v>
      </c>
      <c r="T3385" s="9">
        <f t="shared" si="219"/>
        <v>42536.760405092587</v>
      </c>
      <c r="U3385">
        <f t="shared" si="220"/>
        <v>2016</v>
      </c>
    </row>
    <row r="3386" spans="1:21" ht="45" x14ac:dyDescent="0.25">
      <c r="A3386">
        <v>3503</v>
      </c>
      <c r="B3386" s="3" t="s">
        <v>3502</v>
      </c>
      <c r="C3386" s="3" t="s">
        <v>7613</v>
      </c>
      <c r="D3386" s="6">
        <v>2500</v>
      </c>
      <c r="E3386" s="8">
        <v>2689</v>
      </c>
      <c r="F3386" t="s">
        <v>8218</v>
      </c>
      <c r="G3386" t="s">
        <v>8224</v>
      </c>
      <c r="H3386" t="s">
        <v>8246</v>
      </c>
      <c r="I3386" s="11">
        <v>1469359728</v>
      </c>
      <c r="J3386" s="11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 t="shared" ref="O3386:O3449" si="221">ROUND(E3386/D3386*100,0)</f>
        <v>108</v>
      </c>
      <c r="P3386" s="13">
        <f t="shared" ref="P3386:P3449" si="222">IFERROR(ROUND(E3386/L3386,2),0)</f>
        <v>70.760000000000005</v>
      </c>
      <c r="Q3386" s="15" t="s">
        <v>8315</v>
      </c>
      <c r="R3386" t="s">
        <v>8316</v>
      </c>
      <c r="S3386" s="9">
        <f t="shared" ref="S3386:S3449" si="223">(((J3386/60)/60)/24)+DATE(1970,1,1)</f>
        <v>42545.478333333333</v>
      </c>
      <c r="T3386" s="9">
        <f t="shared" ref="T3386:T3449" si="224">(((I3386/60)/60)/24)+DATE(1970,1,1)</f>
        <v>42575.478333333333</v>
      </c>
      <c r="U3386">
        <f t="shared" si="220"/>
        <v>2016</v>
      </c>
    </row>
    <row r="3387" spans="1:21" ht="90" x14ac:dyDescent="0.25">
      <c r="A3387">
        <v>3505</v>
      </c>
      <c r="B3387" s="3" t="s">
        <v>3504</v>
      </c>
      <c r="C3387" s="3" t="s">
        <v>7615</v>
      </c>
      <c r="D3387" s="6">
        <v>2500</v>
      </c>
      <c r="E3387" s="8">
        <v>2594</v>
      </c>
      <c r="F3387" t="s">
        <v>8218</v>
      </c>
      <c r="G3387" t="s">
        <v>8223</v>
      </c>
      <c r="H3387" t="s">
        <v>8245</v>
      </c>
      <c r="I3387" s="11">
        <v>1399953600</v>
      </c>
      <c r="J3387" s="11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 t="shared" si="221"/>
        <v>104</v>
      </c>
      <c r="P3387" s="13">
        <f t="shared" si="222"/>
        <v>66.510000000000005</v>
      </c>
      <c r="Q3387" s="15" t="s">
        <v>8315</v>
      </c>
      <c r="R3387" t="s">
        <v>8316</v>
      </c>
      <c r="S3387" s="9">
        <f t="shared" si="223"/>
        <v>41760.935706018521</v>
      </c>
      <c r="T3387" s="9">
        <f t="shared" si="224"/>
        <v>41772.166666666664</v>
      </c>
      <c r="U3387">
        <f t="shared" si="220"/>
        <v>2014</v>
      </c>
    </row>
    <row r="3388" spans="1:21" ht="60" x14ac:dyDescent="0.25">
      <c r="A3388">
        <v>3516</v>
      </c>
      <c r="B3388" s="3" t="s">
        <v>3515</v>
      </c>
      <c r="C3388" s="3" t="s">
        <v>7626</v>
      </c>
      <c r="D3388" s="6">
        <v>2500</v>
      </c>
      <c r="E3388" s="8">
        <v>2500</v>
      </c>
      <c r="F3388" t="s">
        <v>8218</v>
      </c>
      <c r="G3388" t="s">
        <v>8223</v>
      </c>
      <c r="H3388" t="s">
        <v>8245</v>
      </c>
      <c r="I3388" s="11">
        <v>1410145200</v>
      </c>
      <c r="J3388" s="11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 t="shared" si="221"/>
        <v>100</v>
      </c>
      <c r="P3388" s="13">
        <f t="shared" si="222"/>
        <v>227.27</v>
      </c>
      <c r="Q3388" s="15" t="s">
        <v>8315</v>
      </c>
      <c r="R3388" t="s">
        <v>8316</v>
      </c>
      <c r="S3388" s="9">
        <f t="shared" si="223"/>
        <v>41856.010069444441</v>
      </c>
      <c r="T3388" s="9">
        <f t="shared" si="224"/>
        <v>41890.125</v>
      </c>
      <c r="U3388">
        <f t="shared" si="220"/>
        <v>2014</v>
      </c>
    </row>
    <row r="3389" spans="1:21" ht="45" x14ac:dyDescent="0.25">
      <c r="A3389">
        <v>3544</v>
      </c>
      <c r="B3389" s="3" t="s">
        <v>3543</v>
      </c>
      <c r="C3389" s="3" t="s">
        <v>7654</v>
      </c>
      <c r="D3389" s="6">
        <v>2500</v>
      </c>
      <c r="E3389" s="8">
        <v>2500</v>
      </c>
      <c r="F3389" t="s">
        <v>8218</v>
      </c>
      <c r="G3389" t="s">
        <v>8223</v>
      </c>
      <c r="H3389" t="s">
        <v>8245</v>
      </c>
      <c r="I3389" s="11">
        <v>1425758257</v>
      </c>
      <c r="J3389" s="11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 t="shared" si="221"/>
        <v>100</v>
      </c>
      <c r="P3389" s="13">
        <f t="shared" si="222"/>
        <v>104.17</v>
      </c>
      <c r="Q3389" s="15" t="s">
        <v>8315</v>
      </c>
      <c r="R3389" t="s">
        <v>8316</v>
      </c>
      <c r="S3389" s="9">
        <f t="shared" si="223"/>
        <v>42040.831678240742</v>
      </c>
      <c r="T3389" s="9">
        <f t="shared" si="224"/>
        <v>42070.831678240742</v>
      </c>
      <c r="U3389">
        <f t="shared" si="220"/>
        <v>2015</v>
      </c>
    </row>
    <row r="3390" spans="1:21" ht="60" x14ac:dyDescent="0.25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 s="11">
        <v>1462224398</v>
      </c>
      <c r="J3390" s="11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21"/>
        <v>105</v>
      </c>
      <c r="P3390" s="13">
        <f t="shared" si="222"/>
        <v>40.94</v>
      </c>
      <c r="Q3390" s="15" t="s">
        <v>8315</v>
      </c>
      <c r="R3390" t="s">
        <v>8316</v>
      </c>
      <c r="S3390" s="9">
        <f t="shared" si="223"/>
        <v>42462.893495370372</v>
      </c>
      <c r="T3390" s="9">
        <f t="shared" si="224"/>
        <v>42492.893495370372</v>
      </c>
      <c r="U3390">
        <f t="shared" si="220"/>
        <v>2016</v>
      </c>
    </row>
    <row r="3391" spans="1:21" ht="120" x14ac:dyDescent="0.25">
      <c r="A3391">
        <v>3561</v>
      </c>
      <c r="B3391" s="3" t="s">
        <v>3560</v>
      </c>
      <c r="C3391" s="3" t="s">
        <v>7671</v>
      </c>
      <c r="D3391" s="6">
        <v>2500</v>
      </c>
      <c r="E3391" s="8">
        <v>2560</v>
      </c>
      <c r="F3391" t="s">
        <v>8218</v>
      </c>
      <c r="G3391" t="s">
        <v>8223</v>
      </c>
      <c r="H3391" t="s">
        <v>8245</v>
      </c>
      <c r="I3391" s="11">
        <v>1438799760</v>
      </c>
      <c r="J3391" s="1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 t="shared" si="221"/>
        <v>102</v>
      </c>
      <c r="P3391" s="13">
        <f t="shared" si="222"/>
        <v>47.41</v>
      </c>
      <c r="Q3391" s="15" t="s">
        <v>8315</v>
      </c>
      <c r="R3391" t="s">
        <v>8316</v>
      </c>
      <c r="S3391" s="9">
        <f t="shared" si="223"/>
        <v>42203.680300925931</v>
      </c>
      <c r="T3391" s="9">
        <f t="shared" si="224"/>
        <v>42221.774999999994</v>
      </c>
      <c r="U3391">
        <f t="shared" si="220"/>
        <v>2015</v>
      </c>
    </row>
    <row r="3392" spans="1:21" ht="30" x14ac:dyDescent="0.25">
      <c r="A3392">
        <v>3597</v>
      </c>
      <c r="B3392" s="3" t="s">
        <v>3596</v>
      </c>
      <c r="C3392" s="3" t="s">
        <v>7707</v>
      </c>
      <c r="D3392" s="6">
        <v>2500</v>
      </c>
      <c r="E3392" s="8">
        <v>2565</v>
      </c>
      <c r="F3392" t="s">
        <v>8218</v>
      </c>
      <c r="G3392" t="s">
        <v>8223</v>
      </c>
      <c r="H3392" t="s">
        <v>8245</v>
      </c>
      <c r="I3392" s="11">
        <v>1456984740</v>
      </c>
      <c r="J3392" s="11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 t="shared" si="221"/>
        <v>103</v>
      </c>
      <c r="P3392" s="13">
        <f t="shared" si="222"/>
        <v>77.73</v>
      </c>
      <c r="Q3392" s="15" t="s">
        <v>8315</v>
      </c>
      <c r="R3392" t="s">
        <v>8316</v>
      </c>
      <c r="S3392" s="9">
        <f t="shared" si="223"/>
        <v>42417.585532407407</v>
      </c>
      <c r="T3392" s="9">
        <f t="shared" si="224"/>
        <v>42432.249305555553</v>
      </c>
      <c r="U3392">
        <f t="shared" si="220"/>
        <v>2016</v>
      </c>
    </row>
    <row r="3393" spans="1:21" ht="60" x14ac:dyDescent="0.25">
      <c r="A3393">
        <v>3611</v>
      </c>
      <c r="B3393" s="3" t="s">
        <v>3610</v>
      </c>
      <c r="C3393" s="3" t="s">
        <v>7721</v>
      </c>
      <c r="D3393" s="6">
        <v>2500</v>
      </c>
      <c r="E3393" s="8">
        <v>3400</v>
      </c>
      <c r="F3393" t="s">
        <v>8218</v>
      </c>
      <c r="G3393" t="s">
        <v>8224</v>
      </c>
      <c r="H3393" t="s">
        <v>8246</v>
      </c>
      <c r="I3393" s="11">
        <v>1428483201</v>
      </c>
      <c r="J3393" s="11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 t="shared" si="221"/>
        <v>136</v>
      </c>
      <c r="P3393" s="13">
        <f t="shared" si="222"/>
        <v>66.67</v>
      </c>
      <c r="Q3393" s="15" t="s">
        <v>8315</v>
      </c>
      <c r="R3393" t="s">
        <v>8316</v>
      </c>
      <c r="S3393" s="9">
        <f t="shared" si="223"/>
        <v>42072.370381944449</v>
      </c>
      <c r="T3393" s="9">
        <f t="shared" si="224"/>
        <v>42102.370381944449</v>
      </c>
      <c r="U3393">
        <f t="shared" si="220"/>
        <v>2015</v>
      </c>
    </row>
    <row r="3394" spans="1:21" ht="45" x14ac:dyDescent="0.25">
      <c r="A3394">
        <v>3614</v>
      </c>
      <c r="B3394" s="3" t="s">
        <v>3439</v>
      </c>
      <c r="C3394" s="3" t="s">
        <v>7724</v>
      </c>
      <c r="D3394" s="6">
        <v>2500</v>
      </c>
      <c r="E3394" s="8">
        <v>2520</v>
      </c>
      <c r="F3394" t="s">
        <v>8218</v>
      </c>
      <c r="G3394" t="s">
        <v>8223</v>
      </c>
      <c r="H3394" t="s">
        <v>8245</v>
      </c>
      <c r="I3394" s="11">
        <v>1434675616</v>
      </c>
      <c r="J3394" s="11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 t="shared" si="221"/>
        <v>101</v>
      </c>
      <c r="P3394" s="13">
        <f t="shared" si="222"/>
        <v>35.49</v>
      </c>
      <c r="Q3394" s="15" t="s">
        <v>8315</v>
      </c>
      <c r="R3394" t="s">
        <v>8316</v>
      </c>
      <c r="S3394" s="9">
        <f t="shared" si="223"/>
        <v>42144.041851851856</v>
      </c>
      <c r="T3394" s="9">
        <f t="shared" si="224"/>
        <v>42174.041851851856</v>
      </c>
      <c r="U3394">
        <f t="shared" si="220"/>
        <v>2015</v>
      </c>
    </row>
    <row r="3395" spans="1:21" ht="60" x14ac:dyDescent="0.25">
      <c r="A3395">
        <v>3615</v>
      </c>
      <c r="B3395" s="3" t="s">
        <v>3613</v>
      </c>
      <c r="C3395" s="3" t="s">
        <v>7725</v>
      </c>
      <c r="D3395" s="6">
        <v>2500</v>
      </c>
      <c r="E3395" s="8">
        <v>2670</v>
      </c>
      <c r="F3395" t="s">
        <v>8218</v>
      </c>
      <c r="G3395" t="s">
        <v>8224</v>
      </c>
      <c r="H3395" t="s">
        <v>8246</v>
      </c>
      <c r="I3395" s="11">
        <v>1449756896</v>
      </c>
      <c r="J3395" s="11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 t="shared" si="221"/>
        <v>107</v>
      </c>
      <c r="P3395" s="13">
        <f t="shared" si="222"/>
        <v>37.08</v>
      </c>
      <c r="Q3395" s="15" t="s">
        <v>8315</v>
      </c>
      <c r="R3395" t="s">
        <v>8316</v>
      </c>
      <c r="S3395" s="9">
        <f t="shared" si="223"/>
        <v>42318.593703703707</v>
      </c>
      <c r="T3395" s="9">
        <f t="shared" si="224"/>
        <v>42348.593703703707</v>
      </c>
      <c r="U3395">
        <f t="shared" si="220"/>
        <v>2015</v>
      </c>
    </row>
    <row r="3396" spans="1:21" ht="60" x14ac:dyDescent="0.25">
      <c r="A3396">
        <v>3616</v>
      </c>
      <c r="B3396" s="3" t="s">
        <v>3614</v>
      </c>
      <c r="C3396" s="3" t="s">
        <v>7726</v>
      </c>
      <c r="D3396" s="6">
        <v>2500</v>
      </c>
      <c r="E3396" s="8">
        <v>3120</v>
      </c>
      <c r="F3396" t="s">
        <v>8218</v>
      </c>
      <c r="G3396" t="s">
        <v>8224</v>
      </c>
      <c r="H3396" t="s">
        <v>8246</v>
      </c>
      <c r="I3396" s="11">
        <v>1426801664</v>
      </c>
      <c r="J3396" s="11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 t="shared" si="221"/>
        <v>125</v>
      </c>
      <c r="P3396" s="13">
        <f t="shared" si="222"/>
        <v>69.33</v>
      </c>
      <c r="Q3396" s="15" t="s">
        <v>8315</v>
      </c>
      <c r="R3396" t="s">
        <v>8316</v>
      </c>
      <c r="S3396" s="9">
        <f t="shared" si="223"/>
        <v>42052.949814814812</v>
      </c>
      <c r="T3396" s="9">
        <f t="shared" si="224"/>
        <v>42082.908148148148</v>
      </c>
      <c r="U3396">
        <f t="shared" si="220"/>
        <v>2015</v>
      </c>
    </row>
    <row r="3397" spans="1:21" ht="45" x14ac:dyDescent="0.25">
      <c r="A3397">
        <v>3623</v>
      </c>
      <c r="B3397" s="3" t="s">
        <v>3621</v>
      </c>
      <c r="C3397" s="3" t="s">
        <v>7733</v>
      </c>
      <c r="D3397" s="6">
        <v>2500</v>
      </c>
      <c r="E3397" s="8">
        <v>3000</v>
      </c>
      <c r="F3397" t="s">
        <v>8218</v>
      </c>
      <c r="G3397" t="s">
        <v>8223</v>
      </c>
      <c r="H3397" t="s">
        <v>8245</v>
      </c>
      <c r="I3397" s="11">
        <v>1406358000</v>
      </c>
      <c r="J3397" s="11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 t="shared" si="221"/>
        <v>120</v>
      </c>
      <c r="P3397" s="13">
        <f t="shared" si="222"/>
        <v>88.24</v>
      </c>
      <c r="Q3397" s="15" t="s">
        <v>8315</v>
      </c>
      <c r="R3397" t="s">
        <v>8316</v>
      </c>
      <c r="S3397" s="9">
        <f t="shared" si="223"/>
        <v>41828.736921296295</v>
      </c>
      <c r="T3397" s="9">
        <f t="shared" si="224"/>
        <v>41846.291666666664</v>
      </c>
      <c r="U3397">
        <f t="shared" si="220"/>
        <v>2014</v>
      </c>
    </row>
    <row r="3398" spans="1:21" ht="60" x14ac:dyDescent="0.25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 s="11">
        <v>1413383216</v>
      </c>
      <c r="J3398" s="11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21"/>
        <v>101</v>
      </c>
      <c r="P3398" s="13">
        <f t="shared" si="222"/>
        <v>63</v>
      </c>
      <c r="Q3398" s="15" t="s">
        <v>8315</v>
      </c>
      <c r="R3398" t="s">
        <v>8316</v>
      </c>
      <c r="S3398" s="9">
        <f t="shared" si="223"/>
        <v>41897.602037037039</v>
      </c>
      <c r="T3398" s="9">
        <f t="shared" si="224"/>
        <v>41927.602037037039</v>
      </c>
      <c r="U3398">
        <f t="shared" si="220"/>
        <v>2014</v>
      </c>
    </row>
    <row r="3399" spans="1:21" ht="60" x14ac:dyDescent="0.25">
      <c r="A3399">
        <v>3823</v>
      </c>
      <c r="B3399" s="3" t="s">
        <v>3820</v>
      </c>
      <c r="C3399" s="3" t="s">
        <v>7932</v>
      </c>
      <c r="D3399" s="6">
        <v>2500</v>
      </c>
      <c r="E3399" s="8">
        <v>2650</v>
      </c>
      <c r="F3399" t="s">
        <v>8218</v>
      </c>
      <c r="G3399" t="s">
        <v>8223</v>
      </c>
      <c r="H3399" t="s">
        <v>8245</v>
      </c>
      <c r="I3399" s="11">
        <v>1437364740</v>
      </c>
      <c r="J3399" s="11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 t="shared" si="221"/>
        <v>106</v>
      </c>
      <c r="P3399" s="13">
        <f t="shared" si="222"/>
        <v>64.63</v>
      </c>
      <c r="Q3399" s="15" t="s">
        <v>8315</v>
      </c>
      <c r="R3399" t="s">
        <v>8316</v>
      </c>
      <c r="S3399" s="9">
        <f t="shared" si="223"/>
        <v>42170.910231481481</v>
      </c>
      <c r="T3399" s="9">
        <f t="shared" si="224"/>
        <v>42205.165972222225</v>
      </c>
      <c r="U3399">
        <f t="shared" si="220"/>
        <v>2015</v>
      </c>
    </row>
    <row r="3400" spans="1:21" ht="60" x14ac:dyDescent="0.25">
      <c r="A3400">
        <v>3555</v>
      </c>
      <c r="B3400" s="3" t="s">
        <v>3554</v>
      </c>
      <c r="C3400" s="3" t="s">
        <v>7665</v>
      </c>
      <c r="D3400" s="6">
        <v>2400</v>
      </c>
      <c r="E3400" s="8">
        <v>2400</v>
      </c>
      <c r="F3400" t="s">
        <v>8218</v>
      </c>
      <c r="G3400" t="s">
        <v>8236</v>
      </c>
      <c r="H3400" t="s">
        <v>8248</v>
      </c>
      <c r="I3400" s="11">
        <v>1479382594</v>
      </c>
      <c r="J3400" s="11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 t="shared" si="221"/>
        <v>100</v>
      </c>
      <c r="P3400" s="13">
        <f t="shared" si="222"/>
        <v>171.43</v>
      </c>
      <c r="Q3400" s="15" t="s">
        <v>8315</v>
      </c>
      <c r="R3400" t="s">
        <v>8316</v>
      </c>
      <c r="S3400" s="9">
        <f t="shared" si="223"/>
        <v>42661.442060185189</v>
      </c>
      <c r="T3400" s="9">
        <f t="shared" si="224"/>
        <v>42691.483726851846</v>
      </c>
      <c r="U3400">
        <f t="shared" si="220"/>
        <v>2016</v>
      </c>
    </row>
    <row r="3401" spans="1:21" ht="45" x14ac:dyDescent="0.25">
      <c r="A3401">
        <v>3252</v>
      </c>
      <c r="B3401" s="3" t="s">
        <v>3252</v>
      </c>
      <c r="C3401" s="3" t="s">
        <v>7362</v>
      </c>
      <c r="D3401" s="6">
        <v>2250</v>
      </c>
      <c r="E3401" s="8">
        <v>2876</v>
      </c>
      <c r="F3401" t="s">
        <v>8218</v>
      </c>
      <c r="G3401" t="s">
        <v>8224</v>
      </c>
      <c r="H3401" t="s">
        <v>8246</v>
      </c>
      <c r="I3401" s="11">
        <v>1473247240</v>
      </c>
      <c r="J3401" s="1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 t="shared" si="221"/>
        <v>128</v>
      </c>
      <c r="P3401" s="13">
        <f t="shared" si="222"/>
        <v>57.52</v>
      </c>
      <c r="Q3401" s="15" t="s">
        <v>8315</v>
      </c>
      <c r="R3401" t="s">
        <v>8316</v>
      </c>
      <c r="S3401" s="9">
        <f t="shared" si="223"/>
        <v>42590.472685185188</v>
      </c>
      <c r="T3401" s="9">
        <f t="shared" si="224"/>
        <v>42620.472685185188</v>
      </c>
      <c r="U3401">
        <f t="shared" si="220"/>
        <v>2016</v>
      </c>
    </row>
    <row r="3402" spans="1:21" ht="45" x14ac:dyDescent="0.25">
      <c r="A3402">
        <v>3152</v>
      </c>
      <c r="B3402" s="3" t="s">
        <v>3152</v>
      </c>
      <c r="C3402" s="3" t="s">
        <v>7262</v>
      </c>
      <c r="D3402" s="6">
        <v>2200</v>
      </c>
      <c r="E3402" s="8">
        <v>2331</v>
      </c>
      <c r="F3402" t="s">
        <v>8218</v>
      </c>
      <c r="G3402" t="s">
        <v>8224</v>
      </c>
      <c r="H3402" t="s">
        <v>8246</v>
      </c>
      <c r="I3402" s="11">
        <v>1383425367</v>
      </c>
      <c r="J3402" s="11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 t="shared" si="221"/>
        <v>106</v>
      </c>
      <c r="P3402" s="13">
        <f t="shared" si="222"/>
        <v>34.79</v>
      </c>
      <c r="Q3402" s="15" t="s">
        <v>8315</v>
      </c>
      <c r="R3402" t="s">
        <v>8316</v>
      </c>
      <c r="S3402" s="9">
        <f t="shared" si="223"/>
        <v>41550.867673611108</v>
      </c>
      <c r="T3402" s="9">
        <f t="shared" si="224"/>
        <v>41580.867673611108</v>
      </c>
      <c r="U3402">
        <f t="shared" ref="U3402:U3465" si="225">YEAR(S3402)</f>
        <v>2013</v>
      </c>
    </row>
    <row r="3403" spans="1:21" ht="60" x14ac:dyDescent="0.25">
      <c r="A3403">
        <v>3556</v>
      </c>
      <c r="B3403" s="3" t="s">
        <v>3555</v>
      </c>
      <c r="C3403" s="3" t="s">
        <v>7666</v>
      </c>
      <c r="D3403" s="6">
        <v>2200</v>
      </c>
      <c r="E3403" s="8">
        <v>2210</v>
      </c>
      <c r="F3403" t="s">
        <v>8218</v>
      </c>
      <c r="G3403" t="s">
        <v>8224</v>
      </c>
      <c r="H3403" t="s">
        <v>8246</v>
      </c>
      <c r="I3403" s="11">
        <v>1408289724</v>
      </c>
      <c r="J3403" s="11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 t="shared" si="221"/>
        <v>100</v>
      </c>
      <c r="P3403" s="13">
        <f t="shared" si="222"/>
        <v>110.5</v>
      </c>
      <c r="Q3403" s="15" t="s">
        <v>8315</v>
      </c>
      <c r="R3403" t="s">
        <v>8316</v>
      </c>
      <c r="S3403" s="9">
        <f t="shared" si="223"/>
        <v>41808.649583333332</v>
      </c>
      <c r="T3403" s="9">
        <f t="shared" si="224"/>
        <v>41868.649583333332</v>
      </c>
      <c r="U3403">
        <f t="shared" si="225"/>
        <v>2014</v>
      </c>
    </row>
    <row r="3404" spans="1:21" ht="45" x14ac:dyDescent="0.25">
      <c r="A3404">
        <v>3448</v>
      </c>
      <c r="B3404" s="3" t="s">
        <v>3447</v>
      </c>
      <c r="C3404" s="3" t="s">
        <v>7558</v>
      </c>
      <c r="D3404" s="6">
        <v>2100</v>
      </c>
      <c r="E3404" s="8">
        <v>2305</v>
      </c>
      <c r="F3404" t="s">
        <v>8218</v>
      </c>
      <c r="G3404" t="s">
        <v>8223</v>
      </c>
      <c r="H3404" t="s">
        <v>8245</v>
      </c>
      <c r="I3404" s="11">
        <v>1418784689</v>
      </c>
      <c r="J3404" s="11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 t="shared" si="221"/>
        <v>110</v>
      </c>
      <c r="P3404" s="13">
        <f t="shared" si="222"/>
        <v>51.22</v>
      </c>
      <c r="Q3404" s="15" t="s">
        <v>8315</v>
      </c>
      <c r="R3404" t="s">
        <v>8316</v>
      </c>
      <c r="S3404" s="9">
        <f t="shared" si="223"/>
        <v>41960.119085648148</v>
      </c>
      <c r="T3404" s="9">
        <f t="shared" si="224"/>
        <v>41990.119085648148</v>
      </c>
      <c r="U3404">
        <f t="shared" si="225"/>
        <v>2014</v>
      </c>
    </row>
    <row r="3405" spans="1:21" ht="45" x14ac:dyDescent="0.25">
      <c r="A3405">
        <v>3548</v>
      </c>
      <c r="B3405" s="3" t="s">
        <v>3547</v>
      </c>
      <c r="C3405" s="3" t="s">
        <v>7658</v>
      </c>
      <c r="D3405" s="6">
        <v>2100</v>
      </c>
      <c r="E3405" s="8">
        <v>2140</v>
      </c>
      <c r="F3405" t="s">
        <v>8218</v>
      </c>
      <c r="G3405" t="s">
        <v>8223</v>
      </c>
      <c r="H3405" t="s">
        <v>8245</v>
      </c>
      <c r="I3405" s="11">
        <v>1457139600</v>
      </c>
      <c r="J3405" s="11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 t="shared" si="221"/>
        <v>102</v>
      </c>
      <c r="P3405" s="13">
        <f t="shared" si="222"/>
        <v>164.62</v>
      </c>
      <c r="Q3405" s="15" t="s">
        <v>8315</v>
      </c>
      <c r="R3405" t="s">
        <v>8316</v>
      </c>
      <c r="S3405" s="9">
        <f t="shared" si="223"/>
        <v>42411.942291666666</v>
      </c>
      <c r="T3405" s="9">
        <f t="shared" si="224"/>
        <v>42434.041666666672</v>
      </c>
      <c r="U3405">
        <f t="shared" si="225"/>
        <v>2016</v>
      </c>
    </row>
    <row r="3406" spans="1:21" ht="60" x14ac:dyDescent="0.25">
      <c r="A3406">
        <v>3813</v>
      </c>
      <c r="B3406" s="3" t="s">
        <v>3810</v>
      </c>
      <c r="C3406" s="3" t="s">
        <v>7923</v>
      </c>
      <c r="D3406" s="6">
        <v>2100</v>
      </c>
      <c r="E3406" s="8">
        <v>2119.9899999999998</v>
      </c>
      <c r="F3406" t="s">
        <v>8218</v>
      </c>
      <c r="G3406" t="s">
        <v>8223</v>
      </c>
      <c r="H3406" t="s">
        <v>8245</v>
      </c>
      <c r="I3406" s="11">
        <v>1465940580</v>
      </c>
      <c r="J3406" s="11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 t="shared" si="221"/>
        <v>101</v>
      </c>
      <c r="P3406" s="13">
        <f t="shared" si="222"/>
        <v>78.52</v>
      </c>
      <c r="Q3406" s="15" t="s">
        <v>8315</v>
      </c>
      <c r="R3406" t="s">
        <v>8316</v>
      </c>
      <c r="S3406" s="9">
        <f t="shared" si="223"/>
        <v>42497.275706018518</v>
      </c>
      <c r="T3406" s="9">
        <f t="shared" si="224"/>
        <v>42535.904861111107</v>
      </c>
      <c r="U3406">
        <f t="shared" si="225"/>
        <v>2016</v>
      </c>
    </row>
    <row r="3407" spans="1:21" ht="60" x14ac:dyDescent="0.25">
      <c r="A3407">
        <v>533</v>
      </c>
      <c r="B3407" s="3" t="s">
        <v>534</v>
      </c>
      <c r="C3407" s="3" t="s">
        <v>4643</v>
      </c>
      <c r="D3407" s="6">
        <v>2000</v>
      </c>
      <c r="E3407" s="8">
        <v>2004</v>
      </c>
      <c r="F3407" t="s">
        <v>8218</v>
      </c>
      <c r="G3407" t="s">
        <v>8224</v>
      </c>
      <c r="H3407" t="s">
        <v>8246</v>
      </c>
      <c r="I3407" s="11">
        <v>1463394365</v>
      </c>
      <c r="J3407" s="11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 t="shared" si="221"/>
        <v>100</v>
      </c>
      <c r="P3407" s="13">
        <f t="shared" si="222"/>
        <v>117.88</v>
      </c>
      <c r="Q3407" s="15" t="s">
        <v>8315</v>
      </c>
      <c r="R3407" t="s">
        <v>8316</v>
      </c>
      <c r="S3407" s="9">
        <f t="shared" si="223"/>
        <v>42482.43478009259</v>
      </c>
      <c r="T3407" s="9">
        <f t="shared" si="224"/>
        <v>42506.43478009259</v>
      </c>
      <c r="U3407">
        <f t="shared" si="225"/>
        <v>2016</v>
      </c>
    </row>
    <row r="3408" spans="1:21" ht="45" x14ac:dyDescent="0.25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t="s">
        <v>8218</v>
      </c>
      <c r="G3408" t="s">
        <v>8224</v>
      </c>
      <c r="H3408" t="s">
        <v>8246</v>
      </c>
      <c r="I3408" s="11">
        <v>1483707905</v>
      </c>
      <c r="J3408" s="11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 t="shared" si="221"/>
        <v>103</v>
      </c>
      <c r="P3408" s="13">
        <f t="shared" si="222"/>
        <v>34.75</v>
      </c>
      <c r="Q3408" s="15" t="s">
        <v>8315</v>
      </c>
      <c r="R3408" t="s">
        <v>8316</v>
      </c>
      <c r="S3408" s="9">
        <f t="shared" si="223"/>
        <v>42711.545196759253</v>
      </c>
      <c r="T3408" s="9">
        <f t="shared" si="224"/>
        <v>42741.545196759253</v>
      </c>
      <c r="U3408">
        <f t="shared" si="225"/>
        <v>2016</v>
      </c>
    </row>
    <row r="3409" spans="1:21" ht="60" x14ac:dyDescent="0.25">
      <c r="A3409">
        <v>537</v>
      </c>
      <c r="B3409" s="3" t="s">
        <v>538</v>
      </c>
      <c r="C3409" s="3" t="s">
        <v>4647</v>
      </c>
      <c r="D3409" s="6">
        <v>2000</v>
      </c>
      <c r="E3409" s="8">
        <v>2410</v>
      </c>
      <c r="F3409" t="s">
        <v>8218</v>
      </c>
      <c r="G3409" t="s">
        <v>8223</v>
      </c>
      <c r="H3409" t="s">
        <v>8245</v>
      </c>
      <c r="I3409" s="11">
        <v>1446665191</v>
      </c>
      <c r="J3409" s="11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 t="shared" si="221"/>
        <v>121</v>
      </c>
      <c r="P3409" s="13">
        <f t="shared" si="222"/>
        <v>40.85</v>
      </c>
      <c r="Q3409" s="15" t="s">
        <v>8315</v>
      </c>
      <c r="R3409" t="s">
        <v>8316</v>
      </c>
      <c r="S3409" s="9">
        <f t="shared" si="223"/>
        <v>42282.768414351856</v>
      </c>
      <c r="T3409" s="9">
        <f t="shared" si="224"/>
        <v>42312.810081018513</v>
      </c>
      <c r="U3409">
        <f t="shared" si="225"/>
        <v>2015</v>
      </c>
    </row>
    <row r="3410" spans="1:21" ht="60" x14ac:dyDescent="0.25">
      <c r="A3410">
        <v>1284</v>
      </c>
      <c r="B3410" s="3" t="s">
        <v>1285</v>
      </c>
      <c r="C3410" s="3" t="s">
        <v>5394</v>
      </c>
      <c r="D3410" s="6">
        <v>2000</v>
      </c>
      <c r="E3410" s="8">
        <v>2020</v>
      </c>
      <c r="F3410" t="s">
        <v>8218</v>
      </c>
      <c r="G3410" t="s">
        <v>8223</v>
      </c>
      <c r="H3410" t="s">
        <v>8245</v>
      </c>
      <c r="I3410" s="11">
        <v>1483203540</v>
      </c>
      <c r="J3410" s="11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 t="shared" si="221"/>
        <v>101</v>
      </c>
      <c r="P3410" s="13">
        <f t="shared" si="222"/>
        <v>65.16</v>
      </c>
      <c r="Q3410" s="15" t="s">
        <v>8315</v>
      </c>
      <c r="R3410" t="s">
        <v>8316</v>
      </c>
      <c r="S3410" s="9">
        <f t="shared" si="223"/>
        <v>42712.23474537037</v>
      </c>
      <c r="T3410" s="9">
        <f t="shared" si="224"/>
        <v>42735.707638888889</v>
      </c>
      <c r="U3410">
        <f t="shared" si="225"/>
        <v>2016</v>
      </c>
    </row>
    <row r="3411" spans="1:21" ht="60" x14ac:dyDescent="0.25">
      <c r="A3411">
        <v>1285</v>
      </c>
      <c r="B3411" s="3" t="s">
        <v>1286</v>
      </c>
      <c r="C3411" s="3" t="s">
        <v>5395</v>
      </c>
      <c r="D3411" s="6">
        <v>2000</v>
      </c>
      <c r="E3411" s="8">
        <v>2033</v>
      </c>
      <c r="F3411" t="s">
        <v>8218</v>
      </c>
      <c r="G3411" t="s">
        <v>8224</v>
      </c>
      <c r="H3411" t="s">
        <v>8246</v>
      </c>
      <c r="I3411" s="11">
        <v>1434808775</v>
      </c>
      <c r="J3411" s="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 t="shared" si="221"/>
        <v>102</v>
      </c>
      <c r="P3411" s="13">
        <f t="shared" si="222"/>
        <v>32.270000000000003</v>
      </c>
      <c r="Q3411" s="15" t="s">
        <v>8315</v>
      </c>
      <c r="R3411" t="s">
        <v>8316</v>
      </c>
      <c r="S3411" s="9">
        <f t="shared" si="223"/>
        <v>42160.583043981482</v>
      </c>
      <c r="T3411" s="9">
        <f t="shared" si="224"/>
        <v>42175.583043981482</v>
      </c>
      <c r="U3411">
        <f t="shared" si="225"/>
        <v>2015</v>
      </c>
    </row>
    <row r="3412" spans="1:21" ht="60" x14ac:dyDescent="0.25">
      <c r="A3412">
        <v>1298</v>
      </c>
      <c r="B3412" s="3" t="s">
        <v>1299</v>
      </c>
      <c r="C3412" s="3" t="s">
        <v>5408</v>
      </c>
      <c r="D3412" s="6">
        <v>2000</v>
      </c>
      <c r="E3412" s="8">
        <v>2093</v>
      </c>
      <c r="F3412" t="s">
        <v>8218</v>
      </c>
      <c r="G3412" t="s">
        <v>8224</v>
      </c>
      <c r="H3412" t="s">
        <v>8246</v>
      </c>
      <c r="I3412" s="11">
        <v>1461860432</v>
      </c>
      <c r="J3412" s="11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 t="shared" si="221"/>
        <v>105</v>
      </c>
      <c r="P3412" s="13">
        <f t="shared" si="222"/>
        <v>63.42</v>
      </c>
      <c r="Q3412" s="15" t="s">
        <v>8315</v>
      </c>
      <c r="R3412" t="s">
        <v>8316</v>
      </c>
      <c r="S3412" s="9">
        <f t="shared" si="223"/>
        <v>42458.680925925932</v>
      </c>
      <c r="T3412" s="9">
        <f t="shared" si="224"/>
        <v>42488.680925925932</v>
      </c>
      <c r="U3412">
        <f t="shared" si="225"/>
        <v>2016</v>
      </c>
    </row>
    <row r="3413" spans="1:21" ht="60" x14ac:dyDescent="0.25">
      <c r="A3413">
        <v>1301</v>
      </c>
      <c r="B3413" s="3" t="s">
        <v>1302</v>
      </c>
      <c r="C3413" s="3" t="s">
        <v>5411</v>
      </c>
      <c r="D3413" s="6">
        <v>2000</v>
      </c>
      <c r="E3413" s="8">
        <v>2055</v>
      </c>
      <c r="F3413" t="s">
        <v>8218</v>
      </c>
      <c r="G3413" t="s">
        <v>8223</v>
      </c>
      <c r="H3413" t="s">
        <v>8245</v>
      </c>
      <c r="I3413" s="11">
        <v>1437447600</v>
      </c>
      <c r="J3413" s="11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 t="shared" si="221"/>
        <v>103</v>
      </c>
      <c r="P3413" s="13">
        <f t="shared" si="222"/>
        <v>70.86</v>
      </c>
      <c r="Q3413" s="15" t="s">
        <v>8315</v>
      </c>
      <c r="R3413" t="s">
        <v>8316</v>
      </c>
      <c r="S3413" s="9">
        <f t="shared" si="223"/>
        <v>42195.749745370369</v>
      </c>
      <c r="T3413" s="9">
        <f t="shared" si="224"/>
        <v>42206.125</v>
      </c>
      <c r="U3413">
        <f t="shared" si="225"/>
        <v>2015</v>
      </c>
    </row>
    <row r="3414" spans="1:21" ht="45" x14ac:dyDescent="0.25">
      <c r="A3414">
        <v>2788</v>
      </c>
      <c r="B3414" s="3" t="s">
        <v>2788</v>
      </c>
      <c r="C3414" s="3" t="s">
        <v>6898</v>
      </c>
      <c r="D3414" s="6">
        <v>2000</v>
      </c>
      <c r="E3414" s="8">
        <v>2050</v>
      </c>
      <c r="F3414" t="s">
        <v>8218</v>
      </c>
      <c r="G3414" t="s">
        <v>8223</v>
      </c>
      <c r="H3414" t="s">
        <v>8245</v>
      </c>
      <c r="I3414" s="11">
        <v>1469811043</v>
      </c>
      <c r="J3414" s="11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 t="shared" si="221"/>
        <v>103</v>
      </c>
      <c r="P3414" s="13">
        <f t="shared" si="222"/>
        <v>102.5</v>
      </c>
      <c r="Q3414" s="15" t="s">
        <v>8315</v>
      </c>
      <c r="R3414" t="s">
        <v>8316</v>
      </c>
      <c r="S3414" s="9">
        <f t="shared" si="223"/>
        <v>42550.701886574068</v>
      </c>
      <c r="T3414" s="9">
        <f t="shared" si="224"/>
        <v>42580.701886574068</v>
      </c>
      <c r="U3414">
        <f t="shared" si="225"/>
        <v>2016</v>
      </c>
    </row>
    <row r="3415" spans="1:21" ht="60" x14ac:dyDescent="0.25">
      <c r="A3415">
        <v>2791</v>
      </c>
      <c r="B3415" s="3" t="s">
        <v>2791</v>
      </c>
      <c r="C3415" s="3" t="s">
        <v>6901</v>
      </c>
      <c r="D3415" s="6">
        <v>2000</v>
      </c>
      <c r="E3415" s="8">
        <v>2050</v>
      </c>
      <c r="F3415" t="s">
        <v>8218</v>
      </c>
      <c r="G3415" t="s">
        <v>8223</v>
      </c>
      <c r="H3415" t="s">
        <v>8245</v>
      </c>
      <c r="I3415" s="11">
        <v>1473393600</v>
      </c>
      <c r="J3415" s="11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 t="shared" si="221"/>
        <v>103</v>
      </c>
      <c r="P3415" s="13">
        <f t="shared" si="222"/>
        <v>73.209999999999994</v>
      </c>
      <c r="Q3415" s="15" t="s">
        <v>8315</v>
      </c>
      <c r="R3415" t="s">
        <v>8316</v>
      </c>
      <c r="S3415" s="9">
        <f t="shared" si="223"/>
        <v>42591.899988425925</v>
      </c>
      <c r="T3415" s="9">
        <f t="shared" si="224"/>
        <v>42622.166666666672</v>
      </c>
      <c r="U3415">
        <f t="shared" si="225"/>
        <v>2016</v>
      </c>
    </row>
    <row r="3416" spans="1:21" ht="45" x14ac:dyDescent="0.25">
      <c r="A3416">
        <v>2792</v>
      </c>
      <c r="B3416" s="3" t="s">
        <v>2792</v>
      </c>
      <c r="C3416" s="3" t="s">
        <v>6902</v>
      </c>
      <c r="D3416" s="6">
        <v>2000</v>
      </c>
      <c r="E3416" s="8">
        <v>2152</v>
      </c>
      <c r="F3416" t="s">
        <v>8218</v>
      </c>
      <c r="G3416" t="s">
        <v>8223</v>
      </c>
      <c r="H3416" t="s">
        <v>8245</v>
      </c>
      <c r="I3416" s="11">
        <v>1439357559</v>
      </c>
      <c r="J3416" s="11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 t="shared" si="221"/>
        <v>108</v>
      </c>
      <c r="P3416" s="13">
        <f t="shared" si="222"/>
        <v>89.67</v>
      </c>
      <c r="Q3416" s="15" t="s">
        <v>8315</v>
      </c>
      <c r="R3416" t="s">
        <v>8316</v>
      </c>
      <c r="S3416" s="9">
        <f t="shared" si="223"/>
        <v>42183.231006944443</v>
      </c>
      <c r="T3416" s="9">
        <f t="shared" si="224"/>
        <v>42228.231006944443</v>
      </c>
      <c r="U3416">
        <f t="shared" si="225"/>
        <v>2015</v>
      </c>
    </row>
    <row r="3417" spans="1:21" ht="60" x14ac:dyDescent="0.25">
      <c r="A3417">
        <v>2826</v>
      </c>
      <c r="B3417" s="3" t="s">
        <v>2826</v>
      </c>
      <c r="C3417" s="3" t="s">
        <v>6936</v>
      </c>
      <c r="D3417" s="6">
        <v>2000</v>
      </c>
      <c r="E3417" s="8">
        <v>2155</v>
      </c>
      <c r="F3417" t="s">
        <v>8218</v>
      </c>
      <c r="G3417" t="s">
        <v>8223</v>
      </c>
      <c r="H3417" t="s">
        <v>8245</v>
      </c>
      <c r="I3417" s="11">
        <v>1436511600</v>
      </c>
      <c r="J3417" s="11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 t="shared" si="221"/>
        <v>108</v>
      </c>
      <c r="P3417" s="13">
        <f t="shared" si="222"/>
        <v>113.42</v>
      </c>
      <c r="Q3417" s="15" t="s">
        <v>8315</v>
      </c>
      <c r="R3417" t="s">
        <v>8316</v>
      </c>
      <c r="S3417" s="9">
        <f t="shared" si="223"/>
        <v>42171.034861111111</v>
      </c>
      <c r="T3417" s="9">
        <f t="shared" si="224"/>
        <v>42195.291666666672</v>
      </c>
      <c r="U3417">
        <f t="shared" si="225"/>
        <v>2015</v>
      </c>
    </row>
    <row r="3418" spans="1:21" ht="60" x14ac:dyDescent="0.25">
      <c r="A3418">
        <v>2827</v>
      </c>
      <c r="B3418" s="3" t="s">
        <v>2827</v>
      </c>
      <c r="C3418" s="3" t="s">
        <v>6937</v>
      </c>
      <c r="D3418" s="6">
        <v>2000</v>
      </c>
      <c r="E3418" s="8">
        <v>2405</v>
      </c>
      <c r="F3418" t="s">
        <v>8218</v>
      </c>
      <c r="G3418" t="s">
        <v>8223</v>
      </c>
      <c r="H3418" t="s">
        <v>8245</v>
      </c>
      <c r="I3418" s="11">
        <v>1464971400</v>
      </c>
      <c r="J3418" s="11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 t="shared" si="221"/>
        <v>120</v>
      </c>
      <c r="P3418" s="13">
        <f t="shared" si="222"/>
        <v>104.57</v>
      </c>
      <c r="Q3418" s="15" t="s">
        <v>8315</v>
      </c>
      <c r="R3418" t="s">
        <v>8316</v>
      </c>
      <c r="S3418" s="9">
        <f t="shared" si="223"/>
        <v>42494.683634259258</v>
      </c>
      <c r="T3418" s="9">
        <f t="shared" si="224"/>
        <v>42524.6875</v>
      </c>
      <c r="U3418">
        <f t="shared" si="225"/>
        <v>2016</v>
      </c>
    </row>
    <row r="3419" spans="1:21" ht="45" x14ac:dyDescent="0.25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 s="11">
        <v>1407967200</v>
      </c>
      <c r="J3419" s="11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21"/>
        <v>120</v>
      </c>
      <c r="P3419" s="13">
        <f t="shared" si="222"/>
        <v>44.54</v>
      </c>
      <c r="Q3419" s="15" t="s">
        <v>8315</v>
      </c>
      <c r="R3419" t="s">
        <v>8316</v>
      </c>
      <c r="S3419" s="9">
        <f t="shared" si="223"/>
        <v>41842.607592592591</v>
      </c>
      <c r="T3419" s="9">
        <f t="shared" si="224"/>
        <v>41864.916666666664</v>
      </c>
      <c r="U3419">
        <f t="shared" si="225"/>
        <v>2014</v>
      </c>
    </row>
    <row r="3420" spans="1:21" ht="30" x14ac:dyDescent="0.25">
      <c r="A3420">
        <v>2972</v>
      </c>
      <c r="B3420" s="3" t="s">
        <v>2972</v>
      </c>
      <c r="C3420" s="3" t="s">
        <v>7082</v>
      </c>
      <c r="D3420" s="6">
        <v>2000</v>
      </c>
      <c r="E3420" s="8">
        <v>2107</v>
      </c>
      <c r="F3420" t="s">
        <v>8218</v>
      </c>
      <c r="G3420" t="s">
        <v>8223</v>
      </c>
      <c r="H3420" t="s">
        <v>8245</v>
      </c>
      <c r="I3420" s="11">
        <v>1480899600</v>
      </c>
      <c r="J3420" s="11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 t="shared" si="221"/>
        <v>105</v>
      </c>
      <c r="P3420" s="13">
        <f t="shared" si="222"/>
        <v>123.94</v>
      </c>
      <c r="Q3420" s="15" t="s">
        <v>8315</v>
      </c>
      <c r="R3420" t="s">
        <v>8316</v>
      </c>
      <c r="S3420" s="9">
        <f t="shared" si="223"/>
        <v>42694.110185185185</v>
      </c>
      <c r="T3420" s="9">
        <f t="shared" si="224"/>
        <v>42709.041666666672</v>
      </c>
      <c r="U3420">
        <f t="shared" si="225"/>
        <v>2016</v>
      </c>
    </row>
    <row r="3421" spans="1:21" ht="60" x14ac:dyDescent="0.25">
      <c r="A3421">
        <v>3161</v>
      </c>
      <c r="B3421" s="3" t="s">
        <v>3161</v>
      </c>
      <c r="C3421" s="3" t="s">
        <v>7271</v>
      </c>
      <c r="D3421" s="6">
        <v>2000</v>
      </c>
      <c r="E3421" s="8">
        <v>2102</v>
      </c>
      <c r="F3421" t="s">
        <v>8218</v>
      </c>
      <c r="G3421" t="s">
        <v>8224</v>
      </c>
      <c r="H3421" t="s">
        <v>8246</v>
      </c>
      <c r="I3421" s="11">
        <v>1413377522</v>
      </c>
      <c r="J3421" s="1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 t="shared" si="221"/>
        <v>105</v>
      </c>
      <c r="P3421" s="13">
        <f t="shared" si="222"/>
        <v>28.41</v>
      </c>
      <c r="Q3421" s="15" t="s">
        <v>8315</v>
      </c>
      <c r="R3421" t="s">
        <v>8316</v>
      </c>
      <c r="S3421" s="9">
        <f t="shared" si="223"/>
        <v>41897.536134259259</v>
      </c>
      <c r="T3421" s="9">
        <f t="shared" si="224"/>
        <v>41927.536134259259</v>
      </c>
      <c r="U3421">
        <f t="shared" si="225"/>
        <v>2014</v>
      </c>
    </row>
    <row r="3422" spans="1:21" ht="45" x14ac:dyDescent="0.25">
      <c r="A3422">
        <v>3170</v>
      </c>
      <c r="B3422" s="3" t="s">
        <v>3170</v>
      </c>
      <c r="C3422" s="3" t="s">
        <v>7280</v>
      </c>
      <c r="D3422" s="6">
        <v>2000</v>
      </c>
      <c r="E3422" s="8">
        <v>2245</v>
      </c>
      <c r="F3422" t="s">
        <v>8218</v>
      </c>
      <c r="G3422" t="s">
        <v>8223</v>
      </c>
      <c r="H3422" t="s">
        <v>8245</v>
      </c>
      <c r="I3422" s="11">
        <v>1404273600</v>
      </c>
      <c r="J3422" s="11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 t="shared" si="221"/>
        <v>112</v>
      </c>
      <c r="P3422" s="13">
        <f t="shared" si="222"/>
        <v>31.62</v>
      </c>
      <c r="Q3422" s="15" t="s">
        <v>8315</v>
      </c>
      <c r="R3422" t="s">
        <v>8316</v>
      </c>
      <c r="S3422" s="9">
        <f t="shared" si="223"/>
        <v>41789.080370370371</v>
      </c>
      <c r="T3422" s="9">
        <f t="shared" si="224"/>
        <v>41822.166666666664</v>
      </c>
      <c r="U3422">
        <f t="shared" si="225"/>
        <v>2014</v>
      </c>
    </row>
    <row r="3423" spans="1:21" ht="45" x14ac:dyDescent="0.25">
      <c r="A3423">
        <v>3172</v>
      </c>
      <c r="B3423" s="3" t="s">
        <v>3172</v>
      </c>
      <c r="C3423" s="3" t="s">
        <v>7282</v>
      </c>
      <c r="D3423" s="6">
        <v>2000</v>
      </c>
      <c r="E3423" s="8">
        <v>2300</v>
      </c>
      <c r="F3423" t="s">
        <v>8218</v>
      </c>
      <c r="G3423" t="s">
        <v>8223</v>
      </c>
      <c r="H3423" t="s">
        <v>8245</v>
      </c>
      <c r="I3423" s="11">
        <v>1329240668</v>
      </c>
      <c r="J3423" s="11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 t="shared" si="221"/>
        <v>115</v>
      </c>
      <c r="P3423" s="13">
        <f t="shared" si="222"/>
        <v>79.31</v>
      </c>
      <c r="Q3423" s="15" t="s">
        <v>8315</v>
      </c>
      <c r="R3423" t="s">
        <v>8316</v>
      </c>
      <c r="S3423" s="9">
        <f t="shared" si="223"/>
        <v>40923.729953703703</v>
      </c>
      <c r="T3423" s="9">
        <f t="shared" si="224"/>
        <v>40953.729953703703</v>
      </c>
      <c r="U3423">
        <f t="shared" si="225"/>
        <v>2012</v>
      </c>
    </row>
    <row r="3424" spans="1:21" ht="60" x14ac:dyDescent="0.25">
      <c r="A3424">
        <v>3216</v>
      </c>
      <c r="B3424" s="3" t="s">
        <v>3216</v>
      </c>
      <c r="C3424" s="3" t="s">
        <v>7326</v>
      </c>
      <c r="D3424" s="6">
        <v>2000</v>
      </c>
      <c r="E3424" s="8">
        <v>2001</v>
      </c>
      <c r="F3424" t="s">
        <v>8218</v>
      </c>
      <c r="G3424" t="s">
        <v>8224</v>
      </c>
      <c r="H3424" t="s">
        <v>8246</v>
      </c>
      <c r="I3424" s="11">
        <v>1436625000</v>
      </c>
      <c r="J3424" s="11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 t="shared" si="221"/>
        <v>100</v>
      </c>
      <c r="P3424" s="13">
        <f t="shared" si="222"/>
        <v>57.17</v>
      </c>
      <c r="Q3424" s="15" t="s">
        <v>8315</v>
      </c>
      <c r="R3424" t="s">
        <v>8316</v>
      </c>
      <c r="S3424" s="9">
        <f t="shared" si="223"/>
        <v>42165.462627314817</v>
      </c>
      <c r="T3424" s="9">
        <f t="shared" si="224"/>
        <v>42196.604166666672</v>
      </c>
      <c r="U3424">
        <f t="shared" si="225"/>
        <v>2015</v>
      </c>
    </row>
    <row r="3425" spans="1:21" ht="45" x14ac:dyDescent="0.25">
      <c r="A3425">
        <v>3225</v>
      </c>
      <c r="B3425" s="3" t="s">
        <v>3225</v>
      </c>
      <c r="C3425" s="3" t="s">
        <v>7335</v>
      </c>
      <c r="D3425" s="6">
        <v>2000</v>
      </c>
      <c r="E3425" s="8">
        <v>2047</v>
      </c>
      <c r="F3425" t="s">
        <v>8218</v>
      </c>
      <c r="G3425" t="s">
        <v>8223</v>
      </c>
      <c r="H3425" t="s">
        <v>8245</v>
      </c>
      <c r="I3425" s="11">
        <v>1464987600</v>
      </c>
      <c r="J3425" s="11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 t="shared" si="221"/>
        <v>102</v>
      </c>
      <c r="P3425" s="13">
        <f t="shared" si="222"/>
        <v>52.49</v>
      </c>
      <c r="Q3425" s="15" t="s">
        <v>8315</v>
      </c>
      <c r="R3425" t="s">
        <v>8316</v>
      </c>
      <c r="S3425" s="9">
        <f t="shared" si="223"/>
        <v>42503.559467592597</v>
      </c>
      <c r="T3425" s="9">
        <f t="shared" si="224"/>
        <v>42524.875</v>
      </c>
      <c r="U3425">
        <f t="shared" si="225"/>
        <v>2016</v>
      </c>
    </row>
    <row r="3426" spans="1:21" ht="60" x14ac:dyDescent="0.25">
      <c r="A3426">
        <v>3257</v>
      </c>
      <c r="B3426" s="3" t="s">
        <v>3257</v>
      </c>
      <c r="C3426" s="3" t="s">
        <v>7367</v>
      </c>
      <c r="D3426" s="6">
        <v>2000</v>
      </c>
      <c r="E3426" s="8">
        <v>2125.9899999999998</v>
      </c>
      <c r="F3426" t="s">
        <v>8218</v>
      </c>
      <c r="G3426" t="s">
        <v>8224</v>
      </c>
      <c r="H3426" t="s">
        <v>8246</v>
      </c>
      <c r="I3426" s="11">
        <v>1487769952</v>
      </c>
      <c r="J3426" s="11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 t="shared" si="221"/>
        <v>106</v>
      </c>
      <c r="P3426" s="13">
        <f t="shared" si="222"/>
        <v>51.85</v>
      </c>
      <c r="Q3426" s="15" t="s">
        <v>8315</v>
      </c>
      <c r="R3426" t="s">
        <v>8316</v>
      </c>
      <c r="S3426" s="9">
        <f t="shared" si="223"/>
        <v>42758.559629629628</v>
      </c>
      <c r="T3426" s="9">
        <f t="shared" si="224"/>
        <v>42788.559629629628</v>
      </c>
      <c r="U3426">
        <f t="shared" si="225"/>
        <v>2017</v>
      </c>
    </row>
    <row r="3427" spans="1:21" ht="45" x14ac:dyDescent="0.25">
      <c r="A3427">
        <v>3268</v>
      </c>
      <c r="B3427" s="3" t="s">
        <v>3268</v>
      </c>
      <c r="C3427" s="3" t="s">
        <v>7378</v>
      </c>
      <c r="D3427" s="6">
        <v>2000</v>
      </c>
      <c r="E3427" s="8">
        <v>2560</v>
      </c>
      <c r="F3427" t="s">
        <v>8218</v>
      </c>
      <c r="G3427" t="s">
        <v>8223</v>
      </c>
      <c r="H3427" t="s">
        <v>8245</v>
      </c>
      <c r="I3427" s="11">
        <v>1472074928</v>
      </c>
      <c r="J3427" s="11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 t="shared" si="221"/>
        <v>128</v>
      </c>
      <c r="P3427" s="13">
        <f t="shared" si="222"/>
        <v>60.95</v>
      </c>
      <c r="Q3427" s="15" t="s">
        <v>8315</v>
      </c>
      <c r="R3427" t="s">
        <v>8316</v>
      </c>
      <c r="S3427" s="9">
        <f t="shared" si="223"/>
        <v>42590.90425925926</v>
      </c>
      <c r="T3427" s="9">
        <f t="shared" si="224"/>
        <v>42606.90425925926</v>
      </c>
      <c r="U3427">
        <f t="shared" si="225"/>
        <v>2016</v>
      </c>
    </row>
    <row r="3428" spans="1:21" ht="60" x14ac:dyDescent="0.25">
      <c r="A3428">
        <v>3280</v>
      </c>
      <c r="B3428" s="3" t="s">
        <v>3280</v>
      </c>
      <c r="C3428" s="3" t="s">
        <v>7390</v>
      </c>
      <c r="D3428" s="6">
        <v>2000</v>
      </c>
      <c r="E3428" s="8">
        <v>2060</v>
      </c>
      <c r="F3428" t="s">
        <v>8218</v>
      </c>
      <c r="G3428" t="s">
        <v>8223</v>
      </c>
      <c r="H3428" t="s">
        <v>8245</v>
      </c>
      <c r="I3428" s="11">
        <v>1433134800</v>
      </c>
      <c r="J3428" s="11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 t="shared" si="221"/>
        <v>103</v>
      </c>
      <c r="P3428" s="13">
        <f t="shared" si="222"/>
        <v>68.67</v>
      </c>
      <c r="Q3428" s="15" t="s">
        <v>8315</v>
      </c>
      <c r="R3428" t="s">
        <v>8316</v>
      </c>
      <c r="S3428" s="9">
        <f t="shared" si="223"/>
        <v>42121.756921296299</v>
      </c>
      <c r="T3428" s="9">
        <f t="shared" si="224"/>
        <v>42156.208333333328</v>
      </c>
      <c r="U3428">
        <f t="shared" si="225"/>
        <v>2015</v>
      </c>
    </row>
    <row r="3429" spans="1:21" ht="75" x14ac:dyDescent="0.25">
      <c r="A3429">
        <v>3290</v>
      </c>
      <c r="B3429" s="3" t="s">
        <v>3290</v>
      </c>
      <c r="C3429" s="3" t="s">
        <v>7400</v>
      </c>
      <c r="D3429" s="6">
        <v>2000</v>
      </c>
      <c r="E3429" s="8">
        <v>2424</v>
      </c>
      <c r="F3429" t="s">
        <v>8218</v>
      </c>
      <c r="G3429" t="s">
        <v>8224</v>
      </c>
      <c r="H3429" t="s">
        <v>8246</v>
      </c>
      <c r="I3429" s="11">
        <v>1489234891</v>
      </c>
      <c r="J3429" s="11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 t="shared" si="221"/>
        <v>121</v>
      </c>
      <c r="P3429" s="13">
        <f t="shared" si="222"/>
        <v>33.67</v>
      </c>
      <c r="Q3429" s="15" t="s">
        <v>8315</v>
      </c>
      <c r="R3429" t="s">
        <v>8316</v>
      </c>
      <c r="S3429" s="9">
        <f t="shared" si="223"/>
        <v>42775.51494212963</v>
      </c>
      <c r="T3429" s="9">
        <f t="shared" si="224"/>
        <v>42805.51494212963</v>
      </c>
      <c r="U3429">
        <f t="shared" si="225"/>
        <v>2017</v>
      </c>
    </row>
    <row r="3430" spans="1:21" ht="45" x14ac:dyDescent="0.25">
      <c r="A3430">
        <v>3313</v>
      </c>
      <c r="B3430" s="3" t="s">
        <v>3313</v>
      </c>
      <c r="C3430" s="3" t="s">
        <v>7423</v>
      </c>
      <c r="D3430" s="6">
        <v>2000</v>
      </c>
      <c r="E3430" s="8">
        <v>2321</v>
      </c>
      <c r="F3430" t="s">
        <v>8218</v>
      </c>
      <c r="G3430" t="s">
        <v>8223</v>
      </c>
      <c r="H3430" t="s">
        <v>8245</v>
      </c>
      <c r="I3430" s="11">
        <v>1453856400</v>
      </c>
      <c r="J3430" s="11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 t="shared" si="221"/>
        <v>116</v>
      </c>
      <c r="P3430" s="13">
        <f t="shared" si="222"/>
        <v>80.03</v>
      </c>
      <c r="Q3430" s="15" t="s">
        <v>8315</v>
      </c>
      <c r="R3430" t="s">
        <v>8316</v>
      </c>
      <c r="S3430" s="9">
        <f t="shared" si="223"/>
        <v>42382.244409722218</v>
      </c>
      <c r="T3430" s="9">
        <f t="shared" si="224"/>
        <v>42396.041666666672</v>
      </c>
      <c r="U3430">
        <f t="shared" si="225"/>
        <v>2016</v>
      </c>
    </row>
    <row r="3431" spans="1:21" ht="30" x14ac:dyDescent="0.25">
      <c r="A3431">
        <v>3318</v>
      </c>
      <c r="B3431" s="3" t="s">
        <v>3318</v>
      </c>
      <c r="C3431" s="3" t="s">
        <v>7428</v>
      </c>
      <c r="D3431" s="6">
        <v>2000</v>
      </c>
      <c r="E3431" s="8">
        <v>2512</v>
      </c>
      <c r="F3431" t="s">
        <v>8218</v>
      </c>
      <c r="G3431" t="s">
        <v>8228</v>
      </c>
      <c r="H3431" t="s">
        <v>8250</v>
      </c>
      <c r="I3431" s="11">
        <v>1460341800</v>
      </c>
      <c r="J3431" s="1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 t="shared" si="221"/>
        <v>126</v>
      </c>
      <c r="P3431" s="13">
        <f t="shared" si="222"/>
        <v>78.5</v>
      </c>
      <c r="Q3431" s="15" t="s">
        <v>8315</v>
      </c>
      <c r="R3431" t="s">
        <v>8316</v>
      </c>
      <c r="S3431" s="9">
        <f t="shared" si="223"/>
        <v>42431.302002314813</v>
      </c>
      <c r="T3431" s="9">
        <f t="shared" si="224"/>
        <v>42471.104166666672</v>
      </c>
      <c r="U3431">
        <f t="shared" si="225"/>
        <v>2016</v>
      </c>
    </row>
    <row r="3432" spans="1:21" ht="60" x14ac:dyDescent="0.25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 s="11">
        <v>1462741200</v>
      </c>
      <c r="J3432" s="11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 t="shared" si="221"/>
        <v>119</v>
      </c>
      <c r="P3432" s="13">
        <f t="shared" si="222"/>
        <v>108.59</v>
      </c>
      <c r="Q3432" s="15" t="s">
        <v>8315</v>
      </c>
      <c r="R3432" t="s">
        <v>8316</v>
      </c>
      <c r="S3432" s="9">
        <f t="shared" si="223"/>
        <v>42484.551550925928</v>
      </c>
      <c r="T3432" s="9">
        <f t="shared" si="224"/>
        <v>42498.875</v>
      </c>
      <c r="U3432">
        <f t="shared" si="225"/>
        <v>2016</v>
      </c>
    </row>
    <row r="3433" spans="1:21" ht="60" x14ac:dyDescent="0.25">
      <c r="A3433">
        <v>3357</v>
      </c>
      <c r="B3433" s="3" t="s">
        <v>3356</v>
      </c>
      <c r="C3433" s="3" t="s">
        <v>7467</v>
      </c>
      <c r="D3433" s="6">
        <v>2000</v>
      </c>
      <c r="E3433" s="8">
        <v>2020</v>
      </c>
      <c r="F3433" t="s">
        <v>8218</v>
      </c>
      <c r="G3433" t="s">
        <v>8224</v>
      </c>
      <c r="H3433" t="s">
        <v>8246</v>
      </c>
      <c r="I3433" s="11">
        <v>1406887310</v>
      </c>
      <c r="J3433" s="11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 t="shared" si="221"/>
        <v>101</v>
      </c>
      <c r="P3433" s="13">
        <f t="shared" si="222"/>
        <v>96.19</v>
      </c>
      <c r="Q3433" s="15" t="s">
        <v>8315</v>
      </c>
      <c r="R3433" t="s">
        <v>8316</v>
      </c>
      <c r="S3433" s="9">
        <f t="shared" si="223"/>
        <v>41822.417939814812</v>
      </c>
      <c r="T3433" s="9">
        <f t="shared" si="224"/>
        <v>41852.417939814812</v>
      </c>
      <c r="U3433">
        <f t="shared" si="225"/>
        <v>2014</v>
      </c>
    </row>
    <row r="3434" spans="1:21" ht="60" x14ac:dyDescent="0.25">
      <c r="A3434">
        <v>3373</v>
      </c>
      <c r="B3434" s="3" t="s">
        <v>3372</v>
      </c>
      <c r="C3434" s="3" t="s">
        <v>7483</v>
      </c>
      <c r="D3434" s="6">
        <v>2000</v>
      </c>
      <c r="E3434" s="8">
        <v>2005</v>
      </c>
      <c r="F3434" t="s">
        <v>8218</v>
      </c>
      <c r="G3434" t="s">
        <v>8224</v>
      </c>
      <c r="H3434" t="s">
        <v>8246</v>
      </c>
      <c r="I3434" s="11">
        <v>1437235200</v>
      </c>
      <c r="J3434" s="11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 t="shared" si="221"/>
        <v>100</v>
      </c>
      <c r="P3434" s="13">
        <f t="shared" si="222"/>
        <v>66.83</v>
      </c>
      <c r="Q3434" s="15" t="s">
        <v>8315</v>
      </c>
      <c r="R3434" t="s">
        <v>8316</v>
      </c>
      <c r="S3434" s="9">
        <f t="shared" si="223"/>
        <v>42179.854629629626</v>
      </c>
      <c r="T3434" s="9">
        <f t="shared" si="224"/>
        <v>42203.666666666672</v>
      </c>
      <c r="U3434">
        <f t="shared" si="225"/>
        <v>2015</v>
      </c>
    </row>
    <row r="3435" spans="1:21" ht="60" x14ac:dyDescent="0.25">
      <c r="A3435">
        <v>3379</v>
      </c>
      <c r="B3435" s="3" t="s">
        <v>3378</v>
      </c>
      <c r="C3435" s="3" t="s">
        <v>7489</v>
      </c>
      <c r="D3435" s="6">
        <v>2000</v>
      </c>
      <c r="E3435" s="8">
        <v>2073</v>
      </c>
      <c r="F3435" t="s">
        <v>8218</v>
      </c>
      <c r="G3435" t="s">
        <v>8224</v>
      </c>
      <c r="H3435" t="s">
        <v>8246</v>
      </c>
      <c r="I3435" s="11">
        <v>1440630000</v>
      </c>
      <c r="J3435" s="11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 t="shared" si="221"/>
        <v>104</v>
      </c>
      <c r="P3435" s="13">
        <f t="shared" si="222"/>
        <v>54.55</v>
      </c>
      <c r="Q3435" s="15" t="s">
        <v>8315</v>
      </c>
      <c r="R3435" t="s">
        <v>8316</v>
      </c>
      <c r="S3435" s="9">
        <f t="shared" si="223"/>
        <v>42225.513888888891</v>
      </c>
      <c r="T3435" s="9">
        <f t="shared" si="224"/>
        <v>42242.958333333328</v>
      </c>
      <c r="U3435">
        <f t="shared" si="225"/>
        <v>2015</v>
      </c>
    </row>
    <row r="3436" spans="1:21" ht="60" x14ac:dyDescent="0.25">
      <c r="A3436">
        <v>3385</v>
      </c>
      <c r="B3436" s="3" t="s">
        <v>3384</v>
      </c>
      <c r="C3436" s="3" t="s">
        <v>7495</v>
      </c>
      <c r="D3436" s="6">
        <v>2000</v>
      </c>
      <c r="E3436" s="8">
        <v>2000</v>
      </c>
      <c r="F3436" t="s">
        <v>8218</v>
      </c>
      <c r="G3436" t="s">
        <v>8223</v>
      </c>
      <c r="H3436" t="s">
        <v>8245</v>
      </c>
      <c r="I3436" s="11">
        <v>1418244552</v>
      </c>
      <c r="J3436" s="11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 t="shared" si="221"/>
        <v>100</v>
      </c>
      <c r="P3436" s="13">
        <f t="shared" si="222"/>
        <v>133.33000000000001</v>
      </c>
      <c r="Q3436" s="15" t="s">
        <v>8315</v>
      </c>
      <c r="R3436" t="s">
        <v>8316</v>
      </c>
      <c r="S3436" s="9">
        <f t="shared" si="223"/>
        <v>41953.8675</v>
      </c>
      <c r="T3436" s="9">
        <f t="shared" si="224"/>
        <v>41983.8675</v>
      </c>
      <c r="U3436">
        <f t="shared" si="225"/>
        <v>2014</v>
      </c>
    </row>
    <row r="3437" spans="1:21" ht="60" x14ac:dyDescent="0.25">
      <c r="A3437">
        <v>3386</v>
      </c>
      <c r="B3437" s="3" t="s">
        <v>3385</v>
      </c>
      <c r="C3437" s="3" t="s">
        <v>7496</v>
      </c>
      <c r="D3437" s="6">
        <v>2000</v>
      </c>
      <c r="E3437" s="8">
        <v>2100</v>
      </c>
      <c r="F3437" t="s">
        <v>8218</v>
      </c>
      <c r="G3437" t="s">
        <v>8223</v>
      </c>
      <c r="H3437" t="s">
        <v>8245</v>
      </c>
      <c r="I3437" s="11">
        <v>1417620506</v>
      </c>
      <c r="J3437" s="11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 t="shared" si="221"/>
        <v>105</v>
      </c>
      <c r="P3437" s="13">
        <f t="shared" si="222"/>
        <v>51.22</v>
      </c>
      <c r="Q3437" s="15" t="s">
        <v>8315</v>
      </c>
      <c r="R3437" t="s">
        <v>8316</v>
      </c>
      <c r="S3437" s="9">
        <f t="shared" si="223"/>
        <v>41946.644745370373</v>
      </c>
      <c r="T3437" s="9">
        <f t="shared" si="224"/>
        <v>41976.644745370373</v>
      </c>
      <c r="U3437">
        <f t="shared" si="225"/>
        <v>2014</v>
      </c>
    </row>
    <row r="3438" spans="1:21" ht="45" x14ac:dyDescent="0.25">
      <c r="A3438">
        <v>3403</v>
      </c>
      <c r="B3438" s="3" t="s">
        <v>3402</v>
      </c>
      <c r="C3438" s="3" t="s">
        <v>7513</v>
      </c>
      <c r="D3438" s="6">
        <v>2000</v>
      </c>
      <c r="E3438" s="8">
        <v>2000</v>
      </c>
      <c r="F3438" t="s">
        <v>8218</v>
      </c>
      <c r="G3438" t="s">
        <v>8224</v>
      </c>
      <c r="H3438" t="s">
        <v>8246</v>
      </c>
      <c r="I3438" s="11">
        <v>1435230324</v>
      </c>
      <c r="J3438" s="11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 t="shared" si="221"/>
        <v>100</v>
      </c>
      <c r="P3438" s="13">
        <f t="shared" si="222"/>
        <v>117.65</v>
      </c>
      <c r="Q3438" s="15" t="s">
        <v>8315</v>
      </c>
      <c r="R3438" t="s">
        <v>8316</v>
      </c>
      <c r="S3438" s="9">
        <f t="shared" si="223"/>
        <v>42150.462083333332</v>
      </c>
      <c r="T3438" s="9">
        <f t="shared" si="224"/>
        <v>42180.462083333332</v>
      </c>
      <c r="U3438">
        <f t="shared" si="225"/>
        <v>2015</v>
      </c>
    </row>
    <row r="3439" spans="1:21" ht="60" x14ac:dyDescent="0.25">
      <c r="A3439">
        <v>3407</v>
      </c>
      <c r="B3439" s="3" t="s">
        <v>3406</v>
      </c>
      <c r="C3439" s="3" t="s">
        <v>7517</v>
      </c>
      <c r="D3439" s="6">
        <v>2000</v>
      </c>
      <c r="E3439" s="8">
        <v>2142</v>
      </c>
      <c r="F3439" t="s">
        <v>8218</v>
      </c>
      <c r="G3439" t="s">
        <v>8224</v>
      </c>
      <c r="H3439" t="s">
        <v>8246</v>
      </c>
      <c r="I3439" s="11">
        <v>1404641289</v>
      </c>
      <c r="J3439" s="11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 t="shared" si="221"/>
        <v>107</v>
      </c>
      <c r="P3439" s="13">
        <f t="shared" si="222"/>
        <v>31.97</v>
      </c>
      <c r="Q3439" s="15" t="s">
        <v>8315</v>
      </c>
      <c r="R3439" t="s">
        <v>8316</v>
      </c>
      <c r="S3439" s="9">
        <f t="shared" si="223"/>
        <v>41796.422326388885</v>
      </c>
      <c r="T3439" s="9">
        <f t="shared" si="224"/>
        <v>41826.422326388885</v>
      </c>
      <c r="U3439">
        <f t="shared" si="225"/>
        <v>2014</v>
      </c>
    </row>
    <row r="3440" spans="1:21" ht="60" x14ac:dyDescent="0.25">
      <c r="A3440">
        <v>3428</v>
      </c>
      <c r="B3440" s="3" t="s">
        <v>3427</v>
      </c>
      <c r="C3440" s="3" t="s">
        <v>7538</v>
      </c>
      <c r="D3440" s="6">
        <v>2000</v>
      </c>
      <c r="E3440" s="8">
        <v>2055</v>
      </c>
      <c r="F3440" t="s">
        <v>8218</v>
      </c>
      <c r="G3440" t="s">
        <v>8224</v>
      </c>
      <c r="H3440" t="s">
        <v>8246</v>
      </c>
      <c r="I3440" s="11">
        <v>1425142800</v>
      </c>
      <c r="J3440" s="11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 t="shared" si="221"/>
        <v>103</v>
      </c>
      <c r="P3440" s="13">
        <f t="shared" si="222"/>
        <v>40.29</v>
      </c>
      <c r="Q3440" s="15" t="s">
        <v>8315</v>
      </c>
      <c r="R3440" t="s">
        <v>8316</v>
      </c>
      <c r="S3440" s="9">
        <f t="shared" si="223"/>
        <v>42038.720451388886</v>
      </c>
      <c r="T3440" s="9">
        <f t="shared" si="224"/>
        <v>42063.708333333328</v>
      </c>
      <c r="U3440">
        <f t="shared" si="225"/>
        <v>2015</v>
      </c>
    </row>
    <row r="3441" spans="1:21" ht="60" x14ac:dyDescent="0.25">
      <c r="A3441">
        <v>3430</v>
      </c>
      <c r="B3441" s="3" t="s">
        <v>3429</v>
      </c>
      <c r="C3441" s="3" t="s">
        <v>7540</v>
      </c>
      <c r="D3441" s="6">
        <v>2000</v>
      </c>
      <c r="E3441" s="8">
        <v>2170.9899999999998</v>
      </c>
      <c r="F3441" t="s">
        <v>8218</v>
      </c>
      <c r="G3441" t="s">
        <v>8224</v>
      </c>
      <c r="H3441" t="s">
        <v>8246</v>
      </c>
      <c r="I3441" s="11">
        <v>1406760101</v>
      </c>
      <c r="J3441" s="1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 t="shared" si="221"/>
        <v>109</v>
      </c>
      <c r="P3441" s="13">
        <f t="shared" si="222"/>
        <v>30.15</v>
      </c>
      <c r="Q3441" s="15" t="s">
        <v>8315</v>
      </c>
      <c r="R3441" t="s">
        <v>8316</v>
      </c>
      <c r="S3441" s="9">
        <f t="shared" si="223"/>
        <v>41820.945613425924</v>
      </c>
      <c r="T3441" s="9">
        <f t="shared" si="224"/>
        <v>41850.945613425924</v>
      </c>
      <c r="U3441">
        <f t="shared" si="225"/>
        <v>2014</v>
      </c>
    </row>
    <row r="3442" spans="1:21" ht="45" x14ac:dyDescent="0.25">
      <c r="A3442">
        <v>3431</v>
      </c>
      <c r="B3442" s="3" t="s">
        <v>3430</v>
      </c>
      <c r="C3442" s="3" t="s">
        <v>7541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 s="11">
        <v>1408383153</v>
      </c>
      <c r="J3442" s="11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 t="shared" si="221"/>
        <v>100</v>
      </c>
      <c r="P3442" s="13">
        <f t="shared" si="222"/>
        <v>95.24</v>
      </c>
      <c r="Q3442" s="15" t="s">
        <v>8315</v>
      </c>
      <c r="R3442" t="s">
        <v>8316</v>
      </c>
      <c r="S3442" s="9">
        <f t="shared" si="223"/>
        <v>41839.730937500004</v>
      </c>
      <c r="T3442" s="9">
        <f t="shared" si="224"/>
        <v>41869.730937500004</v>
      </c>
      <c r="U3442">
        <f t="shared" si="225"/>
        <v>2014</v>
      </c>
    </row>
    <row r="3443" spans="1:21" ht="45" x14ac:dyDescent="0.25">
      <c r="A3443">
        <v>3432</v>
      </c>
      <c r="B3443" s="3" t="s">
        <v>3431</v>
      </c>
      <c r="C3443" s="3" t="s">
        <v>7542</v>
      </c>
      <c r="D3443" s="6">
        <v>2000</v>
      </c>
      <c r="E3443" s="8">
        <v>2193</v>
      </c>
      <c r="F3443" t="s">
        <v>8218</v>
      </c>
      <c r="G3443" t="s">
        <v>8223</v>
      </c>
      <c r="H3443" t="s">
        <v>8245</v>
      </c>
      <c r="I3443" s="11">
        <v>1454709600</v>
      </c>
      <c r="J3443" s="11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 t="shared" si="221"/>
        <v>110</v>
      </c>
      <c r="P3443" s="13">
        <f t="shared" si="222"/>
        <v>52.21</v>
      </c>
      <c r="Q3443" s="15" t="s">
        <v>8315</v>
      </c>
      <c r="R3443" t="s">
        <v>8316</v>
      </c>
      <c r="S3443" s="9">
        <f t="shared" si="223"/>
        <v>42380.581180555557</v>
      </c>
      <c r="T3443" s="9">
        <f t="shared" si="224"/>
        <v>42405.916666666672</v>
      </c>
      <c r="U3443">
        <f t="shared" si="225"/>
        <v>2016</v>
      </c>
    </row>
    <row r="3444" spans="1:21" ht="45" x14ac:dyDescent="0.25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 s="11">
        <v>1445604236</v>
      </c>
      <c r="J3444" s="11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21"/>
        <v>100</v>
      </c>
      <c r="P3444" s="13">
        <f t="shared" si="222"/>
        <v>64.52</v>
      </c>
      <c r="Q3444" s="15" t="s">
        <v>8315</v>
      </c>
      <c r="R3444" t="s">
        <v>8316</v>
      </c>
      <c r="S3444" s="9">
        <f t="shared" si="223"/>
        <v>42272.530509259261</v>
      </c>
      <c r="T3444" s="9">
        <f t="shared" si="224"/>
        <v>42300.530509259261</v>
      </c>
      <c r="U3444">
        <f t="shared" si="225"/>
        <v>2015</v>
      </c>
    </row>
    <row r="3445" spans="1:21" ht="30" x14ac:dyDescent="0.25">
      <c r="A3445">
        <v>3457</v>
      </c>
      <c r="B3445" s="3" t="s">
        <v>3456</v>
      </c>
      <c r="C3445" s="3" t="s">
        <v>7567</v>
      </c>
      <c r="D3445" s="6">
        <v>2000</v>
      </c>
      <c r="E3445" s="8">
        <v>2804</v>
      </c>
      <c r="F3445" t="s">
        <v>8218</v>
      </c>
      <c r="G3445" t="s">
        <v>8223</v>
      </c>
      <c r="H3445" t="s">
        <v>8245</v>
      </c>
      <c r="I3445" s="11">
        <v>1423720740</v>
      </c>
      <c r="J3445" s="11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 t="shared" si="221"/>
        <v>140</v>
      </c>
      <c r="P3445" s="13">
        <f t="shared" si="222"/>
        <v>50.98</v>
      </c>
      <c r="Q3445" s="15" t="s">
        <v>8315</v>
      </c>
      <c r="R3445" t="s">
        <v>8316</v>
      </c>
      <c r="S3445" s="9">
        <f t="shared" si="223"/>
        <v>42016.706678240742</v>
      </c>
      <c r="T3445" s="9">
        <f t="shared" si="224"/>
        <v>42047.249305555553</v>
      </c>
      <c r="U3445">
        <f t="shared" si="225"/>
        <v>2015</v>
      </c>
    </row>
    <row r="3446" spans="1:21" ht="45" x14ac:dyDescent="0.25">
      <c r="A3446">
        <v>3465</v>
      </c>
      <c r="B3446" s="3" t="s">
        <v>3464</v>
      </c>
      <c r="C3446" s="3" t="s">
        <v>7575</v>
      </c>
      <c r="D3446" s="6">
        <v>2000</v>
      </c>
      <c r="E3446" s="8">
        <v>2060</v>
      </c>
      <c r="F3446" t="s">
        <v>8218</v>
      </c>
      <c r="G3446" t="s">
        <v>8224</v>
      </c>
      <c r="H3446" t="s">
        <v>8246</v>
      </c>
      <c r="I3446" s="11">
        <v>1439136000</v>
      </c>
      <c r="J3446" s="11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 t="shared" si="221"/>
        <v>103</v>
      </c>
      <c r="P3446" s="13">
        <f t="shared" si="222"/>
        <v>57.22</v>
      </c>
      <c r="Q3446" s="15" t="s">
        <v>8315</v>
      </c>
      <c r="R3446" t="s">
        <v>8316</v>
      </c>
      <c r="S3446" s="9">
        <f t="shared" si="223"/>
        <v>42200.625833333332</v>
      </c>
      <c r="T3446" s="9">
        <f t="shared" si="224"/>
        <v>42225.666666666672</v>
      </c>
      <c r="U3446">
        <f t="shared" si="225"/>
        <v>2015</v>
      </c>
    </row>
    <row r="3447" spans="1:21" ht="60" x14ac:dyDescent="0.25">
      <c r="A3447">
        <v>3472</v>
      </c>
      <c r="B3447" s="3" t="s">
        <v>3471</v>
      </c>
      <c r="C3447" s="3" t="s">
        <v>7582</v>
      </c>
      <c r="D3447" s="6">
        <v>2000</v>
      </c>
      <c r="E3447" s="8">
        <v>2041</v>
      </c>
      <c r="F3447" t="s">
        <v>8218</v>
      </c>
      <c r="G3447" t="s">
        <v>8223</v>
      </c>
      <c r="H3447" t="s">
        <v>8245</v>
      </c>
      <c r="I3447" s="11">
        <v>1415253540</v>
      </c>
      <c r="J3447" s="11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 t="shared" si="221"/>
        <v>102</v>
      </c>
      <c r="P3447" s="13">
        <f t="shared" si="222"/>
        <v>88.74</v>
      </c>
      <c r="Q3447" s="15" t="s">
        <v>8315</v>
      </c>
      <c r="R3447" t="s">
        <v>8316</v>
      </c>
      <c r="S3447" s="9">
        <f t="shared" si="223"/>
        <v>41928.170497685183</v>
      </c>
      <c r="T3447" s="9">
        <f t="shared" si="224"/>
        <v>41949.249305555553</v>
      </c>
      <c r="U3447">
        <f t="shared" si="225"/>
        <v>2014</v>
      </c>
    </row>
    <row r="3448" spans="1:21" ht="60" x14ac:dyDescent="0.25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 s="11">
        <v>1469016131</v>
      </c>
      <c r="J3448" s="11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21"/>
        <v>101</v>
      </c>
      <c r="P3448" s="13">
        <f t="shared" si="222"/>
        <v>51.79</v>
      </c>
      <c r="Q3448" s="15" t="s">
        <v>8315</v>
      </c>
      <c r="R3448" t="s">
        <v>8316</v>
      </c>
      <c r="S3448" s="9">
        <f t="shared" si="223"/>
        <v>42541.501516203702</v>
      </c>
      <c r="T3448" s="9">
        <f t="shared" si="224"/>
        <v>42571.501516203702</v>
      </c>
      <c r="U3448">
        <f t="shared" si="225"/>
        <v>2016</v>
      </c>
    </row>
    <row r="3449" spans="1:21" ht="45" x14ac:dyDescent="0.25">
      <c r="A3449">
        <v>3478</v>
      </c>
      <c r="B3449" s="3" t="s">
        <v>3477</v>
      </c>
      <c r="C3449" s="3" t="s">
        <v>7588</v>
      </c>
      <c r="D3449" s="6">
        <v>2000</v>
      </c>
      <c r="E3449" s="8">
        <v>2257</v>
      </c>
      <c r="F3449" t="s">
        <v>8218</v>
      </c>
      <c r="G3449" t="s">
        <v>8223</v>
      </c>
      <c r="H3449" t="s">
        <v>8245</v>
      </c>
      <c r="I3449" s="11">
        <v>1426539600</v>
      </c>
      <c r="J3449" s="11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 t="shared" si="221"/>
        <v>113</v>
      </c>
      <c r="P3449" s="13">
        <f t="shared" si="222"/>
        <v>39.6</v>
      </c>
      <c r="Q3449" s="15" t="s">
        <v>8315</v>
      </c>
      <c r="R3449" t="s">
        <v>8316</v>
      </c>
      <c r="S3449" s="9">
        <f t="shared" si="223"/>
        <v>42053.916921296302</v>
      </c>
      <c r="T3449" s="9">
        <f t="shared" si="224"/>
        <v>42079.875</v>
      </c>
      <c r="U3449">
        <f t="shared" si="225"/>
        <v>2015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 s="11">
        <v>1435185252</v>
      </c>
      <c r="J3450" s="11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ref="O3450:O3513" si="226">ROUND(E3450/D3450*100,0)</f>
        <v>128</v>
      </c>
      <c r="P3450" s="13">
        <f t="shared" ref="P3450:P3513" si="227">IFERROR(ROUND(E3450/L3450,2),0)</f>
        <v>38.71</v>
      </c>
      <c r="Q3450" s="15" t="s">
        <v>8315</v>
      </c>
      <c r="R3450" t="s">
        <v>8316</v>
      </c>
      <c r="S3450" s="9">
        <f t="shared" ref="S3450:S3513" si="228">(((J3450/60)/60)/24)+DATE(1970,1,1)</f>
        <v>42149.940416666665</v>
      </c>
      <c r="T3450" s="9">
        <f t="shared" ref="T3450:T3513" si="229">(((I3450/60)/60)/24)+DATE(1970,1,1)</f>
        <v>42179.940416666665</v>
      </c>
      <c r="U3450">
        <f t="shared" si="225"/>
        <v>2015</v>
      </c>
    </row>
    <row r="3451" spans="1:21" ht="60" x14ac:dyDescent="0.25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 s="11">
        <v>1435733940</v>
      </c>
      <c r="J3451" s="1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26"/>
        <v>106</v>
      </c>
      <c r="P3451" s="13">
        <f t="shared" si="227"/>
        <v>60.29</v>
      </c>
      <c r="Q3451" s="15" t="s">
        <v>8315</v>
      </c>
      <c r="R3451" t="s">
        <v>8316</v>
      </c>
      <c r="S3451" s="9">
        <f t="shared" si="228"/>
        <v>42132.036168981482</v>
      </c>
      <c r="T3451" s="9">
        <f t="shared" si="229"/>
        <v>42186.290972222225</v>
      </c>
      <c r="U3451">
        <f t="shared" si="225"/>
        <v>2015</v>
      </c>
    </row>
    <row r="3452" spans="1:21" ht="45" x14ac:dyDescent="0.25">
      <c r="A3452">
        <v>3519</v>
      </c>
      <c r="B3452" s="3" t="s">
        <v>3518</v>
      </c>
      <c r="C3452" s="3" t="s">
        <v>7629</v>
      </c>
      <c r="D3452" s="6">
        <v>2000</v>
      </c>
      <c r="E3452" s="8">
        <v>2027</v>
      </c>
      <c r="F3452" t="s">
        <v>8218</v>
      </c>
      <c r="G3452" t="s">
        <v>8224</v>
      </c>
      <c r="H3452" t="s">
        <v>8246</v>
      </c>
      <c r="I3452" s="11">
        <v>1425478950</v>
      </c>
      <c r="J3452" s="11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 t="shared" si="226"/>
        <v>101</v>
      </c>
      <c r="P3452" s="13">
        <f t="shared" si="227"/>
        <v>72.39</v>
      </c>
      <c r="Q3452" s="15" t="s">
        <v>8315</v>
      </c>
      <c r="R3452" t="s">
        <v>8316</v>
      </c>
      <c r="S3452" s="9">
        <f t="shared" si="228"/>
        <v>42037.598958333328</v>
      </c>
      <c r="T3452" s="9">
        <f t="shared" si="229"/>
        <v>42067.598958333328</v>
      </c>
      <c r="U3452">
        <f t="shared" si="225"/>
        <v>2015</v>
      </c>
    </row>
    <row r="3453" spans="1:21" ht="45" x14ac:dyDescent="0.25">
      <c r="A3453">
        <v>3520</v>
      </c>
      <c r="B3453" s="3" t="s">
        <v>3519</v>
      </c>
      <c r="C3453" s="3" t="s">
        <v>7630</v>
      </c>
      <c r="D3453" s="6">
        <v>2000</v>
      </c>
      <c r="E3453" s="8">
        <v>2015</v>
      </c>
      <c r="F3453" t="s">
        <v>8218</v>
      </c>
      <c r="G3453" t="s">
        <v>8224</v>
      </c>
      <c r="H3453" t="s">
        <v>8246</v>
      </c>
      <c r="I3453" s="11">
        <v>1441547220</v>
      </c>
      <c r="J3453" s="11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 t="shared" si="226"/>
        <v>101</v>
      </c>
      <c r="P3453" s="13">
        <f t="shared" si="227"/>
        <v>95.95</v>
      </c>
      <c r="Q3453" s="15" t="s">
        <v>8315</v>
      </c>
      <c r="R3453" t="s">
        <v>8316</v>
      </c>
      <c r="S3453" s="9">
        <f t="shared" si="228"/>
        <v>42227.824212962965</v>
      </c>
      <c r="T3453" s="9">
        <f t="shared" si="229"/>
        <v>42253.57430555555</v>
      </c>
      <c r="U3453">
        <f t="shared" si="225"/>
        <v>2015</v>
      </c>
    </row>
    <row r="3454" spans="1:21" ht="45" x14ac:dyDescent="0.25">
      <c r="A3454">
        <v>3535</v>
      </c>
      <c r="B3454" s="3" t="s">
        <v>3534</v>
      </c>
      <c r="C3454" s="3" t="s">
        <v>7645</v>
      </c>
      <c r="D3454" s="6">
        <v>2000</v>
      </c>
      <c r="E3454" s="8">
        <v>2063</v>
      </c>
      <c r="F3454" t="s">
        <v>8218</v>
      </c>
      <c r="G3454" t="s">
        <v>8224</v>
      </c>
      <c r="H3454" t="s">
        <v>8246</v>
      </c>
      <c r="I3454" s="11">
        <v>1443808800</v>
      </c>
      <c r="J3454" s="11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 t="shared" si="226"/>
        <v>103</v>
      </c>
      <c r="P3454" s="13">
        <f t="shared" si="227"/>
        <v>44.85</v>
      </c>
      <c r="Q3454" s="15" t="s">
        <v>8315</v>
      </c>
      <c r="R3454" t="s">
        <v>8316</v>
      </c>
      <c r="S3454" s="9">
        <f t="shared" si="228"/>
        <v>42248.640162037031</v>
      </c>
      <c r="T3454" s="9">
        <f t="shared" si="229"/>
        <v>42279.75</v>
      </c>
      <c r="U3454">
        <f t="shared" si="225"/>
        <v>2015</v>
      </c>
    </row>
    <row r="3455" spans="1:21" ht="60" x14ac:dyDescent="0.25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 s="11">
        <v>1471428340</v>
      </c>
      <c r="J3455" s="11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 t="shared" si="226"/>
        <v>128</v>
      </c>
      <c r="P3455" s="13">
        <f t="shared" si="227"/>
        <v>30.95</v>
      </c>
      <c r="Q3455" s="15" t="s">
        <v>8315</v>
      </c>
      <c r="R3455" t="s">
        <v>8316</v>
      </c>
      <c r="S3455" s="9">
        <f t="shared" si="228"/>
        <v>42571.420601851853</v>
      </c>
      <c r="T3455" s="9">
        <f t="shared" si="229"/>
        <v>42599.420601851853</v>
      </c>
      <c r="U3455">
        <f t="shared" si="225"/>
        <v>2016</v>
      </c>
    </row>
    <row r="3456" spans="1:21" ht="60" x14ac:dyDescent="0.25">
      <c r="A3456">
        <v>3566</v>
      </c>
      <c r="B3456" s="3" t="s">
        <v>3565</v>
      </c>
      <c r="C3456" s="3" t="s">
        <v>7676</v>
      </c>
      <c r="D3456" s="6">
        <v>2000</v>
      </c>
      <c r="E3456" s="8">
        <v>2095</v>
      </c>
      <c r="F3456" t="s">
        <v>8218</v>
      </c>
      <c r="G3456" t="s">
        <v>8224</v>
      </c>
      <c r="H3456" t="s">
        <v>8246</v>
      </c>
      <c r="I3456" s="11">
        <v>1422015083</v>
      </c>
      <c r="J3456" s="11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 t="shared" si="226"/>
        <v>105</v>
      </c>
      <c r="P3456" s="13">
        <f t="shared" si="227"/>
        <v>55.13</v>
      </c>
      <c r="Q3456" s="15" t="s">
        <v>8315</v>
      </c>
      <c r="R3456" t="s">
        <v>8316</v>
      </c>
      <c r="S3456" s="9">
        <f t="shared" si="228"/>
        <v>41997.507905092592</v>
      </c>
      <c r="T3456" s="9">
        <f t="shared" si="229"/>
        <v>42027.507905092592</v>
      </c>
      <c r="U3456">
        <f t="shared" si="225"/>
        <v>2014</v>
      </c>
    </row>
    <row r="3457" spans="1:21" ht="45" x14ac:dyDescent="0.25">
      <c r="A3457">
        <v>3570</v>
      </c>
      <c r="B3457" s="3" t="s">
        <v>3569</v>
      </c>
      <c r="C3457" s="3" t="s">
        <v>7680</v>
      </c>
      <c r="D3457" s="6">
        <v>2000</v>
      </c>
      <c r="E3457" s="8">
        <v>2287</v>
      </c>
      <c r="F3457" t="s">
        <v>8218</v>
      </c>
      <c r="G3457" t="s">
        <v>8223</v>
      </c>
      <c r="H3457" t="s">
        <v>8245</v>
      </c>
      <c r="I3457" s="11">
        <v>1420009200</v>
      </c>
      <c r="J3457" s="11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 t="shared" si="226"/>
        <v>114</v>
      </c>
      <c r="P3457" s="13">
        <f t="shared" si="227"/>
        <v>87.96</v>
      </c>
      <c r="Q3457" s="15" t="s">
        <v>8315</v>
      </c>
      <c r="R3457" t="s">
        <v>8316</v>
      </c>
      <c r="S3457" s="9">
        <f t="shared" si="228"/>
        <v>41976.331979166673</v>
      </c>
      <c r="T3457" s="9">
        <f t="shared" si="229"/>
        <v>42004.291666666672</v>
      </c>
      <c r="U3457">
        <f t="shared" si="225"/>
        <v>2014</v>
      </c>
    </row>
    <row r="3458" spans="1:21" ht="45" x14ac:dyDescent="0.25">
      <c r="A3458">
        <v>3592</v>
      </c>
      <c r="B3458" s="3" t="s">
        <v>3591</v>
      </c>
      <c r="C3458" s="3" t="s">
        <v>7702</v>
      </c>
      <c r="D3458" s="6">
        <v>2000</v>
      </c>
      <c r="E3458" s="8">
        <v>2545</v>
      </c>
      <c r="F3458" t="s">
        <v>8218</v>
      </c>
      <c r="G3458" t="s">
        <v>8223</v>
      </c>
      <c r="H3458" t="s">
        <v>8245</v>
      </c>
      <c r="I3458" s="11">
        <v>1423630740</v>
      </c>
      <c r="J3458" s="11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 t="shared" si="226"/>
        <v>127</v>
      </c>
      <c r="P3458" s="13">
        <f t="shared" si="227"/>
        <v>72.709999999999994</v>
      </c>
      <c r="Q3458" s="15" t="s">
        <v>8315</v>
      </c>
      <c r="R3458" t="s">
        <v>8316</v>
      </c>
      <c r="S3458" s="9">
        <f t="shared" si="228"/>
        <v>41988.829942129625</v>
      </c>
      <c r="T3458" s="9">
        <f t="shared" si="229"/>
        <v>42046.207638888889</v>
      </c>
      <c r="U3458">
        <f t="shared" si="225"/>
        <v>2014</v>
      </c>
    </row>
    <row r="3459" spans="1:21" ht="45" x14ac:dyDescent="0.25">
      <c r="A3459">
        <v>3601</v>
      </c>
      <c r="B3459" s="3" t="s">
        <v>3600</v>
      </c>
      <c r="C3459" s="3" t="s">
        <v>7711</v>
      </c>
      <c r="D3459" s="6">
        <v>2000</v>
      </c>
      <c r="E3459" s="8">
        <v>2087</v>
      </c>
      <c r="F3459" t="s">
        <v>8218</v>
      </c>
      <c r="G3459" t="s">
        <v>8224</v>
      </c>
      <c r="H3459" t="s">
        <v>8246</v>
      </c>
      <c r="I3459" s="11">
        <v>1421452682</v>
      </c>
      <c r="J3459" s="11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 t="shared" si="226"/>
        <v>104</v>
      </c>
      <c r="P3459" s="13">
        <f t="shared" si="227"/>
        <v>39.380000000000003</v>
      </c>
      <c r="Q3459" s="15" t="s">
        <v>8315</v>
      </c>
      <c r="R3459" t="s">
        <v>8316</v>
      </c>
      <c r="S3459" s="9">
        <f t="shared" si="228"/>
        <v>41990.99863425926</v>
      </c>
      <c r="T3459" s="9">
        <f t="shared" si="229"/>
        <v>42020.99863425926</v>
      </c>
      <c r="U3459">
        <f t="shared" si="225"/>
        <v>2014</v>
      </c>
    </row>
    <row r="3460" spans="1:21" ht="60" x14ac:dyDescent="0.25">
      <c r="A3460">
        <v>3618</v>
      </c>
      <c r="B3460" s="3" t="s">
        <v>3616</v>
      </c>
      <c r="C3460" s="3" t="s">
        <v>7728</v>
      </c>
      <c r="D3460" s="6">
        <v>2000</v>
      </c>
      <c r="E3460" s="8">
        <v>2020</v>
      </c>
      <c r="F3460" t="s">
        <v>8218</v>
      </c>
      <c r="G3460" t="s">
        <v>8224</v>
      </c>
      <c r="H3460" t="s">
        <v>8246</v>
      </c>
      <c r="I3460" s="11">
        <v>1433343850</v>
      </c>
      <c r="J3460" s="11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 t="shared" si="226"/>
        <v>101</v>
      </c>
      <c r="P3460" s="13">
        <f t="shared" si="227"/>
        <v>36.07</v>
      </c>
      <c r="Q3460" s="15" t="s">
        <v>8315</v>
      </c>
      <c r="R3460" t="s">
        <v>8316</v>
      </c>
      <c r="S3460" s="9">
        <f t="shared" si="228"/>
        <v>42128.627893518518</v>
      </c>
      <c r="T3460" s="9">
        <f t="shared" si="229"/>
        <v>42158.627893518518</v>
      </c>
      <c r="U3460">
        <f t="shared" si="225"/>
        <v>2015</v>
      </c>
    </row>
    <row r="3461" spans="1:21" ht="60" x14ac:dyDescent="0.25">
      <c r="A3461">
        <v>3627</v>
      </c>
      <c r="B3461" s="3" t="s">
        <v>3625</v>
      </c>
      <c r="C3461" s="3" t="s">
        <v>7737</v>
      </c>
      <c r="D3461" s="6">
        <v>2000</v>
      </c>
      <c r="E3461" s="8">
        <v>2000</v>
      </c>
      <c r="F3461" t="s">
        <v>8218</v>
      </c>
      <c r="G3461" t="s">
        <v>8223</v>
      </c>
      <c r="H3461" t="s">
        <v>8245</v>
      </c>
      <c r="I3461" s="11">
        <v>1463803140</v>
      </c>
      <c r="J3461" s="1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 t="shared" si="226"/>
        <v>100</v>
      </c>
      <c r="P3461" s="13">
        <f t="shared" si="227"/>
        <v>68.97</v>
      </c>
      <c r="Q3461" s="15" t="s">
        <v>8315</v>
      </c>
      <c r="R3461" t="s">
        <v>8316</v>
      </c>
      <c r="S3461" s="9">
        <f t="shared" si="228"/>
        <v>42460.741747685184</v>
      </c>
      <c r="T3461" s="9">
        <f t="shared" si="229"/>
        <v>42511.165972222225</v>
      </c>
      <c r="U3461">
        <f t="shared" si="225"/>
        <v>2016</v>
      </c>
    </row>
    <row r="3462" spans="1:21" ht="60" x14ac:dyDescent="0.25">
      <c r="A3462">
        <v>3653</v>
      </c>
      <c r="B3462" s="3" t="s">
        <v>3650</v>
      </c>
      <c r="C3462" s="3" t="s">
        <v>7763</v>
      </c>
      <c r="D3462" s="6">
        <v>2000</v>
      </c>
      <c r="E3462" s="8">
        <v>2010</v>
      </c>
      <c r="F3462" t="s">
        <v>8218</v>
      </c>
      <c r="G3462" t="s">
        <v>8224</v>
      </c>
      <c r="H3462" t="s">
        <v>8246</v>
      </c>
      <c r="I3462" s="11">
        <v>1438764207</v>
      </c>
      <c r="J3462" s="11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 t="shared" si="226"/>
        <v>101</v>
      </c>
      <c r="P3462" s="13">
        <f t="shared" si="227"/>
        <v>60.91</v>
      </c>
      <c r="Q3462" s="15" t="s">
        <v>8315</v>
      </c>
      <c r="R3462" t="s">
        <v>8316</v>
      </c>
      <c r="S3462" s="9">
        <f t="shared" si="228"/>
        <v>42191.363506944443</v>
      </c>
      <c r="T3462" s="9">
        <f t="shared" si="229"/>
        <v>42221.363506944443</v>
      </c>
      <c r="U3462">
        <f t="shared" si="225"/>
        <v>2015</v>
      </c>
    </row>
    <row r="3463" spans="1:21" ht="60" x14ac:dyDescent="0.25">
      <c r="A3463">
        <v>3657</v>
      </c>
      <c r="B3463" s="3" t="s">
        <v>3654</v>
      </c>
      <c r="C3463" s="3" t="s">
        <v>7767</v>
      </c>
      <c r="D3463" s="6">
        <v>2000</v>
      </c>
      <c r="E3463" s="8">
        <v>2215</v>
      </c>
      <c r="F3463" t="s">
        <v>8218</v>
      </c>
      <c r="G3463" t="s">
        <v>8231</v>
      </c>
      <c r="H3463" t="s">
        <v>8252</v>
      </c>
      <c r="I3463" s="11">
        <v>1464817320</v>
      </c>
      <c r="J3463" s="11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 t="shared" si="226"/>
        <v>111</v>
      </c>
      <c r="P3463" s="13">
        <f t="shared" si="227"/>
        <v>110.75</v>
      </c>
      <c r="Q3463" s="15" t="s">
        <v>8315</v>
      </c>
      <c r="R3463" t="s">
        <v>8316</v>
      </c>
      <c r="S3463" s="9">
        <f t="shared" si="228"/>
        <v>42499.629849537043</v>
      </c>
      <c r="T3463" s="9">
        <f t="shared" si="229"/>
        <v>42522.904166666667</v>
      </c>
      <c r="U3463">
        <f t="shared" si="225"/>
        <v>2016</v>
      </c>
    </row>
    <row r="3464" spans="1:21" ht="45" x14ac:dyDescent="0.25">
      <c r="A3464">
        <v>3678</v>
      </c>
      <c r="B3464" s="3" t="s">
        <v>3675</v>
      </c>
      <c r="C3464" s="3" t="s">
        <v>7788</v>
      </c>
      <c r="D3464" s="6">
        <v>2000</v>
      </c>
      <c r="E3464" s="8">
        <v>2050</v>
      </c>
      <c r="F3464" t="s">
        <v>8218</v>
      </c>
      <c r="G3464" t="s">
        <v>8224</v>
      </c>
      <c r="H3464" t="s">
        <v>8246</v>
      </c>
      <c r="I3464" s="11">
        <v>1433076298</v>
      </c>
      <c r="J3464" s="11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 t="shared" si="226"/>
        <v>103</v>
      </c>
      <c r="P3464" s="13">
        <f t="shared" si="227"/>
        <v>66.13</v>
      </c>
      <c r="Q3464" s="15" t="s">
        <v>8315</v>
      </c>
      <c r="R3464" t="s">
        <v>8316</v>
      </c>
      <c r="S3464" s="9">
        <f t="shared" si="228"/>
        <v>42120.531226851846</v>
      </c>
      <c r="T3464" s="9">
        <f t="shared" si="229"/>
        <v>42155.531226851846</v>
      </c>
      <c r="U3464">
        <f t="shared" si="225"/>
        <v>2015</v>
      </c>
    </row>
    <row r="3465" spans="1:21" ht="60" x14ac:dyDescent="0.25">
      <c r="A3465">
        <v>3679</v>
      </c>
      <c r="B3465" s="3" t="s">
        <v>3676</v>
      </c>
      <c r="C3465" s="3" t="s">
        <v>7789</v>
      </c>
      <c r="D3465" s="6">
        <v>2000</v>
      </c>
      <c r="E3465" s="8">
        <v>2202</v>
      </c>
      <c r="F3465" t="s">
        <v>8218</v>
      </c>
      <c r="G3465" t="s">
        <v>8223</v>
      </c>
      <c r="H3465" t="s">
        <v>8245</v>
      </c>
      <c r="I3465" s="11">
        <v>1404190740</v>
      </c>
      <c r="J3465" s="11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 t="shared" si="226"/>
        <v>110</v>
      </c>
      <c r="P3465" s="13">
        <f t="shared" si="227"/>
        <v>73.400000000000006</v>
      </c>
      <c r="Q3465" s="15" t="s">
        <v>8315</v>
      </c>
      <c r="R3465" t="s">
        <v>8316</v>
      </c>
      <c r="S3465" s="9">
        <f t="shared" si="228"/>
        <v>41786.761354166665</v>
      </c>
      <c r="T3465" s="9">
        <f t="shared" si="229"/>
        <v>41821.207638888889</v>
      </c>
      <c r="U3465">
        <f t="shared" si="225"/>
        <v>2014</v>
      </c>
    </row>
    <row r="3466" spans="1:21" ht="45" x14ac:dyDescent="0.25">
      <c r="A3466">
        <v>3696</v>
      </c>
      <c r="B3466" s="3" t="s">
        <v>3693</v>
      </c>
      <c r="C3466" s="3" t="s">
        <v>7806</v>
      </c>
      <c r="D3466" s="6">
        <v>2000</v>
      </c>
      <c r="E3466" s="8">
        <v>3100</v>
      </c>
      <c r="F3466" t="s">
        <v>8218</v>
      </c>
      <c r="G3466" t="s">
        <v>8224</v>
      </c>
      <c r="H3466" t="s">
        <v>8246</v>
      </c>
      <c r="I3466" s="11">
        <v>1423838916</v>
      </c>
      <c r="J3466" s="11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 t="shared" si="226"/>
        <v>155</v>
      </c>
      <c r="P3466" s="13">
        <f t="shared" si="227"/>
        <v>39.74</v>
      </c>
      <c r="Q3466" s="15" t="s">
        <v>8315</v>
      </c>
      <c r="R3466" t="s">
        <v>8316</v>
      </c>
      <c r="S3466" s="9">
        <f t="shared" si="228"/>
        <v>41988.617083333331</v>
      </c>
      <c r="T3466" s="9">
        <f t="shared" si="229"/>
        <v>42048.617083333331</v>
      </c>
      <c r="U3466">
        <f t="shared" ref="U3466:U3529" si="230">YEAR(S3466)</f>
        <v>2014</v>
      </c>
    </row>
    <row r="3467" spans="1:21" ht="60" x14ac:dyDescent="0.25">
      <c r="A3467">
        <v>3697</v>
      </c>
      <c r="B3467" s="3" t="s">
        <v>3694</v>
      </c>
      <c r="C3467" s="3" t="s">
        <v>7807</v>
      </c>
      <c r="D3467" s="6">
        <v>2000</v>
      </c>
      <c r="E3467" s="8">
        <v>2160</v>
      </c>
      <c r="F3467" t="s">
        <v>8218</v>
      </c>
      <c r="G3467" t="s">
        <v>8224</v>
      </c>
      <c r="H3467" t="s">
        <v>8246</v>
      </c>
      <c r="I3467" s="11">
        <v>1462878648</v>
      </c>
      <c r="J3467" s="11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 t="shared" si="226"/>
        <v>108</v>
      </c>
      <c r="P3467" s="13">
        <f t="shared" si="227"/>
        <v>72</v>
      </c>
      <c r="Q3467" s="15" t="s">
        <v>8315</v>
      </c>
      <c r="R3467" t="s">
        <v>8316</v>
      </c>
      <c r="S3467" s="9">
        <f t="shared" si="228"/>
        <v>42479.465833333335</v>
      </c>
      <c r="T3467" s="9">
        <f t="shared" si="229"/>
        <v>42500.465833333335</v>
      </c>
      <c r="U3467">
        <f t="shared" si="230"/>
        <v>2016</v>
      </c>
    </row>
    <row r="3468" spans="1:21" ht="45" x14ac:dyDescent="0.25">
      <c r="A3468">
        <v>3713</v>
      </c>
      <c r="B3468" s="3" t="s">
        <v>3710</v>
      </c>
      <c r="C3468" s="3" t="s">
        <v>7823</v>
      </c>
      <c r="D3468" s="6">
        <v>2000</v>
      </c>
      <c r="E3468" s="8">
        <v>2030</v>
      </c>
      <c r="F3468" t="s">
        <v>8218</v>
      </c>
      <c r="G3468" t="s">
        <v>8223</v>
      </c>
      <c r="H3468" t="s">
        <v>8245</v>
      </c>
      <c r="I3468" s="11">
        <v>1465062166</v>
      </c>
      <c r="J3468" s="11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 t="shared" si="226"/>
        <v>102</v>
      </c>
      <c r="P3468" s="13">
        <f t="shared" si="227"/>
        <v>106.84</v>
      </c>
      <c r="Q3468" s="15" t="s">
        <v>8315</v>
      </c>
      <c r="R3468" t="s">
        <v>8316</v>
      </c>
      <c r="S3468" s="9">
        <f t="shared" si="228"/>
        <v>42505.738032407404</v>
      </c>
      <c r="T3468" s="9">
        <f t="shared" si="229"/>
        <v>42525.738032407404</v>
      </c>
      <c r="U3468">
        <f t="shared" si="230"/>
        <v>2016</v>
      </c>
    </row>
    <row r="3469" spans="1:21" ht="45" x14ac:dyDescent="0.25">
      <c r="A3469">
        <v>3727</v>
      </c>
      <c r="B3469" s="3" t="s">
        <v>3724</v>
      </c>
      <c r="C3469" s="3" t="s">
        <v>7837</v>
      </c>
      <c r="D3469" s="6">
        <v>2000</v>
      </c>
      <c r="E3469" s="8">
        <v>2015</v>
      </c>
      <c r="F3469" t="s">
        <v>8218</v>
      </c>
      <c r="G3469" t="s">
        <v>8223</v>
      </c>
      <c r="H3469" t="s">
        <v>8245</v>
      </c>
      <c r="I3469" s="11">
        <v>1476939300</v>
      </c>
      <c r="J3469" s="11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 t="shared" si="226"/>
        <v>101</v>
      </c>
      <c r="P3469" s="13">
        <f t="shared" si="227"/>
        <v>61.06</v>
      </c>
      <c r="Q3469" s="15" t="s">
        <v>8315</v>
      </c>
      <c r="R3469" t="s">
        <v>8316</v>
      </c>
      <c r="S3469" s="9">
        <f t="shared" si="228"/>
        <v>42632.348310185189</v>
      </c>
      <c r="T3469" s="9">
        <f t="shared" si="229"/>
        <v>42663.204861111109</v>
      </c>
      <c r="U3469">
        <f t="shared" si="230"/>
        <v>2016</v>
      </c>
    </row>
    <row r="3470" spans="1:21" ht="60" x14ac:dyDescent="0.25">
      <c r="A3470">
        <v>3809</v>
      </c>
      <c r="B3470" s="3" t="s">
        <v>3806</v>
      </c>
      <c r="C3470" s="3" t="s">
        <v>7919</v>
      </c>
      <c r="D3470" s="6">
        <v>2000</v>
      </c>
      <c r="E3470" s="8">
        <v>2025</v>
      </c>
      <c r="F3470" t="s">
        <v>8218</v>
      </c>
      <c r="G3470" t="s">
        <v>8224</v>
      </c>
      <c r="H3470" t="s">
        <v>8246</v>
      </c>
      <c r="I3470" s="11">
        <v>1406761200</v>
      </c>
      <c r="J3470" s="11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 t="shared" si="226"/>
        <v>101</v>
      </c>
      <c r="P3470" s="13">
        <f t="shared" si="227"/>
        <v>53.29</v>
      </c>
      <c r="Q3470" s="15" t="s">
        <v>8315</v>
      </c>
      <c r="R3470" t="s">
        <v>8316</v>
      </c>
      <c r="S3470" s="9">
        <f t="shared" si="228"/>
        <v>41800.526701388888</v>
      </c>
      <c r="T3470" s="9">
        <f t="shared" si="229"/>
        <v>41850.958333333336</v>
      </c>
      <c r="U3470">
        <f t="shared" si="230"/>
        <v>2014</v>
      </c>
    </row>
    <row r="3471" spans="1:21" ht="60" x14ac:dyDescent="0.25">
      <c r="A3471">
        <v>3812</v>
      </c>
      <c r="B3471" s="3" t="s">
        <v>3809</v>
      </c>
      <c r="C3471" s="3" t="s">
        <v>7922</v>
      </c>
      <c r="D3471" s="6">
        <v>2000</v>
      </c>
      <c r="E3471" s="8">
        <v>2191</v>
      </c>
      <c r="F3471" t="s">
        <v>8218</v>
      </c>
      <c r="G3471" t="s">
        <v>8228</v>
      </c>
      <c r="H3471" t="s">
        <v>8250</v>
      </c>
      <c r="I3471" s="11">
        <v>1433131140</v>
      </c>
      <c r="J3471" s="1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 t="shared" si="226"/>
        <v>110</v>
      </c>
      <c r="P3471" s="13">
        <f t="shared" si="227"/>
        <v>199.18</v>
      </c>
      <c r="Q3471" s="15" t="s">
        <v>8315</v>
      </c>
      <c r="R3471" t="s">
        <v>8316</v>
      </c>
      <c r="S3471" s="9">
        <f t="shared" si="228"/>
        <v>42109.751250000001</v>
      </c>
      <c r="T3471" s="9">
        <f t="shared" si="229"/>
        <v>42156.165972222225</v>
      </c>
      <c r="U3471">
        <f t="shared" si="230"/>
        <v>2015</v>
      </c>
    </row>
    <row r="3472" spans="1:21" ht="60" x14ac:dyDescent="0.25">
      <c r="A3472">
        <v>3817</v>
      </c>
      <c r="B3472" s="3" t="s">
        <v>3814</v>
      </c>
      <c r="C3472" s="3" t="s">
        <v>7927</v>
      </c>
      <c r="D3472" s="6">
        <v>2000</v>
      </c>
      <c r="E3472" s="8">
        <v>2145</v>
      </c>
      <c r="F3472" t="s">
        <v>8218</v>
      </c>
      <c r="G3472" t="s">
        <v>8223</v>
      </c>
      <c r="H3472" t="s">
        <v>8245</v>
      </c>
      <c r="I3472" s="11">
        <v>1445659140</v>
      </c>
      <c r="J3472" s="11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 t="shared" si="226"/>
        <v>107</v>
      </c>
      <c r="P3472" s="13">
        <f t="shared" si="227"/>
        <v>107.25</v>
      </c>
      <c r="Q3472" s="15" t="s">
        <v>8315</v>
      </c>
      <c r="R3472" t="s">
        <v>8316</v>
      </c>
      <c r="S3472" s="9">
        <f t="shared" si="228"/>
        <v>42284.69694444444</v>
      </c>
      <c r="T3472" s="9">
        <f t="shared" si="229"/>
        <v>42301.165972222225</v>
      </c>
      <c r="U3472">
        <f t="shared" si="230"/>
        <v>2015</v>
      </c>
    </row>
    <row r="3473" spans="1:21" ht="30" x14ac:dyDescent="0.25">
      <c r="A3473">
        <v>3837</v>
      </c>
      <c r="B3473" s="3" t="s">
        <v>3834</v>
      </c>
      <c r="C3473" s="3" t="s">
        <v>7946</v>
      </c>
      <c r="D3473" s="6">
        <v>2000</v>
      </c>
      <c r="E3473" s="8">
        <v>2042</v>
      </c>
      <c r="F3473" t="s">
        <v>8218</v>
      </c>
      <c r="G3473" t="s">
        <v>8224</v>
      </c>
      <c r="H3473" t="s">
        <v>8246</v>
      </c>
      <c r="I3473" s="11">
        <v>1435947758</v>
      </c>
      <c r="J3473" s="11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 t="shared" si="226"/>
        <v>102</v>
      </c>
      <c r="P3473" s="13">
        <f t="shared" si="227"/>
        <v>120.12</v>
      </c>
      <c r="Q3473" s="15" t="s">
        <v>8315</v>
      </c>
      <c r="R3473" t="s">
        <v>8316</v>
      </c>
      <c r="S3473" s="9">
        <f t="shared" si="228"/>
        <v>42152.765717592592</v>
      </c>
      <c r="T3473" s="9">
        <f t="shared" si="229"/>
        <v>42188.765717592592</v>
      </c>
      <c r="U3473">
        <f t="shared" si="230"/>
        <v>2015</v>
      </c>
    </row>
    <row r="3474" spans="1:21" ht="60" x14ac:dyDescent="0.25">
      <c r="A3474">
        <v>3839</v>
      </c>
      <c r="B3474" s="3" t="s">
        <v>3836</v>
      </c>
      <c r="C3474" s="3" t="s">
        <v>7948</v>
      </c>
      <c r="D3474" s="6">
        <v>2000</v>
      </c>
      <c r="E3474" s="8">
        <v>2025</v>
      </c>
      <c r="F3474" t="s">
        <v>8218</v>
      </c>
      <c r="G3474" t="s">
        <v>8223</v>
      </c>
      <c r="H3474" t="s">
        <v>8245</v>
      </c>
      <c r="I3474" s="11">
        <v>1438226724</v>
      </c>
      <c r="J3474" s="11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 t="shared" si="226"/>
        <v>101</v>
      </c>
      <c r="P3474" s="13">
        <f t="shared" si="227"/>
        <v>63.28</v>
      </c>
      <c r="Q3474" s="15" t="s">
        <v>8315</v>
      </c>
      <c r="R3474" t="s">
        <v>8316</v>
      </c>
      <c r="S3474" s="9">
        <f t="shared" si="228"/>
        <v>42155.142638888887</v>
      </c>
      <c r="T3474" s="9">
        <f t="shared" si="229"/>
        <v>42215.142638888887</v>
      </c>
      <c r="U3474">
        <f t="shared" si="230"/>
        <v>2015</v>
      </c>
    </row>
    <row r="3475" spans="1:21" ht="60" x14ac:dyDescent="0.25">
      <c r="A3475">
        <v>3609</v>
      </c>
      <c r="B3475" s="3" t="s">
        <v>3608</v>
      </c>
      <c r="C3475" s="3" t="s">
        <v>7719</v>
      </c>
      <c r="D3475" s="6">
        <v>1960</v>
      </c>
      <c r="E3475" s="8">
        <v>3005</v>
      </c>
      <c r="F3475" t="s">
        <v>8218</v>
      </c>
      <c r="G3475" t="s">
        <v>8224</v>
      </c>
      <c r="H3475" t="s">
        <v>8246</v>
      </c>
      <c r="I3475" s="11">
        <v>1459378085</v>
      </c>
      <c r="J3475" s="11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 t="shared" si="226"/>
        <v>153</v>
      </c>
      <c r="P3475" s="13">
        <f t="shared" si="227"/>
        <v>143.1</v>
      </c>
      <c r="Q3475" s="15" t="s">
        <v>8315</v>
      </c>
      <c r="R3475" t="s">
        <v>8316</v>
      </c>
      <c r="S3475" s="9">
        <f t="shared" si="228"/>
        <v>42429.991724537031</v>
      </c>
      <c r="T3475" s="9">
        <f t="shared" si="229"/>
        <v>42459.950057870374</v>
      </c>
      <c r="U3475">
        <f t="shared" si="230"/>
        <v>2016</v>
      </c>
    </row>
    <row r="3476" spans="1:21" ht="60" x14ac:dyDescent="0.25">
      <c r="A3476">
        <v>3176</v>
      </c>
      <c r="B3476" s="3" t="s">
        <v>3176</v>
      </c>
      <c r="C3476" s="3" t="s">
        <v>7286</v>
      </c>
      <c r="D3476" s="6">
        <v>1900</v>
      </c>
      <c r="E3476" s="8">
        <v>2182</v>
      </c>
      <c r="F3476" t="s">
        <v>8218</v>
      </c>
      <c r="G3476" t="s">
        <v>8223</v>
      </c>
      <c r="H3476" t="s">
        <v>8245</v>
      </c>
      <c r="I3476" s="11">
        <v>1376838000</v>
      </c>
      <c r="J3476" s="11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 t="shared" si="226"/>
        <v>115</v>
      </c>
      <c r="P3476" s="13">
        <f t="shared" si="227"/>
        <v>39.67</v>
      </c>
      <c r="Q3476" s="15" t="s">
        <v>8315</v>
      </c>
      <c r="R3476" t="s">
        <v>8316</v>
      </c>
      <c r="S3476" s="9">
        <f t="shared" si="228"/>
        <v>41477.930914351848</v>
      </c>
      <c r="T3476" s="9">
        <f t="shared" si="229"/>
        <v>41504.625</v>
      </c>
      <c r="U3476">
        <f t="shared" si="230"/>
        <v>2013</v>
      </c>
    </row>
    <row r="3477" spans="1:21" ht="30" x14ac:dyDescent="0.25">
      <c r="A3477">
        <v>3148</v>
      </c>
      <c r="B3477" s="3" t="s">
        <v>3148</v>
      </c>
      <c r="C3477" s="3" t="s">
        <v>7258</v>
      </c>
      <c r="D3477" s="6">
        <v>1800</v>
      </c>
      <c r="E3477" s="8">
        <v>2361</v>
      </c>
      <c r="F3477" t="s">
        <v>8218</v>
      </c>
      <c r="G3477" t="s">
        <v>8223</v>
      </c>
      <c r="H3477" t="s">
        <v>8245</v>
      </c>
      <c r="I3477" s="11">
        <v>1412136000</v>
      </c>
      <c r="J3477" s="11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 t="shared" si="226"/>
        <v>131</v>
      </c>
      <c r="P3477" s="13">
        <f t="shared" si="227"/>
        <v>41.42</v>
      </c>
      <c r="Q3477" s="15" t="s">
        <v>8315</v>
      </c>
      <c r="R3477" t="s">
        <v>8316</v>
      </c>
      <c r="S3477" s="9">
        <f t="shared" si="228"/>
        <v>41891.665324074071</v>
      </c>
      <c r="T3477" s="9">
        <f t="shared" si="229"/>
        <v>41913.166666666664</v>
      </c>
      <c r="U3477">
        <f t="shared" si="230"/>
        <v>2014</v>
      </c>
    </row>
    <row r="3478" spans="1:21" ht="60" x14ac:dyDescent="0.25">
      <c r="A3478">
        <v>3270</v>
      </c>
      <c r="B3478" s="3" t="s">
        <v>3270</v>
      </c>
      <c r="C3478" s="3" t="s">
        <v>7380</v>
      </c>
      <c r="D3478" s="6">
        <v>1800</v>
      </c>
      <c r="E3478" s="8">
        <v>1830</v>
      </c>
      <c r="F3478" t="s">
        <v>8218</v>
      </c>
      <c r="G3478" t="s">
        <v>8224</v>
      </c>
      <c r="H3478" t="s">
        <v>8246</v>
      </c>
      <c r="I3478" s="11">
        <v>1436705265</v>
      </c>
      <c r="J3478" s="11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 t="shared" si="226"/>
        <v>102</v>
      </c>
      <c r="P3478" s="13">
        <f t="shared" si="227"/>
        <v>61</v>
      </c>
      <c r="Q3478" s="15" t="s">
        <v>8315</v>
      </c>
      <c r="R3478" t="s">
        <v>8316</v>
      </c>
      <c r="S3478" s="9">
        <f t="shared" si="228"/>
        <v>42167.533159722225</v>
      </c>
      <c r="T3478" s="9">
        <f t="shared" si="229"/>
        <v>42197.533159722225</v>
      </c>
      <c r="U3478">
        <f t="shared" si="230"/>
        <v>2015</v>
      </c>
    </row>
    <row r="3479" spans="1:21" ht="60" x14ac:dyDescent="0.25">
      <c r="A3479">
        <v>3275</v>
      </c>
      <c r="B3479" s="3" t="s">
        <v>3275</v>
      </c>
      <c r="C3479" s="3" t="s">
        <v>7385</v>
      </c>
      <c r="D3479" s="6">
        <v>1800</v>
      </c>
      <c r="E3479" s="8">
        <v>1805</v>
      </c>
      <c r="F3479" t="s">
        <v>8218</v>
      </c>
      <c r="G3479" t="s">
        <v>8223</v>
      </c>
      <c r="H3479" t="s">
        <v>8245</v>
      </c>
      <c r="I3479" s="11">
        <v>1423456200</v>
      </c>
      <c r="J3479" s="11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 t="shared" si="226"/>
        <v>100</v>
      </c>
      <c r="P3479" s="13">
        <f t="shared" si="227"/>
        <v>150.41999999999999</v>
      </c>
      <c r="Q3479" s="15" t="s">
        <v>8315</v>
      </c>
      <c r="R3479" t="s">
        <v>8316</v>
      </c>
      <c r="S3479" s="9">
        <f t="shared" si="228"/>
        <v>42017.88045138889</v>
      </c>
      <c r="T3479" s="9">
        <f t="shared" si="229"/>
        <v>42044.1875</v>
      </c>
      <c r="U3479">
        <f t="shared" si="230"/>
        <v>2015</v>
      </c>
    </row>
    <row r="3480" spans="1:21" ht="60" x14ac:dyDescent="0.25">
      <c r="A3480">
        <v>3303</v>
      </c>
      <c r="B3480" s="3" t="s">
        <v>3303</v>
      </c>
      <c r="C3480" s="3" t="s">
        <v>7413</v>
      </c>
      <c r="D3480" s="6">
        <v>1800</v>
      </c>
      <c r="E3480" s="8">
        <v>2086</v>
      </c>
      <c r="F3480" t="s">
        <v>8218</v>
      </c>
      <c r="G3480" t="s">
        <v>8223</v>
      </c>
      <c r="H3480" t="s">
        <v>8245</v>
      </c>
      <c r="I3480" s="11">
        <v>1427553484</v>
      </c>
      <c r="J3480" s="11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 t="shared" si="226"/>
        <v>116</v>
      </c>
      <c r="P3480" s="13">
        <f t="shared" si="227"/>
        <v>59.6</v>
      </c>
      <c r="Q3480" s="15" t="s">
        <v>8315</v>
      </c>
      <c r="R3480" t="s">
        <v>8316</v>
      </c>
      <c r="S3480" s="9">
        <f t="shared" si="228"/>
        <v>42056.65143518518</v>
      </c>
      <c r="T3480" s="9">
        <f t="shared" si="229"/>
        <v>42091.609768518523</v>
      </c>
      <c r="U3480">
        <f t="shared" si="230"/>
        <v>2015</v>
      </c>
    </row>
    <row r="3481" spans="1:21" ht="45" x14ac:dyDescent="0.25">
      <c r="A3481">
        <v>3328</v>
      </c>
      <c r="B3481" s="3" t="s">
        <v>3328</v>
      </c>
      <c r="C3481" s="3" t="s">
        <v>7438</v>
      </c>
      <c r="D3481" s="6">
        <v>1800</v>
      </c>
      <c r="E3481" s="8">
        <v>2635</v>
      </c>
      <c r="F3481" t="s">
        <v>8218</v>
      </c>
      <c r="G3481" t="s">
        <v>8223</v>
      </c>
      <c r="H3481" t="s">
        <v>8245</v>
      </c>
      <c r="I3481" s="11">
        <v>1404522000</v>
      </c>
      <c r="J3481" s="1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 t="shared" si="226"/>
        <v>146</v>
      </c>
      <c r="P3481" s="13">
        <f t="shared" si="227"/>
        <v>292.77999999999997</v>
      </c>
      <c r="Q3481" s="15" t="s">
        <v>8315</v>
      </c>
      <c r="R3481" t="s">
        <v>8316</v>
      </c>
      <c r="S3481" s="9">
        <f t="shared" si="228"/>
        <v>41822.57503472222</v>
      </c>
      <c r="T3481" s="9">
        <f t="shared" si="229"/>
        <v>41825.041666666664</v>
      </c>
      <c r="U3481">
        <f t="shared" si="230"/>
        <v>2014</v>
      </c>
    </row>
    <row r="3482" spans="1:21" ht="45" x14ac:dyDescent="0.25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 s="11">
        <v>1431831600</v>
      </c>
      <c r="J3482" s="11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26"/>
        <v>115</v>
      </c>
      <c r="P3482" s="13">
        <f t="shared" si="227"/>
        <v>53.23</v>
      </c>
      <c r="Q3482" s="15" t="s">
        <v>8315</v>
      </c>
      <c r="R3482" t="s">
        <v>8316</v>
      </c>
      <c r="S3482" s="9">
        <f t="shared" si="228"/>
        <v>42128.736608796295</v>
      </c>
      <c r="T3482" s="9">
        <f t="shared" si="229"/>
        <v>42141.125</v>
      </c>
      <c r="U3482">
        <f t="shared" si="230"/>
        <v>2015</v>
      </c>
    </row>
    <row r="3483" spans="1:21" ht="45" x14ac:dyDescent="0.25">
      <c r="A3483">
        <v>3355</v>
      </c>
      <c r="B3483" s="3" t="s">
        <v>3354</v>
      </c>
      <c r="C3483" s="3" t="s">
        <v>7465</v>
      </c>
      <c r="D3483" s="6">
        <v>1750</v>
      </c>
      <c r="E3483" s="8">
        <v>2210</v>
      </c>
      <c r="F3483" t="s">
        <v>8218</v>
      </c>
      <c r="G3483" t="s">
        <v>8224</v>
      </c>
      <c r="H3483" t="s">
        <v>8246</v>
      </c>
      <c r="I3483" s="11">
        <v>1462879020</v>
      </c>
      <c r="J3483" s="11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 t="shared" si="226"/>
        <v>126</v>
      </c>
      <c r="P3483" s="13">
        <f t="shared" si="227"/>
        <v>147.33000000000001</v>
      </c>
      <c r="Q3483" s="15" t="s">
        <v>8315</v>
      </c>
      <c r="R3483" t="s">
        <v>8316</v>
      </c>
      <c r="S3483" s="9">
        <f t="shared" si="228"/>
        <v>42489.619525462964</v>
      </c>
      <c r="T3483" s="9">
        <f t="shared" si="229"/>
        <v>42500.470138888893</v>
      </c>
      <c r="U3483">
        <f t="shared" si="230"/>
        <v>2016</v>
      </c>
    </row>
    <row r="3484" spans="1:21" ht="60" x14ac:dyDescent="0.25">
      <c r="A3484">
        <v>3383</v>
      </c>
      <c r="B3484" s="3" t="s">
        <v>3382</v>
      </c>
      <c r="C3484" s="3" t="s">
        <v>7493</v>
      </c>
      <c r="D3484" s="6">
        <v>1750</v>
      </c>
      <c r="E3484" s="8">
        <v>1955</v>
      </c>
      <c r="F3484" t="s">
        <v>8218</v>
      </c>
      <c r="G3484" t="s">
        <v>8223</v>
      </c>
      <c r="H3484" t="s">
        <v>8245</v>
      </c>
      <c r="I3484" s="11">
        <v>1466707620</v>
      </c>
      <c r="J3484" s="11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 t="shared" si="226"/>
        <v>112</v>
      </c>
      <c r="P3484" s="13">
        <f t="shared" si="227"/>
        <v>65.17</v>
      </c>
      <c r="Q3484" s="15" t="s">
        <v>8315</v>
      </c>
      <c r="R3484" t="s">
        <v>8316</v>
      </c>
      <c r="S3484" s="9">
        <f t="shared" si="228"/>
        <v>42524.782638888893</v>
      </c>
      <c r="T3484" s="9">
        <f t="shared" si="229"/>
        <v>42544.782638888893</v>
      </c>
      <c r="U3484">
        <f t="shared" si="230"/>
        <v>2016</v>
      </c>
    </row>
    <row r="3485" spans="1:21" ht="60" x14ac:dyDescent="0.25">
      <c r="A3485">
        <v>1292</v>
      </c>
      <c r="B3485" s="3" t="s">
        <v>1293</v>
      </c>
      <c r="C3485" s="3" t="s">
        <v>5402</v>
      </c>
      <c r="D3485" s="6">
        <v>1700</v>
      </c>
      <c r="E3485" s="8">
        <v>1870</v>
      </c>
      <c r="F3485" t="s">
        <v>8218</v>
      </c>
      <c r="G3485" t="s">
        <v>8224</v>
      </c>
      <c r="H3485" t="s">
        <v>8246</v>
      </c>
      <c r="I3485" s="11">
        <v>1444172340</v>
      </c>
      <c r="J3485" s="11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 t="shared" si="226"/>
        <v>110</v>
      </c>
      <c r="P3485" s="13">
        <f t="shared" si="227"/>
        <v>35.96</v>
      </c>
      <c r="Q3485" s="15" t="s">
        <v>8315</v>
      </c>
      <c r="R3485" t="s">
        <v>8316</v>
      </c>
      <c r="S3485" s="9">
        <f t="shared" si="228"/>
        <v>42256.764212962968</v>
      </c>
      <c r="T3485" s="9">
        <f t="shared" si="229"/>
        <v>42283.957638888889</v>
      </c>
      <c r="U3485">
        <f t="shared" si="230"/>
        <v>2015</v>
      </c>
    </row>
    <row r="3486" spans="1:21" ht="45" x14ac:dyDescent="0.25">
      <c r="A3486">
        <v>3417</v>
      </c>
      <c r="B3486" s="3" t="s">
        <v>3416</v>
      </c>
      <c r="C3486" s="3" t="s">
        <v>7527</v>
      </c>
      <c r="D3486" s="6">
        <v>1700</v>
      </c>
      <c r="E3486" s="8">
        <v>1700.01</v>
      </c>
      <c r="F3486" t="s">
        <v>8218</v>
      </c>
      <c r="G3486" t="s">
        <v>8223</v>
      </c>
      <c r="H3486" t="s">
        <v>8245</v>
      </c>
      <c r="I3486" s="11">
        <v>1414284180</v>
      </c>
      <c r="J3486" s="11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 t="shared" si="226"/>
        <v>100</v>
      </c>
      <c r="P3486" s="13">
        <f t="shared" si="227"/>
        <v>37.78</v>
      </c>
      <c r="Q3486" s="15" t="s">
        <v>8315</v>
      </c>
      <c r="R3486" t="s">
        <v>8316</v>
      </c>
      <c r="S3486" s="9">
        <f t="shared" si="228"/>
        <v>41894.91375</v>
      </c>
      <c r="T3486" s="9">
        <f t="shared" si="229"/>
        <v>41938.029861111114</v>
      </c>
      <c r="U3486">
        <f t="shared" si="230"/>
        <v>2014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6"/>
        <v>101</v>
      </c>
      <c r="P3487" s="13">
        <f t="shared" si="227"/>
        <v>55.33</v>
      </c>
      <c r="Q3487" s="15" t="s">
        <v>8315</v>
      </c>
      <c r="R3487" t="s">
        <v>8316</v>
      </c>
      <c r="S3487" s="9">
        <f t="shared" si="228"/>
        <v>42372.693055555559</v>
      </c>
      <c r="T3487" s="9">
        <f t="shared" si="229"/>
        <v>42402.693055555559</v>
      </c>
      <c r="U3487">
        <f t="shared" si="230"/>
        <v>2016</v>
      </c>
    </row>
    <row r="3488" spans="1:21" ht="60" x14ac:dyDescent="0.25">
      <c r="A3488">
        <v>3498</v>
      </c>
      <c r="B3488" s="3" t="s">
        <v>3497</v>
      </c>
      <c r="C3488" s="3" t="s">
        <v>7608</v>
      </c>
      <c r="D3488" s="6">
        <v>1650</v>
      </c>
      <c r="E3488" s="8">
        <v>1690</v>
      </c>
      <c r="F3488" t="s">
        <v>8218</v>
      </c>
      <c r="G3488" t="s">
        <v>8228</v>
      </c>
      <c r="H3488" t="s">
        <v>8250</v>
      </c>
      <c r="I3488" s="11">
        <v>1464471840</v>
      </c>
      <c r="J3488" s="11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 t="shared" si="226"/>
        <v>102</v>
      </c>
      <c r="P3488" s="13">
        <f t="shared" si="227"/>
        <v>40.24</v>
      </c>
      <c r="Q3488" s="15" t="s">
        <v>8315</v>
      </c>
      <c r="R3488" t="s">
        <v>8316</v>
      </c>
      <c r="S3488" s="9">
        <f t="shared" si="228"/>
        <v>42459.15861111111</v>
      </c>
      <c r="T3488" s="9">
        <f t="shared" si="229"/>
        <v>42518.905555555553</v>
      </c>
      <c r="U3488">
        <f t="shared" si="230"/>
        <v>2016</v>
      </c>
    </row>
    <row r="3489" spans="1:21" ht="45" x14ac:dyDescent="0.25">
      <c r="A3489">
        <v>3528</v>
      </c>
      <c r="B3489" s="3" t="s">
        <v>3527</v>
      </c>
      <c r="C3489" s="3" t="s">
        <v>7638</v>
      </c>
      <c r="D3489" s="6">
        <v>1650</v>
      </c>
      <c r="E3489" s="8">
        <v>1669</v>
      </c>
      <c r="F3489" t="s">
        <v>8218</v>
      </c>
      <c r="G3489" t="s">
        <v>8224</v>
      </c>
      <c r="H3489" t="s">
        <v>8246</v>
      </c>
      <c r="I3489" s="11">
        <v>1484740918</v>
      </c>
      <c r="J3489" s="11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 t="shared" si="226"/>
        <v>101</v>
      </c>
      <c r="P3489" s="13">
        <f t="shared" si="227"/>
        <v>45.11</v>
      </c>
      <c r="Q3489" s="15" t="s">
        <v>8315</v>
      </c>
      <c r="R3489" t="s">
        <v>8316</v>
      </c>
      <c r="S3489" s="9">
        <f t="shared" si="228"/>
        <v>42733.50136574074</v>
      </c>
      <c r="T3489" s="9">
        <f t="shared" si="229"/>
        <v>42753.50136574074</v>
      </c>
      <c r="U3489">
        <f t="shared" si="230"/>
        <v>2016</v>
      </c>
    </row>
    <row r="3490" spans="1:21" ht="45" x14ac:dyDescent="0.25">
      <c r="A3490">
        <v>3244</v>
      </c>
      <c r="B3490" s="3" t="s">
        <v>3244</v>
      </c>
      <c r="C3490" s="3" t="s">
        <v>7354</v>
      </c>
      <c r="D3490" s="6">
        <v>1600</v>
      </c>
      <c r="E3490" s="8">
        <v>1647</v>
      </c>
      <c r="F3490" t="s">
        <v>8218</v>
      </c>
      <c r="G3490" t="s">
        <v>8224</v>
      </c>
      <c r="H3490" t="s">
        <v>8246</v>
      </c>
      <c r="I3490" s="11">
        <v>1480613982</v>
      </c>
      <c r="J3490" s="11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 t="shared" si="226"/>
        <v>103</v>
      </c>
      <c r="P3490" s="13">
        <f t="shared" si="227"/>
        <v>23.87</v>
      </c>
      <c r="Q3490" s="15" t="s">
        <v>8315</v>
      </c>
      <c r="R3490" t="s">
        <v>8316</v>
      </c>
      <c r="S3490" s="9">
        <f t="shared" si="228"/>
        <v>42675.694236111114</v>
      </c>
      <c r="T3490" s="9">
        <f t="shared" si="229"/>
        <v>42705.735902777778</v>
      </c>
      <c r="U3490">
        <f t="shared" si="230"/>
        <v>2016</v>
      </c>
    </row>
    <row r="3491" spans="1:21" ht="60" x14ac:dyDescent="0.25">
      <c r="A3491">
        <v>3594</v>
      </c>
      <c r="B3491" s="3" t="s">
        <v>3593</v>
      </c>
      <c r="C3491" s="3" t="s">
        <v>7704</v>
      </c>
      <c r="D3491" s="6">
        <v>1600</v>
      </c>
      <c r="E3491" s="8">
        <v>2015</v>
      </c>
      <c r="F3491" t="s">
        <v>8218</v>
      </c>
      <c r="G3491" t="s">
        <v>8223</v>
      </c>
      <c r="H3491" t="s">
        <v>8245</v>
      </c>
      <c r="I3491" s="11">
        <v>1472952982</v>
      </c>
      <c r="J3491" s="1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 t="shared" si="226"/>
        <v>126</v>
      </c>
      <c r="P3491" s="13">
        <f t="shared" si="227"/>
        <v>55.97</v>
      </c>
      <c r="Q3491" s="15" t="s">
        <v>8315</v>
      </c>
      <c r="R3491" t="s">
        <v>8316</v>
      </c>
      <c r="S3491" s="9">
        <f t="shared" si="228"/>
        <v>42592.066921296297</v>
      </c>
      <c r="T3491" s="9">
        <f t="shared" si="229"/>
        <v>42617.066921296297</v>
      </c>
      <c r="U3491">
        <f t="shared" si="230"/>
        <v>2016</v>
      </c>
    </row>
    <row r="3492" spans="1:21" ht="60" x14ac:dyDescent="0.25">
      <c r="A3492">
        <v>3497</v>
      </c>
      <c r="B3492" s="3" t="s">
        <v>3496</v>
      </c>
      <c r="C3492" s="3" t="s">
        <v>7607</v>
      </c>
      <c r="D3492" s="6">
        <v>1551</v>
      </c>
      <c r="E3492" s="8">
        <v>1686</v>
      </c>
      <c r="F3492" t="s">
        <v>8218</v>
      </c>
      <c r="G3492" t="s">
        <v>8223</v>
      </c>
      <c r="H3492" t="s">
        <v>8245</v>
      </c>
      <c r="I3492" s="11">
        <v>1464904800</v>
      </c>
      <c r="J3492" s="11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 t="shared" si="226"/>
        <v>109</v>
      </c>
      <c r="P3492" s="13">
        <f t="shared" si="227"/>
        <v>34.409999999999997</v>
      </c>
      <c r="Q3492" s="15" t="s">
        <v>8315</v>
      </c>
      <c r="R3492" t="s">
        <v>8316</v>
      </c>
      <c r="S3492" s="9">
        <f t="shared" si="228"/>
        <v>42511.741944444439</v>
      </c>
      <c r="T3492" s="9">
        <f t="shared" si="229"/>
        <v>42523.916666666672</v>
      </c>
      <c r="U3492">
        <f t="shared" si="230"/>
        <v>2016</v>
      </c>
    </row>
    <row r="3493" spans="1:21" ht="45" x14ac:dyDescent="0.25">
      <c r="A3493">
        <v>526</v>
      </c>
      <c r="B3493" s="3" t="s">
        <v>527</v>
      </c>
      <c r="C3493" s="3" t="s">
        <v>4636</v>
      </c>
      <c r="D3493" s="6">
        <v>1500</v>
      </c>
      <c r="E3493" s="8">
        <v>1710</v>
      </c>
      <c r="F3493" t="s">
        <v>8218</v>
      </c>
      <c r="G3493" t="s">
        <v>8224</v>
      </c>
      <c r="H3493" t="s">
        <v>8246</v>
      </c>
      <c r="I3493" s="11">
        <v>1438966800</v>
      </c>
      <c r="J3493" s="11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 t="shared" si="226"/>
        <v>114</v>
      </c>
      <c r="P3493" s="13">
        <f t="shared" si="227"/>
        <v>74.349999999999994</v>
      </c>
      <c r="Q3493" s="15" t="s">
        <v>8315</v>
      </c>
      <c r="R3493" t="s">
        <v>8316</v>
      </c>
      <c r="S3493" s="9">
        <f t="shared" si="228"/>
        <v>42192.591944444444</v>
      </c>
      <c r="T3493" s="9">
        <f t="shared" si="229"/>
        <v>42223.708333333328</v>
      </c>
      <c r="U3493">
        <f t="shared" si="230"/>
        <v>2015</v>
      </c>
    </row>
    <row r="3494" spans="1:21" ht="45" x14ac:dyDescent="0.25">
      <c r="A3494">
        <v>1286</v>
      </c>
      <c r="B3494" s="3" t="s">
        <v>1287</v>
      </c>
      <c r="C3494" s="3" t="s">
        <v>5396</v>
      </c>
      <c r="D3494" s="6">
        <v>1500</v>
      </c>
      <c r="E3494" s="8">
        <v>1625</v>
      </c>
      <c r="F3494" t="s">
        <v>8218</v>
      </c>
      <c r="G3494" t="s">
        <v>8224</v>
      </c>
      <c r="H3494" t="s">
        <v>8246</v>
      </c>
      <c r="I3494" s="11">
        <v>1424181600</v>
      </c>
      <c r="J3494" s="11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 t="shared" si="226"/>
        <v>108</v>
      </c>
      <c r="P3494" s="13">
        <f t="shared" si="227"/>
        <v>81.25</v>
      </c>
      <c r="Q3494" s="15" t="s">
        <v>8315</v>
      </c>
      <c r="R3494" t="s">
        <v>8316</v>
      </c>
      <c r="S3494" s="9">
        <f t="shared" si="228"/>
        <v>42039.384571759263</v>
      </c>
      <c r="T3494" s="9">
        <f t="shared" si="229"/>
        <v>42052.583333333328</v>
      </c>
      <c r="U3494">
        <f t="shared" si="230"/>
        <v>2015</v>
      </c>
    </row>
    <row r="3495" spans="1:21" ht="45" x14ac:dyDescent="0.25">
      <c r="A3495">
        <v>1289</v>
      </c>
      <c r="B3495" s="3" t="s">
        <v>1290</v>
      </c>
      <c r="C3495" s="3" t="s">
        <v>5399</v>
      </c>
      <c r="D3495" s="6">
        <v>1500</v>
      </c>
      <c r="E3495" s="8">
        <v>1876</v>
      </c>
      <c r="F3495" t="s">
        <v>8218</v>
      </c>
      <c r="G3495" t="s">
        <v>8223</v>
      </c>
      <c r="H3495" t="s">
        <v>8245</v>
      </c>
      <c r="I3495" s="11">
        <v>1483499645</v>
      </c>
      <c r="J3495" s="11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 t="shared" si="226"/>
        <v>125</v>
      </c>
      <c r="P3495" s="13">
        <f t="shared" si="227"/>
        <v>36.08</v>
      </c>
      <c r="Q3495" s="15" t="s">
        <v>8315</v>
      </c>
      <c r="R3495" t="s">
        <v>8316</v>
      </c>
      <c r="S3495" s="9">
        <f t="shared" si="228"/>
        <v>42709.134780092587</v>
      </c>
      <c r="T3495" s="9">
        <f t="shared" si="229"/>
        <v>42739.134780092587</v>
      </c>
      <c r="U3495">
        <f t="shared" si="230"/>
        <v>2016</v>
      </c>
    </row>
    <row r="3496" spans="1:21" ht="45" x14ac:dyDescent="0.25">
      <c r="A3496">
        <v>2814</v>
      </c>
      <c r="B3496" s="3" t="s">
        <v>2814</v>
      </c>
      <c r="C3496" s="3" t="s">
        <v>6924</v>
      </c>
      <c r="D3496" s="6">
        <v>1500</v>
      </c>
      <c r="E3496" s="8">
        <v>1616</v>
      </c>
      <c r="F3496" t="s">
        <v>8218</v>
      </c>
      <c r="G3496" t="s">
        <v>8224</v>
      </c>
      <c r="H3496" t="s">
        <v>8246</v>
      </c>
      <c r="I3496" s="11">
        <v>1431164115</v>
      </c>
      <c r="J3496" s="11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 t="shared" si="226"/>
        <v>108</v>
      </c>
      <c r="P3496" s="13">
        <f t="shared" si="227"/>
        <v>25.25</v>
      </c>
      <c r="Q3496" s="15" t="s">
        <v>8315</v>
      </c>
      <c r="R3496" t="s">
        <v>8316</v>
      </c>
      <c r="S3496" s="9">
        <f t="shared" si="228"/>
        <v>42103.399479166663</v>
      </c>
      <c r="T3496" s="9">
        <f t="shared" si="229"/>
        <v>42133.399479166663</v>
      </c>
      <c r="U3496">
        <f t="shared" si="230"/>
        <v>2015</v>
      </c>
    </row>
    <row r="3497" spans="1:21" ht="60" x14ac:dyDescent="0.25">
      <c r="A3497">
        <v>2965</v>
      </c>
      <c r="B3497" s="3" t="s">
        <v>2965</v>
      </c>
      <c r="C3497" s="3" t="s">
        <v>7075</v>
      </c>
      <c r="D3497" s="6">
        <v>1500</v>
      </c>
      <c r="E3497" s="8">
        <v>1635</v>
      </c>
      <c r="F3497" t="s">
        <v>8218</v>
      </c>
      <c r="G3497" t="s">
        <v>8223</v>
      </c>
      <c r="H3497" t="s">
        <v>8245</v>
      </c>
      <c r="I3497" s="11">
        <v>1436290233</v>
      </c>
      <c r="J3497" s="11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 t="shared" si="226"/>
        <v>109</v>
      </c>
      <c r="P3497" s="13">
        <f t="shared" si="227"/>
        <v>41.92</v>
      </c>
      <c r="Q3497" s="15" t="s">
        <v>8315</v>
      </c>
      <c r="R3497" t="s">
        <v>8316</v>
      </c>
      <c r="S3497" s="9">
        <f t="shared" si="228"/>
        <v>42162.729548611111</v>
      </c>
      <c r="T3497" s="9">
        <f t="shared" si="229"/>
        <v>42192.729548611111</v>
      </c>
      <c r="U3497">
        <f t="shared" si="230"/>
        <v>2015</v>
      </c>
    </row>
    <row r="3498" spans="1:21" ht="45" x14ac:dyDescent="0.25">
      <c r="A3498">
        <v>3159</v>
      </c>
      <c r="B3498" s="3" t="s">
        <v>3159</v>
      </c>
      <c r="C3498" s="3" t="s">
        <v>7269</v>
      </c>
      <c r="D3498" s="6">
        <v>1500</v>
      </c>
      <c r="E3498" s="8">
        <v>2002.22</v>
      </c>
      <c r="F3498" t="s">
        <v>8218</v>
      </c>
      <c r="G3498" t="s">
        <v>8223</v>
      </c>
      <c r="H3498" t="s">
        <v>8245</v>
      </c>
      <c r="I3498" s="11">
        <v>1326927600</v>
      </c>
      <c r="J3498" s="11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 t="shared" si="226"/>
        <v>133</v>
      </c>
      <c r="P3498" s="13">
        <f t="shared" si="227"/>
        <v>38.5</v>
      </c>
      <c r="Q3498" s="15" t="s">
        <v>8315</v>
      </c>
      <c r="R3498" t="s">
        <v>8316</v>
      </c>
      <c r="S3498" s="9">
        <f t="shared" si="228"/>
        <v>40884.066678240742</v>
      </c>
      <c r="T3498" s="9">
        <f t="shared" si="229"/>
        <v>40926.958333333336</v>
      </c>
      <c r="U3498">
        <f t="shared" si="230"/>
        <v>2011</v>
      </c>
    </row>
    <row r="3499" spans="1:21" ht="60" x14ac:dyDescent="0.25">
      <c r="A3499">
        <v>3178</v>
      </c>
      <c r="B3499" s="3" t="s">
        <v>3178</v>
      </c>
      <c r="C3499" s="3" t="s">
        <v>7288</v>
      </c>
      <c r="D3499" s="6">
        <v>1500</v>
      </c>
      <c r="E3499" s="8">
        <v>2576</v>
      </c>
      <c r="F3499" t="s">
        <v>8218</v>
      </c>
      <c r="G3499" t="s">
        <v>8224</v>
      </c>
      <c r="H3499" t="s">
        <v>8246</v>
      </c>
      <c r="I3499" s="11">
        <v>1405521075</v>
      </c>
      <c r="J3499" s="11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 t="shared" si="226"/>
        <v>172</v>
      </c>
      <c r="P3499" s="13">
        <f t="shared" si="227"/>
        <v>33.03</v>
      </c>
      <c r="Q3499" s="15" t="s">
        <v>8315</v>
      </c>
      <c r="R3499" t="s">
        <v>8316</v>
      </c>
      <c r="S3499" s="9">
        <f t="shared" si="228"/>
        <v>41806.605034722219</v>
      </c>
      <c r="T3499" s="9">
        <f t="shared" si="229"/>
        <v>41836.605034722219</v>
      </c>
      <c r="U3499">
        <f t="shared" si="230"/>
        <v>2014</v>
      </c>
    </row>
    <row r="3500" spans="1:21" ht="60" x14ac:dyDescent="0.25">
      <c r="A3500">
        <v>3251</v>
      </c>
      <c r="B3500" s="3" t="s">
        <v>3251</v>
      </c>
      <c r="C3500" s="3" t="s">
        <v>7361</v>
      </c>
      <c r="D3500" s="6">
        <v>1500</v>
      </c>
      <c r="E3500" s="8">
        <v>1661</v>
      </c>
      <c r="F3500" t="s">
        <v>8218</v>
      </c>
      <c r="G3500" t="s">
        <v>8223</v>
      </c>
      <c r="H3500" t="s">
        <v>8245</v>
      </c>
      <c r="I3500" s="11">
        <v>1434907966</v>
      </c>
      <c r="J3500" s="11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 t="shared" si="226"/>
        <v>111</v>
      </c>
      <c r="P3500" s="13">
        <f t="shared" si="227"/>
        <v>83.05</v>
      </c>
      <c r="Q3500" s="15" t="s">
        <v>8315</v>
      </c>
      <c r="R3500" t="s">
        <v>8316</v>
      </c>
      <c r="S3500" s="9">
        <f t="shared" si="228"/>
        <v>42146.731087962966</v>
      </c>
      <c r="T3500" s="9">
        <f t="shared" si="229"/>
        <v>42176.731087962966</v>
      </c>
      <c r="U3500">
        <f t="shared" si="230"/>
        <v>2015</v>
      </c>
    </row>
    <row r="3501" spans="1:21" ht="30" x14ac:dyDescent="0.25">
      <c r="A3501">
        <v>3271</v>
      </c>
      <c r="B3501" s="3" t="s">
        <v>3271</v>
      </c>
      <c r="C3501" s="3" t="s">
        <v>7381</v>
      </c>
      <c r="D3501" s="6">
        <v>1500</v>
      </c>
      <c r="E3501" s="8">
        <v>1950</v>
      </c>
      <c r="F3501" t="s">
        <v>8218</v>
      </c>
      <c r="G3501" t="s">
        <v>8224</v>
      </c>
      <c r="H3501" t="s">
        <v>8246</v>
      </c>
      <c r="I3501" s="11">
        <v>1414927775</v>
      </c>
      <c r="J3501" s="1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 t="shared" si="226"/>
        <v>130</v>
      </c>
      <c r="P3501" s="13">
        <f t="shared" si="227"/>
        <v>38.24</v>
      </c>
      <c r="Q3501" s="15" t="s">
        <v>8315</v>
      </c>
      <c r="R3501" t="s">
        <v>8316</v>
      </c>
      <c r="S3501" s="9">
        <f t="shared" si="228"/>
        <v>41915.437210648146</v>
      </c>
      <c r="T3501" s="9">
        <f t="shared" si="229"/>
        <v>41945.478877314818</v>
      </c>
      <c r="U3501">
        <f t="shared" si="230"/>
        <v>2014</v>
      </c>
    </row>
    <row r="3502" spans="1:21" ht="60" x14ac:dyDescent="0.25">
      <c r="A3502">
        <v>3296</v>
      </c>
      <c r="B3502" s="3" t="s">
        <v>3296</v>
      </c>
      <c r="C3502" s="3" t="s">
        <v>7406</v>
      </c>
      <c r="D3502" s="6">
        <v>1500</v>
      </c>
      <c r="E3502" s="8">
        <v>2161</v>
      </c>
      <c r="F3502" t="s">
        <v>8218</v>
      </c>
      <c r="G3502" t="s">
        <v>8224</v>
      </c>
      <c r="H3502" t="s">
        <v>8246</v>
      </c>
      <c r="I3502" s="11">
        <v>1448229600</v>
      </c>
      <c r="J3502" s="11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 t="shared" si="226"/>
        <v>144</v>
      </c>
      <c r="P3502" s="13">
        <f t="shared" si="227"/>
        <v>45.98</v>
      </c>
      <c r="Q3502" s="15" t="s">
        <v>8315</v>
      </c>
      <c r="R3502" t="s">
        <v>8316</v>
      </c>
      <c r="S3502" s="9">
        <f t="shared" si="228"/>
        <v>42309.756620370375</v>
      </c>
      <c r="T3502" s="9">
        <f t="shared" si="229"/>
        <v>42330.916666666672</v>
      </c>
      <c r="U3502">
        <f t="shared" si="230"/>
        <v>2015</v>
      </c>
    </row>
    <row r="3503" spans="1:21" ht="60" x14ac:dyDescent="0.25">
      <c r="A3503">
        <v>3306</v>
      </c>
      <c r="B3503" s="3" t="s">
        <v>3306</v>
      </c>
      <c r="C3503" s="3" t="s">
        <v>7416</v>
      </c>
      <c r="D3503" s="6">
        <v>1500</v>
      </c>
      <c r="E3503" s="8">
        <v>2630</v>
      </c>
      <c r="F3503" t="s">
        <v>8218</v>
      </c>
      <c r="G3503" t="s">
        <v>8223</v>
      </c>
      <c r="H3503" t="s">
        <v>8245</v>
      </c>
      <c r="I3503" s="11">
        <v>1465527600</v>
      </c>
      <c r="J3503" s="11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 t="shared" si="226"/>
        <v>175</v>
      </c>
      <c r="P3503" s="13">
        <f t="shared" si="227"/>
        <v>48.7</v>
      </c>
      <c r="Q3503" s="15" t="s">
        <v>8315</v>
      </c>
      <c r="R3503" t="s">
        <v>8316</v>
      </c>
      <c r="S3503" s="9">
        <f t="shared" si="228"/>
        <v>42493.219236111108</v>
      </c>
      <c r="T3503" s="9">
        <f t="shared" si="229"/>
        <v>42531.125</v>
      </c>
      <c r="U3503">
        <f t="shared" si="230"/>
        <v>2016</v>
      </c>
    </row>
    <row r="3504" spans="1:21" ht="45" x14ac:dyDescent="0.25">
      <c r="A3504">
        <v>3324</v>
      </c>
      <c r="B3504" s="3" t="s">
        <v>3324</v>
      </c>
      <c r="C3504" s="3" t="s">
        <v>7434</v>
      </c>
      <c r="D3504" s="6">
        <v>1500</v>
      </c>
      <c r="E3504" s="8">
        <v>1525</v>
      </c>
      <c r="F3504" t="s">
        <v>8218</v>
      </c>
      <c r="G3504" t="s">
        <v>8240</v>
      </c>
      <c r="H3504" t="s">
        <v>8248</v>
      </c>
      <c r="I3504" s="11">
        <v>1465135190</v>
      </c>
      <c r="J3504" s="11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 t="shared" si="226"/>
        <v>102</v>
      </c>
      <c r="P3504" s="13">
        <f t="shared" si="227"/>
        <v>152.5</v>
      </c>
      <c r="Q3504" s="15" t="s">
        <v>8315</v>
      </c>
      <c r="R3504" t="s">
        <v>8316</v>
      </c>
      <c r="S3504" s="9">
        <f t="shared" si="228"/>
        <v>42512.58321759259</v>
      </c>
      <c r="T3504" s="9">
        <f t="shared" si="229"/>
        <v>42526.58321759259</v>
      </c>
      <c r="U3504">
        <f t="shared" si="230"/>
        <v>2016</v>
      </c>
    </row>
    <row r="3505" spans="1:21" ht="45" x14ac:dyDescent="0.25">
      <c r="A3505">
        <v>3330</v>
      </c>
      <c r="B3505" s="3" t="s">
        <v>3330</v>
      </c>
      <c r="C3505" s="3" t="s">
        <v>7440</v>
      </c>
      <c r="D3505" s="6">
        <v>1500</v>
      </c>
      <c r="E3505" s="8">
        <v>1594</v>
      </c>
      <c r="F3505" t="s">
        <v>8218</v>
      </c>
      <c r="G3505" t="s">
        <v>8224</v>
      </c>
      <c r="H3505" t="s">
        <v>8246</v>
      </c>
      <c r="I3505" s="11">
        <v>1427919468</v>
      </c>
      <c r="J3505" s="11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 t="shared" si="226"/>
        <v>106</v>
      </c>
      <c r="P3505" s="13">
        <f t="shared" si="227"/>
        <v>23.1</v>
      </c>
      <c r="Q3505" s="15" t="s">
        <v>8315</v>
      </c>
      <c r="R3505" t="s">
        <v>8316</v>
      </c>
      <c r="S3505" s="9">
        <f t="shared" si="228"/>
        <v>42065.887361111112</v>
      </c>
      <c r="T3505" s="9">
        <f t="shared" si="229"/>
        <v>42095.845694444448</v>
      </c>
      <c r="U3505">
        <f t="shared" si="230"/>
        <v>2015</v>
      </c>
    </row>
    <row r="3506" spans="1:21" ht="60" x14ac:dyDescent="0.25">
      <c r="A3506">
        <v>3346</v>
      </c>
      <c r="B3506" s="3" t="s">
        <v>3346</v>
      </c>
      <c r="C3506" s="3" t="s">
        <v>7456</v>
      </c>
      <c r="D3506" s="6">
        <v>1500</v>
      </c>
      <c r="E3506" s="8">
        <v>1650</v>
      </c>
      <c r="F3506" t="s">
        <v>8218</v>
      </c>
      <c r="G3506" t="s">
        <v>8223</v>
      </c>
      <c r="H3506" t="s">
        <v>8245</v>
      </c>
      <c r="I3506" s="11">
        <v>1424910910</v>
      </c>
      <c r="J3506" s="11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 t="shared" si="226"/>
        <v>110</v>
      </c>
      <c r="P3506" s="13">
        <f t="shared" si="227"/>
        <v>91.67</v>
      </c>
      <c r="Q3506" s="15" t="s">
        <v>8315</v>
      </c>
      <c r="R3506" t="s">
        <v>8316</v>
      </c>
      <c r="S3506" s="9">
        <f t="shared" si="228"/>
        <v>42054.024421296301</v>
      </c>
      <c r="T3506" s="9">
        <f t="shared" si="229"/>
        <v>42061.024421296301</v>
      </c>
      <c r="U3506">
        <f t="shared" si="230"/>
        <v>2015</v>
      </c>
    </row>
    <row r="3507" spans="1:21" ht="60" x14ac:dyDescent="0.25">
      <c r="A3507">
        <v>3356</v>
      </c>
      <c r="B3507" s="3" t="s">
        <v>3355</v>
      </c>
      <c r="C3507" s="3" t="s">
        <v>7466</v>
      </c>
      <c r="D3507" s="6">
        <v>1500</v>
      </c>
      <c r="E3507" s="8">
        <v>1521</v>
      </c>
      <c r="F3507" t="s">
        <v>8218</v>
      </c>
      <c r="G3507" t="s">
        <v>8224</v>
      </c>
      <c r="H3507" t="s">
        <v>8246</v>
      </c>
      <c r="I3507" s="11">
        <v>1468611272</v>
      </c>
      <c r="J3507" s="11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 t="shared" si="226"/>
        <v>101</v>
      </c>
      <c r="P3507" s="13">
        <f t="shared" si="227"/>
        <v>56.33</v>
      </c>
      <c r="Q3507" s="15" t="s">
        <v>8315</v>
      </c>
      <c r="R3507" t="s">
        <v>8316</v>
      </c>
      <c r="S3507" s="9">
        <f t="shared" si="228"/>
        <v>42536.815648148149</v>
      </c>
      <c r="T3507" s="9">
        <f t="shared" si="229"/>
        <v>42566.815648148149</v>
      </c>
      <c r="U3507">
        <f t="shared" si="230"/>
        <v>2016</v>
      </c>
    </row>
    <row r="3508" spans="1:21" ht="30" x14ac:dyDescent="0.25">
      <c r="A3508">
        <v>3370</v>
      </c>
      <c r="B3508" s="3" t="s">
        <v>3369</v>
      </c>
      <c r="C3508" s="3" t="s">
        <v>7480</v>
      </c>
      <c r="D3508" s="6">
        <v>1500</v>
      </c>
      <c r="E3508" s="8">
        <v>1766</v>
      </c>
      <c r="F3508" t="s">
        <v>8218</v>
      </c>
      <c r="G3508" t="s">
        <v>8223</v>
      </c>
      <c r="H3508" t="s">
        <v>8245</v>
      </c>
      <c r="I3508" s="11">
        <v>1481961600</v>
      </c>
      <c r="J3508" s="11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 t="shared" si="226"/>
        <v>118</v>
      </c>
      <c r="P3508" s="13">
        <f t="shared" si="227"/>
        <v>67.92</v>
      </c>
      <c r="Q3508" s="15" t="s">
        <v>8315</v>
      </c>
      <c r="R3508" t="s">
        <v>8316</v>
      </c>
      <c r="S3508" s="9">
        <f t="shared" si="228"/>
        <v>42690.334317129629</v>
      </c>
      <c r="T3508" s="9">
        <f t="shared" si="229"/>
        <v>42721.333333333328</v>
      </c>
      <c r="U3508">
        <f t="shared" si="230"/>
        <v>2016</v>
      </c>
    </row>
    <row r="3509" spans="1:21" ht="60" x14ac:dyDescent="0.25">
      <c r="A3509">
        <v>3388</v>
      </c>
      <c r="B3509" s="3" t="s">
        <v>3387</v>
      </c>
      <c r="C3509" s="3" t="s">
        <v>7498</v>
      </c>
      <c r="D3509" s="6">
        <v>1500</v>
      </c>
      <c r="E3509" s="8">
        <v>1557</v>
      </c>
      <c r="F3509" t="s">
        <v>8218</v>
      </c>
      <c r="G3509" t="s">
        <v>8224</v>
      </c>
      <c r="H3509" t="s">
        <v>8246</v>
      </c>
      <c r="I3509" s="11">
        <v>1434625441</v>
      </c>
      <c r="J3509" s="11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 t="shared" si="226"/>
        <v>104</v>
      </c>
      <c r="P3509" s="13">
        <f t="shared" si="227"/>
        <v>34.6</v>
      </c>
      <c r="Q3509" s="15" t="s">
        <v>8315</v>
      </c>
      <c r="R3509" t="s">
        <v>8316</v>
      </c>
      <c r="S3509" s="9">
        <f t="shared" si="228"/>
        <v>42143.461122685185</v>
      </c>
      <c r="T3509" s="9">
        <f t="shared" si="229"/>
        <v>42173.461122685185</v>
      </c>
      <c r="U3509">
        <f t="shared" si="230"/>
        <v>2015</v>
      </c>
    </row>
    <row r="3510" spans="1:21" ht="60" x14ac:dyDescent="0.25">
      <c r="A3510">
        <v>3390</v>
      </c>
      <c r="B3510" s="3" t="s">
        <v>3389</v>
      </c>
      <c r="C3510" s="3" t="s">
        <v>7500</v>
      </c>
      <c r="D3510" s="6">
        <v>1500</v>
      </c>
      <c r="E3510" s="8">
        <v>1536</v>
      </c>
      <c r="F3510" t="s">
        <v>8218</v>
      </c>
      <c r="G3510" t="s">
        <v>8223</v>
      </c>
      <c r="H3510" t="s">
        <v>8245</v>
      </c>
      <c r="I3510" s="11">
        <v>1405017345</v>
      </c>
      <c r="J3510" s="11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 t="shared" si="226"/>
        <v>102</v>
      </c>
      <c r="P3510" s="13">
        <f t="shared" si="227"/>
        <v>69.819999999999993</v>
      </c>
      <c r="Q3510" s="15" t="s">
        <v>8315</v>
      </c>
      <c r="R3510" t="s">
        <v>8316</v>
      </c>
      <c r="S3510" s="9">
        <f t="shared" si="228"/>
        <v>41815.774826388886</v>
      </c>
      <c r="T3510" s="9">
        <f t="shared" si="229"/>
        <v>41830.774826388886</v>
      </c>
      <c r="U3510">
        <f t="shared" si="230"/>
        <v>2014</v>
      </c>
    </row>
    <row r="3511" spans="1:21" ht="45" x14ac:dyDescent="0.25">
      <c r="A3511">
        <v>3393</v>
      </c>
      <c r="B3511" s="3" t="s">
        <v>3392</v>
      </c>
      <c r="C3511" s="3" t="s">
        <v>7503</v>
      </c>
      <c r="D3511" s="6">
        <v>1500</v>
      </c>
      <c r="E3511" s="8">
        <v>1587</v>
      </c>
      <c r="F3511" t="s">
        <v>8218</v>
      </c>
      <c r="G3511" t="s">
        <v>8223</v>
      </c>
      <c r="H3511" t="s">
        <v>8245</v>
      </c>
      <c r="I3511" s="11">
        <v>1415234760</v>
      </c>
      <c r="J3511" s="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 t="shared" si="226"/>
        <v>106</v>
      </c>
      <c r="P3511" s="13">
        <f t="shared" si="227"/>
        <v>36.07</v>
      </c>
      <c r="Q3511" s="15" t="s">
        <v>8315</v>
      </c>
      <c r="R3511" t="s">
        <v>8316</v>
      </c>
      <c r="S3511" s="9">
        <f t="shared" si="228"/>
        <v>41923.921643518523</v>
      </c>
      <c r="T3511" s="9">
        <f t="shared" si="229"/>
        <v>41949.031944444447</v>
      </c>
      <c r="U3511">
        <f t="shared" si="230"/>
        <v>2014</v>
      </c>
    </row>
    <row r="3512" spans="1:21" ht="45" x14ac:dyDescent="0.25">
      <c r="A3512">
        <v>3396</v>
      </c>
      <c r="B3512" s="3" t="s">
        <v>3395</v>
      </c>
      <c r="C3512" s="3" t="s">
        <v>7506</v>
      </c>
      <c r="D3512" s="6">
        <v>1500</v>
      </c>
      <c r="E3512" s="8">
        <v>1565</v>
      </c>
      <c r="F3512" t="s">
        <v>8218</v>
      </c>
      <c r="G3512" t="s">
        <v>8223</v>
      </c>
      <c r="H3512" t="s">
        <v>8245</v>
      </c>
      <c r="I3512" s="11">
        <v>1401595140</v>
      </c>
      <c r="J3512" s="11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 t="shared" si="226"/>
        <v>104</v>
      </c>
      <c r="P3512" s="13">
        <f t="shared" si="227"/>
        <v>55.89</v>
      </c>
      <c r="Q3512" s="15" t="s">
        <v>8315</v>
      </c>
      <c r="R3512" t="s">
        <v>8316</v>
      </c>
      <c r="S3512" s="9">
        <f t="shared" si="228"/>
        <v>41764.44663194444</v>
      </c>
      <c r="T3512" s="9">
        <f t="shared" si="229"/>
        <v>41791.165972222225</v>
      </c>
      <c r="U3512">
        <f t="shared" si="230"/>
        <v>2014</v>
      </c>
    </row>
    <row r="3513" spans="1:21" ht="60" x14ac:dyDescent="0.25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 s="11">
        <v>1404314952</v>
      </c>
      <c r="J3513" s="11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226"/>
        <v>100</v>
      </c>
      <c r="P3513" s="13">
        <f t="shared" si="227"/>
        <v>51.72</v>
      </c>
      <c r="Q3513" s="15" t="s">
        <v>8315</v>
      </c>
      <c r="R3513" t="s">
        <v>8316</v>
      </c>
      <c r="S3513" s="9">
        <f t="shared" si="228"/>
        <v>41792.645277777774</v>
      </c>
      <c r="T3513" s="9">
        <f t="shared" si="229"/>
        <v>41822.645277777774</v>
      </c>
      <c r="U3513">
        <f t="shared" si="230"/>
        <v>2014</v>
      </c>
    </row>
    <row r="3514" spans="1:21" ht="45" x14ac:dyDescent="0.25">
      <c r="A3514">
        <v>3479</v>
      </c>
      <c r="B3514" s="3" t="s">
        <v>3478</v>
      </c>
      <c r="C3514" s="3" t="s">
        <v>7589</v>
      </c>
      <c r="D3514" s="6">
        <v>1500</v>
      </c>
      <c r="E3514" s="8">
        <v>1918</v>
      </c>
      <c r="F3514" t="s">
        <v>8218</v>
      </c>
      <c r="G3514" t="s">
        <v>8224</v>
      </c>
      <c r="H3514" t="s">
        <v>8246</v>
      </c>
      <c r="I3514" s="11">
        <v>1403382680</v>
      </c>
      <c r="J3514" s="11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 t="shared" ref="O3514:O3577" si="231">ROUND(E3514/D3514*100,0)</f>
        <v>128</v>
      </c>
      <c r="P3514" s="13">
        <f t="shared" ref="P3514:P3577" si="232">IFERROR(ROUND(E3514/L3514,2),0)</f>
        <v>34.25</v>
      </c>
      <c r="Q3514" s="15" t="s">
        <v>8315</v>
      </c>
      <c r="R3514" t="s">
        <v>8316</v>
      </c>
      <c r="S3514" s="9">
        <f t="shared" ref="S3514:S3577" si="233">(((J3514/60)/60)/24)+DATE(1970,1,1)</f>
        <v>41781.855092592588</v>
      </c>
      <c r="T3514" s="9">
        <f t="shared" ref="T3514:T3577" si="234">(((I3514/60)/60)/24)+DATE(1970,1,1)</f>
        <v>41811.855092592588</v>
      </c>
      <c r="U3514">
        <f t="shared" si="230"/>
        <v>2014</v>
      </c>
    </row>
    <row r="3515" spans="1:21" ht="45" x14ac:dyDescent="0.25">
      <c r="A3515">
        <v>3480</v>
      </c>
      <c r="B3515" s="3" t="s">
        <v>3479</v>
      </c>
      <c r="C3515" s="3" t="s">
        <v>7590</v>
      </c>
      <c r="D3515" s="6">
        <v>1500</v>
      </c>
      <c r="E3515" s="8">
        <v>2140</v>
      </c>
      <c r="F3515" t="s">
        <v>8218</v>
      </c>
      <c r="G3515" t="s">
        <v>8223</v>
      </c>
      <c r="H3515" t="s">
        <v>8245</v>
      </c>
      <c r="I3515" s="11">
        <v>1436562000</v>
      </c>
      <c r="J3515" s="11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 t="shared" si="231"/>
        <v>143</v>
      </c>
      <c r="P3515" s="13">
        <f t="shared" si="232"/>
        <v>164.62</v>
      </c>
      <c r="Q3515" s="15" t="s">
        <v>8315</v>
      </c>
      <c r="R3515" t="s">
        <v>8316</v>
      </c>
      <c r="S3515" s="9">
        <f t="shared" si="233"/>
        <v>42171.317442129628</v>
      </c>
      <c r="T3515" s="9">
        <f t="shared" si="234"/>
        <v>42195.875</v>
      </c>
      <c r="U3515">
        <f t="shared" si="230"/>
        <v>2015</v>
      </c>
    </row>
    <row r="3516" spans="1:21" ht="60" x14ac:dyDescent="0.25">
      <c r="A3516">
        <v>3493</v>
      </c>
      <c r="B3516" s="3" t="s">
        <v>3492</v>
      </c>
      <c r="C3516" s="3" t="s">
        <v>7603</v>
      </c>
      <c r="D3516" s="6">
        <v>1500</v>
      </c>
      <c r="E3516" s="8">
        <v>1500</v>
      </c>
      <c r="F3516" t="s">
        <v>8218</v>
      </c>
      <c r="G3516" t="s">
        <v>8223</v>
      </c>
      <c r="H3516" t="s">
        <v>8245</v>
      </c>
      <c r="I3516" s="11">
        <v>1408252260</v>
      </c>
      <c r="J3516" s="11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 t="shared" si="231"/>
        <v>100</v>
      </c>
      <c r="P3516" s="13">
        <f t="shared" si="232"/>
        <v>51.72</v>
      </c>
      <c r="Q3516" s="15" t="s">
        <v>8315</v>
      </c>
      <c r="R3516" t="s">
        <v>8316</v>
      </c>
      <c r="S3516" s="9">
        <f t="shared" si="233"/>
        <v>41848.866157407407</v>
      </c>
      <c r="T3516" s="9">
        <f t="shared" si="234"/>
        <v>41868.21597222222</v>
      </c>
      <c r="U3516">
        <f t="shared" si="230"/>
        <v>2014</v>
      </c>
    </row>
    <row r="3517" spans="1:21" ht="45" x14ac:dyDescent="0.25">
      <c r="A3517">
        <v>3501</v>
      </c>
      <c r="B3517" s="3" t="s">
        <v>3500</v>
      </c>
      <c r="C3517" s="3" t="s">
        <v>7611</v>
      </c>
      <c r="D3517" s="6">
        <v>1500</v>
      </c>
      <c r="E3517" s="8">
        <v>1510</v>
      </c>
      <c r="F3517" t="s">
        <v>8218</v>
      </c>
      <c r="G3517" t="s">
        <v>8224</v>
      </c>
      <c r="H3517" t="s">
        <v>8246</v>
      </c>
      <c r="I3517" s="11">
        <v>1441995595</v>
      </c>
      <c r="J3517" s="11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 t="shared" si="231"/>
        <v>101</v>
      </c>
      <c r="P3517" s="13">
        <f t="shared" si="232"/>
        <v>35.950000000000003</v>
      </c>
      <c r="Q3517" s="15" t="s">
        <v>8315</v>
      </c>
      <c r="R3517" t="s">
        <v>8316</v>
      </c>
      <c r="S3517" s="9">
        <f t="shared" si="233"/>
        <v>42233.763831018514</v>
      </c>
      <c r="T3517" s="9">
        <f t="shared" si="234"/>
        <v>42258.763831018514</v>
      </c>
      <c r="U3517">
        <f t="shared" si="230"/>
        <v>2015</v>
      </c>
    </row>
    <row r="3518" spans="1:21" ht="45" x14ac:dyDescent="0.25">
      <c r="A3518">
        <v>3511</v>
      </c>
      <c r="B3518" s="3" t="s">
        <v>3510</v>
      </c>
      <c r="C3518" s="3" t="s">
        <v>7621</v>
      </c>
      <c r="D3518" s="6">
        <v>1500</v>
      </c>
      <c r="E3518" s="8">
        <v>1518</v>
      </c>
      <c r="F3518" t="s">
        <v>8218</v>
      </c>
      <c r="G3518" t="s">
        <v>8224</v>
      </c>
      <c r="H3518" t="s">
        <v>8246</v>
      </c>
      <c r="I3518" s="11">
        <v>1415385000</v>
      </c>
      <c r="J3518" s="11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 t="shared" si="231"/>
        <v>101</v>
      </c>
      <c r="P3518" s="13">
        <f t="shared" si="232"/>
        <v>79.89</v>
      </c>
      <c r="Q3518" s="15" t="s">
        <v>8315</v>
      </c>
      <c r="R3518" t="s">
        <v>8316</v>
      </c>
      <c r="S3518" s="9">
        <f t="shared" si="233"/>
        <v>41927.873784722222</v>
      </c>
      <c r="T3518" s="9">
        <f t="shared" si="234"/>
        <v>41950.770833333336</v>
      </c>
      <c r="U3518">
        <f t="shared" si="230"/>
        <v>2014</v>
      </c>
    </row>
    <row r="3519" spans="1:21" ht="60" x14ac:dyDescent="0.25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 s="11">
        <v>1412259660</v>
      </c>
      <c r="J3519" s="11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31"/>
        <v>110</v>
      </c>
      <c r="P3519" s="13">
        <f t="shared" si="232"/>
        <v>50.02</v>
      </c>
      <c r="Q3519" s="15" t="s">
        <v>8315</v>
      </c>
      <c r="R3519" t="s">
        <v>8316</v>
      </c>
      <c r="S3519" s="9">
        <f t="shared" si="233"/>
        <v>41893.783553240741</v>
      </c>
      <c r="T3519" s="9">
        <f t="shared" si="234"/>
        <v>41914.597916666666</v>
      </c>
      <c r="U3519">
        <f t="shared" si="230"/>
        <v>2014</v>
      </c>
    </row>
    <row r="3520" spans="1:21" ht="45" x14ac:dyDescent="0.25">
      <c r="A3520">
        <v>3543</v>
      </c>
      <c r="B3520" s="3" t="s">
        <v>3542</v>
      </c>
      <c r="C3520" s="3" t="s">
        <v>7653</v>
      </c>
      <c r="D3520" s="6">
        <v>1500</v>
      </c>
      <c r="E3520" s="8">
        <v>1570</v>
      </c>
      <c r="F3520" t="s">
        <v>8218</v>
      </c>
      <c r="G3520" t="s">
        <v>8235</v>
      </c>
      <c r="H3520" t="s">
        <v>8248</v>
      </c>
      <c r="I3520" s="11">
        <v>1435255659</v>
      </c>
      <c r="J3520" s="11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 t="shared" si="231"/>
        <v>105</v>
      </c>
      <c r="P3520" s="13">
        <f t="shared" si="232"/>
        <v>54.14</v>
      </c>
      <c r="Q3520" s="15" t="s">
        <v>8315</v>
      </c>
      <c r="R3520" t="s">
        <v>8316</v>
      </c>
      <c r="S3520" s="9">
        <f t="shared" si="233"/>
        <v>42150.755312499998</v>
      </c>
      <c r="T3520" s="9">
        <f t="shared" si="234"/>
        <v>42180.755312499998</v>
      </c>
      <c r="U3520">
        <f t="shared" si="230"/>
        <v>2015</v>
      </c>
    </row>
    <row r="3521" spans="1:21" ht="60" x14ac:dyDescent="0.25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 s="11">
        <v>1400796420</v>
      </c>
      <c r="J3521" s="1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31"/>
        <v>102</v>
      </c>
      <c r="P3521" s="13">
        <f t="shared" si="232"/>
        <v>61.1</v>
      </c>
      <c r="Q3521" s="15" t="s">
        <v>8315</v>
      </c>
      <c r="R3521" t="s">
        <v>8316</v>
      </c>
      <c r="S3521" s="9">
        <f t="shared" si="233"/>
        <v>41753.515856481477</v>
      </c>
      <c r="T3521" s="9">
        <f t="shared" si="234"/>
        <v>41781.921527777777</v>
      </c>
      <c r="U3521">
        <f t="shared" si="230"/>
        <v>2014</v>
      </c>
    </row>
    <row r="3522" spans="1:21" ht="45" x14ac:dyDescent="0.25">
      <c r="A3522">
        <v>3571</v>
      </c>
      <c r="B3522" s="3" t="s">
        <v>3570</v>
      </c>
      <c r="C3522" s="3" t="s">
        <v>7681</v>
      </c>
      <c r="D3522" s="6">
        <v>1500</v>
      </c>
      <c r="E3522" s="8">
        <v>1831</v>
      </c>
      <c r="F3522" t="s">
        <v>8218</v>
      </c>
      <c r="G3522" t="s">
        <v>8224</v>
      </c>
      <c r="H3522" t="s">
        <v>8246</v>
      </c>
      <c r="I3522" s="11">
        <v>1414701413</v>
      </c>
      <c r="J3522" s="11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 t="shared" si="231"/>
        <v>122</v>
      </c>
      <c r="P3522" s="13">
        <f t="shared" si="232"/>
        <v>73.239999999999995</v>
      </c>
      <c r="Q3522" s="15" t="s">
        <v>8315</v>
      </c>
      <c r="R3522" t="s">
        <v>8316</v>
      </c>
      <c r="S3522" s="9">
        <f t="shared" si="233"/>
        <v>41912.858946759261</v>
      </c>
      <c r="T3522" s="9">
        <f t="shared" si="234"/>
        <v>41942.858946759261</v>
      </c>
      <c r="U3522">
        <f t="shared" si="230"/>
        <v>2014</v>
      </c>
    </row>
    <row r="3523" spans="1:21" ht="45" x14ac:dyDescent="0.25">
      <c r="A3523">
        <v>3578</v>
      </c>
      <c r="B3523" s="3" t="s">
        <v>3577</v>
      </c>
      <c r="C3523" s="3" t="s">
        <v>7688</v>
      </c>
      <c r="D3523" s="6">
        <v>1500</v>
      </c>
      <c r="E3523" s="8">
        <v>1500.2</v>
      </c>
      <c r="F3523" t="s">
        <v>8218</v>
      </c>
      <c r="G3523" t="s">
        <v>8224</v>
      </c>
      <c r="H3523" t="s">
        <v>8246</v>
      </c>
      <c r="I3523" s="11">
        <v>1462037777</v>
      </c>
      <c r="J3523" s="11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 t="shared" si="231"/>
        <v>100</v>
      </c>
      <c r="P3523" s="13">
        <f t="shared" si="232"/>
        <v>40.549999999999997</v>
      </c>
      <c r="Q3523" s="15" t="s">
        <v>8315</v>
      </c>
      <c r="R3523" t="s">
        <v>8316</v>
      </c>
      <c r="S3523" s="9">
        <f t="shared" si="233"/>
        <v>42460.733530092592</v>
      </c>
      <c r="T3523" s="9">
        <f t="shared" si="234"/>
        <v>42490.733530092592</v>
      </c>
      <c r="U3523">
        <f t="shared" si="230"/>
        <v>2016</v>
      </c>
    </row>
    <row r="3524" spans="1:21" ht="60" x14ac:dyDescent="0.25">
      <c r="A3524">
        <v>3581</v>
      </c>
      <c r="B3524" s="3" t="s">
        <v>3580</v>
      </c>
      <c r="C3524" s="3" t="s">
        <v>7691</v>
      </c>
      <c r="D3524" s="6">
        <v>1500</v>
      </c>
      <c r="E3524" s="8">
        <v>1500</v>
      </c>
      <c r="F3524" t="s">
        <v>8218</v>
      </c>
      <c r="G3524" t="s">
        <v>8224</v>
      </c>
      <c r="H3524" t="s">
        <v>8246</v>
      </c>
      <c r="I3524" s="11">
        <v>1406719110</v>
      </c>
      <c r="J3524" s="11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 t="shared" si="231"/>
        <v>100</v>
      </c>
      <c r="P3524" s="13">
        <f t="shared" si="232"/>
        <v>33.33</v>
      </c>
      <c r="Q3524" s="15" t="s">
        <v>8315</v>
      </c>
      <c r="R3524" t="s">
        <v>8316</v>
      </c>
      <c r="S3524" s="9">
        <f t="shared" si="233"/>
        <v>41836.471180555556</v>
      </c>
      <c r="T3524" s="9">
        <f t="shared" si="234"/>
        <v>41850.471180555556</v>
      </c>
      <c r="U3524">
        <f t="shared" si="230"/>
        <v>2014</v>
      </c>
    </row>
    <row r="3525" spans="1:21" ht="60" x14ac:dyDescent="0.25">
      <c r="A3525">
        <v>3603</v>
      </c>
      <c r="B3525" s="3" t="s">
        <v>3602</v>
      </c>
      <c r="C3525" s="3" t="s">
        <v>7713</v>
      </c>
      <c r="D3525" s="6">
        <v>1500</v>
      </c>
      <c r="E3525" s="8">
        <v>2560</v>
      </c>
      <c r="F3525" t="s">
        <v>8218</v>
      </c>
      <c r="G3525" t="s">
        <v>8223</v>
      </c>
      <c r="H3525" t="s">
        <v>8245</v>
      </c>
      <c r="I3525" s="11">
        <v>1446759880</v>
      </c>
      <c r="J3525" s="11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 t="shared" si="231"/>
        <v>171</v>
      </c>
      <c r="P3525" s="13">
        <f t="shared" si="232"/>
        <v>44.91</v>
      </c>
      <c r="Q3525" s="15" t="s">
        <v>8315</v>
      </c>
      <c r="R3525" t="s">
        <v>8316</v>
      </c>
      <c r="S3525" s="9">
        <f t="shared" si="233"/>
        <v>42283.864351851851</v>
      </c>
      <c r="T3525" s="9">
        <f t="shared" si="234"/>
        <v>42313.906018518523</v>
      </c>
      <c r="U3525">
        <f t="shared" si="230"/>
        <v>2015</v>
      </c>
    </row>
    <row r="3526" spans="1:21" ht="60" x14ac:dyDescent="0.25">
      <c r="A3526">
        <v>3654</v>
      </c>
      <c r="B3526" s="3" t="s">
        <v>3651</v>
      </c>
      <c r="C3526" s="3" t="s">
        <v>7764</v>
      </c>
      <c r="D3526" s="6">
        <v>1500</v>
      </c>
      <c r="E3526" s="8">
        <v>2616</v>
      </c>
      <c r="F3526" t="s">
        <v>8218</v>
      </c>
      <c r="G3526" t="s">
        <v>8224</v>
      </c>
      <c r="H3526" t="s">
        <v>8246</v>
      </c>
      <c r="I3526" s="11">
        <v>1459702800</v>
      </c>
      <c r="J3526" s="11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 t="shared" si="231"/>
        <v>174</v>
      </c>
      <c r="P3526" s="13">
        <f t="shared" si="232"/>
        <v>68.84</v>
      </c>
      <c r="Q3526" s="15" t="s">
        <v>8315</v>
      </c>
      <c r="R3526" t="s">
        <v>8316</v>
      </c>
      <c r="S3526" s="9">
        <f t="shared" si="233"/>
        <v>42440.416504629626</v>
      </c>
      <c r="T3526" s="9">
        <f t="shared" si="234"/>
        <v>42463.708333333328</v>
      </c>
      <c r="U3526">
        <f t="shared" si="230"/>
        <v>2016</v>
      </c>
    </row>
    <row r="3527" spans="1:21" ht="30" x14ac:dyDescent="0.25">
      <c r="A3527">
        <v>3658</v>
      </c>
      <c r="B3527" s="3" t="s">
        <v>3655</v>
      </c>
      <c r="C3527" s="3" t="s">
        <v>7768</v>
      </c>
      <c r="D3527" s="6">
        <v>1500</v>
      </c>
      <c r="E3527" s="8">
        <v>1510</v>
      </c>
      <c r="F3527" t="s">
        <v>8218</v>
      </c>
      <c r="G3527" t="s">
        <v>8223</v>
      </c>
      <c r="H3527" t="s">
        <v>8245</v>
      </c>
      <c r="I3527" s="11">
        <v>1404273540</v>
      </c>
      <c r="J3527" s="11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 t="shared" si="231"/>
        <v>101</v>
      </c>
      <c r="P3527" s="13">
        <f t="shared" si="232"/>
        <v>75.5</v>
      </c>
      <c r="Q3527" s="15" t="s">
        <v>8315</v>
      </c>
      <c r="R3527" t="s">
        <v>8316</v>
      </c>
      <c r="S3527" s="9">
        <f t="shared" si="233"/>
        <v>41775.858564814815</v>
      </c>
      <c r="T3527" s="9">
        <f t="shared" si="234"/>
        <v>41822.165972222225</v>
      </c>
      <c r="U3527">
        <f t="shared" si="230"/>
        <v>2014</v>
      </c>
    </row>
    <row r="3528" spans="1:21" ht="60" x14ac:dyDescent="0.25">
      <c r="A3528">
        <v>3690</v>
      </c>
      <c r="B3528" s="3" t="s">
        <v>3687</v>
      </c>
      <c r="C3528" s="3" t="s">
        <v>7800</v>
      </c>
      <c r="D3528" s="6">
        <v>1500</v>
      </c>
      <c r="E3528" s="8">
        <v>1800</v>
      </c>
      <c r="F3528" t="s">
        <v>8218</v>
      </c>
      <c r="G3528" t="s">
        <v>8223</v>
      </c>
      <c r="H3528" t="s">
        <v>8245</v>
      </c>
      <c r="I3528" s="11">
        <v>1417101683</v>
      </c>
      <c r="J3528" s="11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 t="shared" si="231"/>
        <v>120</v>
      </c>
      <c r="P3528" s="13">
        <f t="shared" si="232"/>
        <v>58.06</v>
      </c>
      <c r="Q3528" s="15" t="s">
        <v>8315</v>
      </c>
      <c r="R3528" t="s">
        <v>8316</v>
      </c>
      <c r="S3528" s="9">
        <f t="shared" si="233"/>
        <v>41940.598182870373</v>
      </c>
      <c r="T3528" s="9">
        <f t="shared" si="234"/>
        <v>41970.639849537038</v>
      </c>
      <c r="U3528">
        <f t="shared" si="230"/>
        <v>2014</v>
      </c>
    </row>
    <row r="3529" spans="1:21" ht="60" x14ac:dyDescent="0.25">
      <c r="A3529">
        <v>3701</v>
      </c>
      <c r="B3529" s="3" t="s">
        <v>3698</v>
      </c>
      <c r="C3529" s="3" t="s">
        <v>7811</v>
      </c>
      <c r="D3529" s="6">
        <v>1500</v>
      </c>
      <c r="E3529" s="8">
        <v>1505</v>
      </c>
      <c r="F3529" t="s">
        <v>8218</v>
      </c>
      <c r="G3529" t="s">
        <v>8224</v>
      </c>
      <c r="H3529" t="s">
        <v>8246</v>
      </c>
      <c r="I3529" s="11">
        <v>1433422793</v>
      </c>
      <c r="J3529" s="11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 t="shared" si="231"/>
        <v>100</v>
      </c>
      <c r="P3529" s="13">
        <f t="shared" si="232"/>
        <v>38.590000000000003</v>
      </c>
      <c r="Q3529" s="15" t="s">
        <v>8315</v>
      </c>
      <c r="R3529" t="s">
        <v>8316</v>
      </c>
      <c r="S3529" s="9">
        <f t="shared" si="233"/>
        <v>42129.541585648149</v>
      </c>
      <c r="T3529" s="9">
        <f t="shared" si="234"/>
        <v>42159.541585648149</v>
      </c>
      <c r="U3529">
        <f t="shared" si="230"/>
        <v>2015</v>
      </c>
    </row>
    <row r="3530" spans="1:21" ht="45" x14ac:dyDescent="0.25">
      <c r="A3530">
        <v>3706</v>
      </c>
      <c r="B3530" s="3" t="s">
        <v>3703</v>
      </c>
      <c r="C3530" s="3" t="s">
        <v>7816</v>
      </c>
      <c r="D3530" s="6">
        <v>1500</v>
      </c>
      <c r="E3530" s="8">
        <v>1820</v>
      </c>
      <c r="F3530" t="s">
        <v>8218</v>
      </c>
      <c r="G3530" t="s">
        <v>8223</v>
      </c>
      <c r="H3530" t="s">
        <v>8245</v>
      </c>
      <c r="I3530" s="11">
        <v>1410558949</v>
      </c>
      <c r="J3530" s="11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 t="shared" si="231"/>
        <v>121</v>
      </c>
      <c r="P3530" s="13">
        <f t="shared" si="232"/>
        <v>140</v>
      </c>
      <c r="Q3530" s="15" t="s">
        <v>8315</v>
      </c>
      <c r="R3530" t="s">
        <v>8316</v>
      </c>
      <c r="S3530" s="9">
        <f t="shared" si="233"/>
        <v>41879.913761574076</v>
      </c>
      <c r="T3530" s="9">
        <f t="shared" si="234"/>
        <v>41894.913761574076</v>
      </c>
      <c r="U3530">
        <f t="shared" ref="U3530:U3593" si="235">YEAR(S3530)</f>
        <v>2014</v>
      </c>
    </row>
    <row r="3531" spans="1:21" ht="60" x14ac:dyDescent="0.25">
      <c r="A3531">
        <v>3722</v>
      </c>
      <c r="B3531" s="3" t="s">
        <v>3719</v>
      </c>
      <c r="C3531" s="3" t="s">
        <v>7832</v>
      </c>
      <c r="D3531" s="6">
        <v>1500</v>
      </c>
      <c r="E3531" s="8">
        <v>1668</v>
      </c>
      <c r="F3531" t="s">
        <v>8218</v>
      </c>
      <c r="G3531" t="s">
        <v>8228</v>
      </c>
      <c r="H3531" t="s">
        <v>8250</v>
      </c>
      <c r="I3531" s="11">
        <v>1455231540</v>
      </c>
      <c r="J3531" s="1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 t="shared" si="231"/>
        <v>111</v>
      </c>
      <c r="P3531" s="13">
        <f t="shared" si="232"/>
        <v>47.66</v>
      </c>
      <c r="Q3531" s="15" t="s">
        <v>8315</v>
      </c>
      <c r="R3531" t="s">
        <v>8316</v>
      </c>
      <c r="S3531" s="9">
        <f t="shared" si="233"/>
        <v>42381.671840277777</v>
      </c>
      <c r="T3531" s="9">
        <f t="shared" si="234"/>
        <v>42411.957638888889</v>
      </c>
      <c r="U3531">
        <f t="shared" si="235"/>
        <v>2016</v>
      </c>
    </row>
    <row r="3532" spans="1:21" ht="60" x14ac:dyDescent="0.25">
      <c r="A3532">
        <v>3810</v>
      </c>
      <c r="B3532" s="3" t="s">
        <v>3807</v>
      </c>
      <c r="C3532" s="3" t="s">
        <v>7920</v>
      </c>
      <c r="D3532" s="6">
        <v>1500</v>
      </c>
      <c r="E3532" s="8">
        <v>1826</v>
      </c>
      <c r="F3532" t="s">
        <v>8218</v>
      </c>
      <c r="G3532" t="s">
        <v>8223</v>
      </c>
      <c r="H3532" t="s">
        <v>8245</v>
      </c>
      <c r="I3532" s="11">
        <v>1426965758</v>
      </c>
      <c r="J3532" s="11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 t="shared" si="231"/>
        <v>122</v>
      </c>
      <c r="P3532" s="13">
        <f t="shared" si="232"/>
        <v>70.23</v>
      </c>
      <c r="Q3532" s="15" t="s">
        <v>8315</v>
      </c>
      <c r="R3532" t="s">
        <v>8316</v>
      </c>
      <c r="S3532" s="9">
        <f t="shared" si="233"/>
        <v>42054.849050925928</v>
      </c>
      <c r="T3532" s="9">
        <f t="shared" si="234"/>
        <v>42084.807384259257</v>
      </c>
      <c r="U3532">
        <f t="shared" si="235"/>
        <v>2015</v>
      </c>
    </row>
    <row r="3533" spans="1:21" ht="60" x14ac:dyDescent="0.25">
      <c r="A3533">
        <v>3814</v>
      </c>
      <c r="B3533" s="3" t="s">
        <v>3811</v>
      </c>
      <c r="C3533" s="3" t="s">
        <v>7924</v>
      </c>
      <c r="D3533" s="6">
        <v>1500</v>
      </c>
      <c r="E3533" s="8">
        <v>2102</v>
      </c>
      <c r="F3533" t="s">
        <v>8218</v>
      </c>
      <c r="G3533" t="s">
        <v>8223</v>
      </c>
      <c r="H3533" t="s">
        <v>8245</v>
      </c>
      <c r="I3533" s="11">
        <v>1427860740</v>
      </c>
      <c r="J3533" s="11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 t="shared" si="231"/>
        <v>140</v>
      </c>
      <c r="P3533" s="13">
        <f t="shared" si="232"/>
        <v>61.82</v>
      </c>
      <c r="Q3533" s="15" t="s">
        <v>8315</v>
      </c>
      <c r="R3533" t="s">
        <v>8316</v>
      </c>
      <c r="S3533" s="9">
        <f t="shared" si="233"/>
        <v>42058.904074074075</v>
      </c>
      <c r="T3533" s="9">
        <f t="shared" si="234"/>
        <v>42095.165972222225</v>
      </c>
      <c r="U3533">
        <f t="shared" si="235"/>
        <v>2015</v>
      </c>
    </row>
    <row r="3534" spans="1:21" ht="60" x14ac:dyDescent="0.25">
      <c r="A3534">
        <v>3816</v>
      </c>
      <c r="B3534" s="3" t="s">
        <v>3813</v>
      </c>
      <c r="C3534" s="3" t="s">
        <v>7926</v>
      </c>
      <c r="D3534" s="6">
        <v>1500</v>
      </c>
      <c r="E3534" s="8">
        <v>1788.57</v>
      </c>
      <c r="F3534" t="s">
        <v>8218</v>
      </c>
      <c r="G3534" t="s">
        <v>8223</v>
      </c>
      <c r="H3534" t="s">
        <v>8245</v>
      </c>
      <c r="I3534" s="11">
        <v>1405614823</v>
      </c>
      <c r="J3534" s="11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 t="shared" si="231"/>
        <v>119</v>
      </c>
      <c r="P3534" s="13">
        <f t="shared" si="232"/>
        <v>48.34</v>
      </c>
      <c r="Q3534" s="15" t="s">
        <v>8315</v>
      </c>
      <c r="R3534" t="s">
        <v>8316</v>
      </c>
      <c r="S3534" s="9">
        <f t="shared" si="233"/>
        <v>41807.690081018518</v>
      </c>
      <c r="T3534" s="9">
        <f t="shared" si="234"/>
        <v>41837.690081018518</v>
      </c>
      <c r="U3534">
        <f t="shared" si="235"/>
        <v>2014</v>
      </c>
    </row>
    <row r="3535" spans="1:21" ht="60" x14ac:dyDescent="0.25">
      <c r="A3535">
        <v>3522</v>
      </c>
      <c r="B3535" s="3" t="s">
        <v>3521</v>
      </c>
      <c r="C3535" s="3" t="s">
        <v>7632</v>
      </c>
      <c r="D3535" s="6">
        <v>1395</v>
      </c>
      <c r="E3535" s="8">
        <v>1395</v>
      </c>
      <c r="F3535" t="s">
        <v>8218</v>
      </c>
      <c r="G3535" t="s">
        <v>8224</v>
      </c>
      <c r="H3535" t="s">
        <v>8246</v>
      </c>
      <c r="I3535" s="11">
        <v>1442311560</v>
      </c>
      <c r="J3535" s="11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 t="shared" si="231"/>
        <v>100</v>
      </c>
      <c r="P3535" s="13">
        <f t="shared" si="232"/>
        <v>41.03</v>
      </c>
      <c r="Q3535" s="15" t="s">
        <v>8315</v>
      </c>
      <c r="R3535" t="s">
        <v>8316</v>
      </c>
      <c r="S3535" s="9">
        <f t="shared" si="233"/>
        <v>42234.789884259255</v>
      </c>
      <c r="T3535" s="9">
        <f t="shared" si="234"/>
        <v>42262.420833333337</v>
      </c>
      <c r="U3535">
        <f t="shared" si="235"/>
        <v>2015</v>
      </c>
    </row>
    <row r="3536" spans="1:21" ht="30" x14ac:dyDescent="0.25">
      <c r="A3536">
        <v>3710</v>
      </c>
      <c r="B3536" s="3" t="s">
        <v>3707</v>
      </c>
      <c r="C3536" s="3" t="s">
        <v>7820</v>
      </c>
      <c r="D3536" s="6">
        <v>1300</v>
      </c>
      <c r="E3536" s="8">
        <v>1835</v>
      </c>
      <c r="F3536" t="s">
        <v>8218</v>
      </c>
      <c r="G3536" t="s">
        <v>8223</v>
      </c>
      <c r="H3536" t="s">
        <v>8245</v>
      </c>
      <c r="I3536" s="11">
        <v>1428068988</v>
      </c>
      <c r="J3536" s="11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 t="shared" si="231"/>
        <v>141</v>
      </c>
      <c r="P3536" s="13">
        <f t="shared" si="232"/>
        <v>67.959999999999994</v>
      </c>
      <c r="Q3536" s="15" t="s">
        <v>8315</v>
      </c>
      <c r="R3536" t="s">
        <v>8316</v>
      </c>
      <c r="S3536" s="9">
        <f t="shared" si="233"/>
        <v>42072.576249999998</v>
      </c>
      <c r="T3536" s="9">
        <f t="shared" si="234"/>
        <v>42097.576249999998</v>
      </c>
      <c r="U3536">
        <f t="shared" si="235"/>
        <v>2015</v>
      </c>
    </row>
    <row r="3537" spans="1:21" ht="45" x14ac:dyDescent="0.25">
      <c r="A3537">
        <v>2781</v>
      </c>
      <c r="B3537" s="3" t="s">
        <v>2781</v>
      </c>
      <c r="C3537" s="3" t="s">
        <v>6891</v>
      </c>
      <c r="D3537" s="6">
        <v>1250</v>
      </c>
      <c r="E3537" s="8">
        <v>1316</v>
      </c>
      <c r="F3537" t="s">
        <v>8218</v>
      </c>
      <c r="G3537" t="s">
        <v>8223</v>
      </c>
      <c r="H3537" t="s">
        <v>8245</v>
      </c>
      <c r="I3537" s="11">
        <v>1423724400</v>
      </c>
      <c r="J3537" s="11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 t="shared" si="231"/>
        <v>105</v>
      </c>
      <c r="P3537" s="13">
        <f t="shared" si="232"/>
        <v>47</v>
      </c>
      <c r="Q3537" s="15" t="s">
        <v>8315</v>
      </c>
      <c r="R3537" t="s">
        <v>8316</v>
      </c>
      <c r="S3537" s="9">
        <f t="shared" si="233"/>
        <v>42018.94159722222</v>
      </c>
      <c r="T3537" s="9">
        <f t="shared" si="234"/>
        <v>42047.291666666672</v>
      </c>
      <c r="U3537">
        <f t="shared" si="235"/>
        <v>2015</v>
      </c>
    </row>
    <row r="3538" spans="1:21" ht="60" x14ac:dyDescent="0.25">
      <c r="A3538">
        <v>3149</v>
      </c>
      <c r="B3538" s="3" t="s">
        <v>3149</v>
      </c>
      <c r="C3538" s="3" t="s">
        <v>7259</v>
      </c>
      <c r="D3538" s="6">
        <v>1250</v>
      </c>
      <c r="E3538" s="8">
        <v>1300</v>
      </c>
      <c r="F3538" t="s">
        <v>8218</v>
      </c>
      <c r="G3538" t="s">
        <v>8223</v>
      </c>
      <c r="H3538" t="s">
        <v>8245</v>
      </c>
      <c r="I3538" s="11">
        <v>1354845600</v>
      </c>
      <c r="J3538" s="11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 t="shared" si="231"/>
        <v>104</v>
      </c>
      <c r="P3538" s="13">
        <f t="shared" si="232"/>
        <v>52</v>
      </c>
      <c r="Q3538" s="15" t="s">
        <v>8315</v>
      </c>
      <c r="R3538" t="s">
        <v>8316</v>
      </c>
      <c r="S3538" s="9">
        <f t="shared" si="233"/>
        <v>41226.017361111109</v>
      </c>
      <c r="T3538" s="9">
        <f t="shared" si="234"/>
        <v>41250.083333333336</v>
      </c>
      <c r="U3538">
        <f t="shared" si="235"/>
        <v>2012</v>
      </c>
    </row>
    <row r="3539" spans="1:21" ht="45" x14ac:dyDescent="0.25">
      <c r="A3539">
        <v>3613</v>
      </c>
      <c r="B3539" s="3" t="s">
        <v>3612</v>
      </c>
      <c r="C3539" s="3" t="s">
        <v>7723</v>
      </c>
      <c r="D3539" s="6">
        <v>1250</v>
      </c>
      <c r="E3539" s="8">
        <v>1250</v>
      </c>
      <c r="F3539" t="s">
        <v>8218</v>
      </c>
      <c r="G3539" t="s">
        <v>8223</v>
      </c>
      <c r="H3539" t="s">
        <v>8245</v>
      </c>
      <c r="I3539" s="11">
        <v>1403964574</v>
      </c>
      <c r="J3539" s="11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 t="shared" si="231"/>
        <v>100</v>
      </c>
      <c r="P3539" s="13">
        <f t="shared" si="232"/>
        <v>62.5</v>
      </c>
      <c r="Q3539" s="15" t="s">
        <v>8315</v>
      </c>
      <c r="R3539" t="s">
        <v>8316</v>
      </c>
      <c r="S3539" s="9">
        <f t="shared" si="233"/>
        <v>41788.58997685185</v>
      </c>
      <c r="T3539" s="9">
        <f t="shared" si="234"/>
        <v>41818.58997685185</v>
      </c>
      <c r="U3539">
        <f t="shared" si="235"/>
        <v>2014</v>
      </c>
    </row>
    <row r="3540" spans="1:21" ht="60" x14ac:dyDescent="0.25">
      <c r="A3540">
        <v>529</v>
      </c>
      <c r="B3540" s="3" t="s">
        <v>530</v>
      </c>
      <c r="C3540" s="3" t="s">
        <v>4639</v>
      </c>
      <c r="D3540" s="6">
        <v>1200</v>
      </c>
      <c r="E3540" s="8">
        <v>1565</v>
      </c>
      <c r="F3540" t="s">
        <v>8218</v>
      </c>
      <c r="G3540" t="s">
        <v>8228</v>
      </c>
      <c r="H3540" t="s">
        <v>8250</v>
      </c>
      <c r="I3540" s="11">
        <v>1484110800</v>
      </c>
      <c r="J3540" s="11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 t="shared" si="231"/>
        <v>130</v>
      </c>
      <c r="P3540" s="13">
        <f t="shared" si="232"/>
        <v>86.94</v>
      </c>
      <c r="Q3540" s="15" t="s">
        <v>8315</v>
      </c>
      <c r="R3540" t="s">
        <v>8316</v>
      </c>
      <c r="S3540" s="9">
        <f t="shared" si="233"/>
        <v>42725.031180555554</v>
      </c>
      <c r="T3540" s="9">
        <f t="shared" si="234"/>
        <v>42746.208333333328</v>
      </c>
      <c r="U3540">
        <f t="shared" si="235"/>
        <v>2016</v>
      </c>
    </row>
    <row r="3541" spans="1:21" ht="45" x14ac:dyDescent="0.25">
      <c r="A3541">
        <v>3180</v>
      </c>
      <c r="B3541" s="3" t="s">
        <v>3180</v>
      </c>
      <c r="C3541" s="3" t="s">
        <v>7290</v>
      </c>
      <c r="D3541" s="6">
        <v>1200</v>
      </c>
      <c r="E3541" s="8">
        <v>1437</v>
      </c>
      <c r="F3541" t="s">
        <v>8218</v>
      </c>
      <c r="G3541" t="s">
        <v>8224</v>
      </c>
      <c r="H3541" t="s">
        <v>8246</v>
      </c>
      <c r="I3541" s="11">
        <v>1403258049</v>
      </c>
      <c r="J3541" s="1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 t="shared" si="231"/>
        <v>120</v>
      </c>
      <c r="P3541" s="13">
        <f t="shared" si="232"/>
        <v>31.93</v>
      </c>
      <c r="Q3541" s="15" t="s">
        <v>8315</v>
      </c>
      <c r="R3541" t="s">
        <v>8316</v>
      </c>
      <c r="S3541" s="9">
        <f t="shared" si="233"/>
        <v>41780.412604166668</v>
      </c>
      <c r="T3541" s="9">
        <f t="shared" si="234"/>
        <v>41810.412604166668</v>
      </c>
      <c r="U3541">
        <f t="shared" si="235"/>
        <v>2014</v>
      </c>
    </row>
    <row r="3542" spans="1:21" ht="45" x14ac:dyDescent="0.25">
      <c r="A3542">
        <v>3226</v>
      </c>
      <c r="B3542" s="3" t="s">
        <v>3226</v>
      </c>
      <c r="C3542" s="3" t="s">
        <v>7336</v>
      </c>
      <c r="D3542" s="6">
        <v>1200</v>
      </c>
      <c r="E3542" s="8">
        <v>1250</v>
      </c>
      <c r="F3542" t="s">
        <v>8218</v>
      </c>
      <c r="G3542" t="s">
        <v>8224</v>
      </c>
      <c r="H3542" t="s">
        <v>8246</v>
      </c>
      <c r="I3542" s="11">
        <v>1446213612</v>
      </c>
      <c r="J3542" s="11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 t="shared" si="231"/>
        <v>104</v>
      </c>
      <c r="P3542" s="13">
        <f t="shared" si="232"/>
        <v>59.52</v>
      </c>
      <c r="Q3542" s="15" t="s">
        <v>8315</v>
      </c>
      <c r="R3542" t="s">
        <v>8316</v>
      </c>
      <c r="S3542" s="9">
        <f t="shared" si="233"/>
        <v>42277.583472222221</v>
      </c>
      <c r="T3542" s="9">
        <f t="shared" si="234"/>
        <v>42307.583472222221</v>
      </c>
      <c r="U3542">
        <f t="shared" si="235"/>
        <v>2015</v>
      </c>
    </row>
    <row r="3543" spans="1:21" ht="60" x14ac:dyDescent="0.25">
      <c r="A3543">
        <v>3227</v>
      </c>
      <c r="B3543" s="3" t="s">
        <v>3227</v>
      </c>
      <c r="C3543" s="3" t="s">
        <v>7337</v>
      </c>
      <c r="D3543" s="6">
        <v>1200</v>
      </c>
      <c r="E3543" s="8">
        <v>1500</v>
      </c>
      <c r="F3543" t="s">
        <v>8218</v>
      </c>
      <c r="G3543" t="s">
        <v>8224</v>
      </c>
      <c r="H3543" t="s">
        <v>8246</v>
      </c>
      <c r="I3543" s="11">
        <v>1484687436</v>
      </c>
      <c r="J3543" s="11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 t="shared" si="231"/>
        <v>125</v>
      </c>
      <c r="P3543" s="13">
        <f t="shared" si="232"/>
        <v>50</v>
      </c>
      <c r="Q3543" s="15" t="s">
        <v>8315</v>
      </c>
      <c r="R3543" t="s">
        <v>8316</v>
      </c>
      <c r="S3543" s="9">
        <f t="shared" si="233"/>
        <v>42722.882361111115</v>
      </c>
      <c r="T3543" s="9">
        <f t="shared" si="234"/>
        <v>42752.882361111115</v>
      </c>
      <c r="U3543">
        <f t="shared" si="235"/>
        <v>2016</v>
      </c>
    </row>
    <row r="3544" spans="1:21" ht="45" x14ac:dyDescent="0.25">
      <c r="A3544">
        <v>3399</v>
      </c>
      <c r="B3544" s="3" t="s">
        <v>3398</v>
      </c>
      <c r="C3544" s="3" t="s">
        <v>7509</v>
      </c>
      <c r="D3544" s="6">
        <v>1200</v>
      </c>
      <c r="E3544" s="8">
        <v>1245</v>
      </c>
      <c r="F3544" t="s">
        <v>8218</v>
      </c>
      <c r="G3544" t="s">
        <v>8224</v>
      </c>
      <c r="H3544" t="s">
        <v>8246</v>
      </c>
      <c r="I3544" s="11">
        <v>1424556325</v>
      </c>
      <c r="J3544" s="11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 t="shared" si="231"/>
        <v>104</v>
      </c>
      <c r="P3544" s="13">
        <f t="shared" si="232"/>
        <v>27.07</v>
      </c>
      <c r="Q3544" s="15" t="s">
        <v>8315</v>
      </c>
      <c r="R3544" t="s">
        <v>8316</v>
      </c>
      <c r="S3544" s="9">
        <f t="shared" si="233"/>
        <v>42026.920428240745</v>
      </c>
      <c r="T3544" s="9">
        <f t="shared" si="234"/>
        <v>42056.920428240745</v>
      </c>
      <c r="U3544">
        <f t="shared" si="235"/>
        <v>2015</v>
      </c>
    </row>
    <row r="3545" spans="1:21" ht="30" x14ac:dyDescent="0.25">
      <c r="A3545">
        <v>3439</v>
      </c>
      <c r="B3545" s="3" t="s">
        <v>3438</v>
      </c>
      <c r="C3545" s="3" t="s">
        <v>7549</v>
      </c>
      <c r="D3545" s="6">
        <v>1200</v>
      </c>
      <c r="E3545" s="8">
        <v>1616.14</v>
      </c>
      <c r="F3545" t="s">
        <v>8218</v>
      </c>
      <c r="G3545" t="s">
        <v>8223</v>
      </c>
      <c r="H3545" t="s">
        <v>8245</v>
      </c>
      <c r="I3545" s="11">
        <v>1453179540</v>
      </c>
      <c r="J3545" s="11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 t="shared" si="231"/>
        <v>135</v>
      </c>
      <c r="P3545" s="13">
        <f t="shared" si="232"/>
        <v>89.79</v>
      </c>
      <c r="Q3545" s="15" t="s">
        <v>8315</v>
      </c>
      <c r="R3545" t="s">
        <v>8316</v>
      </c>
      <c r="S3545" s="9">
        <f t="shared" si="233"/>
        <v>42374.911226851851</v>
      </c>
      <c r="T3545" s="9">
        <f t="shared" si="234"/>
        <v>42388.207638888889</v>
      </c>
      <c r="U3545">
        <f t="shared" si="235"/>
        <v>2016</v>
      </c>
    </row>
    <row r="3546" spans="1:21" ht="60" x14ac:dyDescent="0.25">
      <c r="A3546">
        <v>3541</v>
      </c>
      <c r="B3546" s="3" t="s">
        <v>3540</v>
      </c>
      <c r="C3546" s="3" t="s">
        <v>7651</v>
      </c>
      <c r="D3546" s="6">
        <v>1200</v>
      </c>
      <c r="E3546" s="8">
        <v>1260</v>
      </c>
      <c r="F3546" t="s">
        <v>8218</v>
      </c>
      <c r="G3546" t="s">
        <v>8224</v>
      </c>
      <c r="H3546" t="s">
        <v>8246</v>
      </c>
      <c r="I3546" s="11">
        <v>1441042275</v>
      </c>
      <c r="J3546" s="11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 t="shared" si="231"/>
        <v>105</v>
      </c>
      <c r="P3546" s="13">
        <f t="shared" si="232"/>
        <v>39.380000000000003</v>
      </c>
      <c r="Q3546" s="15" t="s">
        <v>8315</v>
      </c>
      <c r="R3546" t="s">
        <v>8316</v>
      </c>
      <c r="S3546" s="9">
        <f t="shared" si="233"/>
        <v>42222.730034722219</v>
      </c>
      <c r="T3546" s="9">
        <f t="shared" si="234"/>
        <v>42247.730034722219</v>
      </c>
      <c r="U3546">
        <f t="shared" si="235"/>
        <v>2015</v>
      </c>
    </row>
    <row r="3547" spans="1:21" ht="30" x14ac:dyDescent="0.25">
      <c r="A3547">
        <v>3666</v>
      </c>
      <c r="B3547" s="3" t="s">
        <v>3663</v>
      </c>
      <c r="C3547" s="3" t="s">
        <v>7776</v>
      </c>
      <c r="D3547" s="6">
        <v>1200</v>
      </c>
      <c r="E3547" s="8">
        <v>1200</v>
      </c>
      <c r="F3547" t="s">
        <v>8218</v>
      </c>
      <c r="G3547" t="s">
        <v>8223</v>
      </c>
      <c r="H3547" t="s">
        <v>8245</v>
      </c>
      <c r="I3547" s="11">
        <v>1406185200</v>
      </c>
      <c r="J3547" s="11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 t="shared" si="231"/>
        <v>100</v>
      </c>
      <c r="P3547" s="13">
        <f t="shared" si="232"/>
        <v>31.58</v>
      </c>
      <c r="Q3547" s="15" t="s">
        <v>8315</v>
      </c>
      <c r="R3547" t="s">
        <v>8316</v>
      </c>
      <c r="S3547" s="9">
        <f t="shared" si="233"/>
        <v>41822.90488425926</v>
      </c>
      <c r="T3547" s="9">
        <f t="shared" si="234"/>
        <v>41844.291666666664</v>
      </c>
      <c r="U3547">
        <f t="shared" si="235"/>
        <v>2014</v>
      </c>
    </row>
    <row r="3548" spans="1:21" ht="60" x14ac:dyDescent="0.25">
      <c r="A3548">
        <v>3832</v>
      </c>
      <c r="B3548" s="3" t="s">
        <v>3829</v>
      </c>
      <c r="C3548" s="3" t="s">
        <v>7941</v>
      </c>
      <c r="D3548" s="6">
        <v>1200</v>
      </c>
      <c r="E3548" s="8">
        <v>1256</v>
      </c>
      <c r="F3548" t="s">
        <v>8218</v>
      </c>
      <c r="G3548" t="s">
        <v>8223</v>
      </c>
      <c r="H3548" t="s">
        <v>8245</v>
      </c>
      <c r="I3548" s="11">
        <v>1455936335</v>
      </c>
      <c r="J3548" s="11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 t="shared" si="231"/>
        <v>105</v>
      </c>
      <c r="P3548" s="13">
        <f t="shared" si="232"/>
        <v>139.56</v>
      </c>
      <c r="Q3548" s="15" t="s">
        <v>8315</v>
      </c>
      <c r="R3548" t="s">
        <v>8316</v>
      </c>
      <c r="S3548" s="9">
        <f t="shared" si="233"/>
        <v>42375.114988425921</v>
      </c>
      <c r="T3548" s="9">
        <f t="shared" si="234"/>
        <v>42420.114988425921</v>
      </c>
      <c r="U3548">
        <f t="shared" si="235"/>
        <v>2016</v>
      </c>
    </row>
    <row r="3549" spans="1:21" ht="60" x14ac:dyDescent="0.25">
      <c r="A3549">
        <v>3833</v>
      </c>
      <c r="B3549" s="3" t="s">
        <v>3830</v>
      </c>
      <c r="C3549" s="3" t="s">
        <v>7942</v>
      </c>
      <c r="D3549" s="6">
        <v>1200</v>
      </c>
      <c r="E3549" s="8">
        <v>1400</v>
      </c>
      <c r="F3549" t="s">
        <v>8218</v>
      </c>
      <c r="G3549" t="s">
        <v>8228</v>
      </c>
      <c r="H3549" t="s">
        <v>8250</v>
      </c>
      <c r="I3549" s="11">
        <v>1417460940</v>
      </c>
      <c r="J3549" s="11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 t="shared" si="231"/>
        <v>117</v>
      </c>
      <c r="P3549" s="13">
        <f t="shared" si="232"/>
        <v>70</v>
      </c>
      <c r="Q3549" s="15" t="s">
        <v>8315</v>
      </c>
      <c r="R3549" t="s">
        <v>8316</v>
      </c>
      <c r="S3549" s="9">
        <f t="shared" si="233"/>
        <v>41963.872361111105</v>
      </c>
      <c r="T3549" s="9">
        <f t="shared" si="234"/>
        <v>41974.797916666663</v>
      </c>
      <c r="U3549">
        <f t="shared" si="235"/>
        <v>2014</v>
      </c>
    </row>
    <row r="3550" spans="1:21" ht="30" x14ac:dyDescent="0.25">
      <c r="A3550">
        <v>528</v>
      </c>
      <c r="B3550" s="3" t="s">
        <v>529</v>
      </c>
      <c r="C3550" s="3" t="s">
        <v>4638</v>
      </c>
      <c r="D3550" s="6">
        <v>1150</v>
      </c>
      <c r="E3550" s="8">
        <v>1330</v>
      </c>
      <c r="F3550" t="s">
        <v>8218</v>
      </c>
      <c r="G3550" t="s">
        <v>8223</v>
      </c>
      <c r="H3550" t="s">
        <v>8245</v>
      </c>
      <c r="I3550" s="11">
        <v>1434921600</v>
      </c>
      <c r="J3550" s="11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 t="shared" si="231"/>
        <v>116</v>
      </c>
      <c r="P3550" s="13">
        <f t="shared" si="232"/>
        <v>44.33</v>
      </c>
      <c r="Q3550" s="15" t="s">
        <v>8315</v>
      </c>
      <c r="R3550" t="s">
        <v>8316</v>
      </c>
      <c r="S3550" s="9">
        <f t="shared" si="233"/>
        <v>42155.920219907406</v>
      </c>
      <c r="T3550" s="9">
        <f t="shared" si="234"/>
        <v>42176.888888888891</v>
      </c>
      <c r="U3550">
        <f t="shared" si="235"/>
        <v>2015</v>
      </c>
    </row>
    <row r="3551" spans="1:21" ht="60" x14ac:dyDescent="0.25">
      <c r="A3551">
        <v>3546</v>
      </c>
      <c r="B3551" s="3" t="s">
        <v>3545</v>
      </c>
      <c r="C3551" s="3" t="s">
        <v>7656</v>
      </c>
      <c r="D3551" s="6">
        <v>1100</v>
      </c>
      <c r="E3551" s="8">
        <v>1125</v>
      </c>
      <c r="F3551" t="s">
        <v>8218</v>
      </c>
      <c r="G3551" t="s">
        <v>8223</v>
      </c>
      <c r="H3551" t="s">
        <v>8245</v>
      </c>
      <c r="I3551" s="11">
        <v>1427860740</v>
      </c>
      <c r="J3551" s="1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 t="shared" si="231"/>
        <v>102</v>
      </c>
      <c r="P3551" s="13">
        <f t="shared" si="232"/>
        <v>59.21</v>
      </c>
      <c r="Q3551" s="15" t="s">
        <v>8315</v>
      </c>
      <c r="R3551" t="s">
        <v>8316</v>
      </c>
      <c r="S3551" s="9">
        <f t="shared" si="233"/>
        <v>42073.660694444443</v>
      </c>
      <c r="T3551" s="9">
        <f t="shared" si="234"/>
        <v>42095.165972222225</v>
      </c>
      <c r="U3551">
        <f t="shared" si="235"/>
        <v>2015</v>
      </c>
    </row>
    <row r="3552" spans="1:21" ht="45" x14ac:dyDescent="0.25">
      <c r="A3552">
        <v>3596</v>
      </c>
      <c r="B3552" s="3" t="s">
        <v>3595</v>
      </c>
      <c r="C3552" s="3" t="s">
        <v>7706</v>
      </c>
      <c r="D3552" s="6">
        <v>1100</v>
      </c>
      <c r="E3552" s="8">
        <v>1185</v>
      </c>
      <c r="F3552" t="s">
        <v>8218</v>
      </c>
      <c r="G3552" t="s">
        <v>8228</v>
      </c>
      <c r="H3552" t="s">
        <v>8250</v>
      </c>
      <c r="I3552" s="11">
        <v>1409072982</v>
      </c>
      <c r="J3552" s="11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 t="shared" si="231"/>
        <v>108</v>
      </c>
      <c r="P3552" s="13">
        <f t="shared" si="232"/>
        <v>79</v>
      </c>
      <c r="Q3552" s="15" t="s">
        <v>8315</v>
      </c>
      <c r="R3552" t="s">
        <v>8316</v>
      </c>
      <c r="S3552" s="9">
        <f t="shared" si="233"/>
        <v>41856.715069444443</v>
      </c>
      <c r="T3552" s="9">
        <f t="shared" si="234"/>
        <v>41877.715069444443</v>
      </c>
      <c r="U3552">
        <f t="shared" si="235"/>
        <v>2014</v>
      </c>
    </row>
    <row r="3553" spans="1:21" ht="45" x14ac:dyDescent="0.25">
      <c r="A3553">
        <v>3317</v>
      </c>
      <c r="B3553" s="3" t="s">
        <v>3317</v>
      </c>
      <c r="C3553" s="3" t="s">
        <v>7427</v>
      </c>
      <c r="D3553" s="6">
        <v>1050</v>
      </c>
      <c r="E3553" s="8">
        <v>1115</v>
      </c>
      <c r="F3553" t="s">
        <v>8218</v>
      </c>
      <c r="G3553" t="s">
        <v>8223</v>
      </c>
      <c r="H3553" t="s">
        <v>8245</v>
      </c>
      <c r="I3553" s="11">
        <v>1465347424</v>
      </c>
      <c r="J3553" s="11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 t="shared" si="231"/>
        <v>106</v>
      </c>
      <c r="P3553" s="13">
        <f t="shared" si="232"/>
        <v>61.94</v>
      </c>
      <c r="Q3553" s="15" t="s">
        <v>8315</v>
      </c>
      <c r="R3553" t="s">
        <v>8316</v>
      </c>
      <c r="S3553" s="9">
        <f t="shared" si="233"/>
        <v>42499.039629629624</v>
      </c>
      <c r="T3553" s="9">
        <f t="shared" si="234"/>
        <v>42529.039629629624</v>
      </c>
      <c r="U3553">
        <f t="shared" si="235"/>
        <v>2016</v>
      </c>
    </row>
    <row r="3554" spans="1:21" ht="60" x14ac:dyDescent="0.25">
      <c r="A3554">
        <v>3703</v>
      </c>
      <c r="B3554" s="3" t="s">
        <v>3700</v>
      </c>
      <c r="C3554" s="3" t="s">
        <v>7813</v>
      </c>
      <c r="D3554" s="6">
        <v>1050</v>
      </c>
      <c r="E3554" s="8">
        <v>1296</v>
      </c>
      <c r="F3554" t="s">
        <v>8218</v>
      </c>
      <c r="G3554" t="s">
        <v>8223</v>
      </c>
      <c r="H3554" t="s">
        <v>8245</v>
      </c>
      <c r="I3554" s="11">
        <v>1471071540</v>
      </c>
      <c r="J3554" s="11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 t="shared" si="231"/>
        <v>123</v>
      </c>
      <c r="P3554" s="13">
        <f t="shared" si="232"/>
        <v>43.2</v>
      </c>
      <c r="Q3554" s="15" t="s">
        <v>8315</v>
      </c>
      <c r="R3554" t="s">
        <v>8316</v>
      </c>
      <c r="S3554" s="9">
        <f t="shared" si="233"/>
        <v>42556.504490740743</v>
      </c>
      <c r="T3554" s="9">
        <f t="shared" si="234"/>
        <v>42595.290972222225</v>
      </c>
      <c r="U3554">
        <f t="shared" si="235"/>
        <v>2016</v>
      </c>
    </row>
    <row r="3555" spans="1:21" ht="45" x14ac:dyDescent="0.25">
      <c r="A3555">
        <v>2782</v>
      </c>
      <c r="B3555" s="3" t="s">
        <v>2782</v>
      </c>
      <c r="C3555" s="3" t="s">
        <v>6892</v>
      </c>
      <c r="D3555" s="6">
        <v>1000</v>
      </c>
      <c r="E3555" s="8">
        <v>1200</v>
      </c>
      <c r="F3555" t="s">
        <v>8218</v>
      </c>
      <c r="G3555" t="s">
        <v>8223</v>
      </c>
      <c r="H3555" t="s">
        <v>8245</v>
      </c>
      <c r="I3555" s="11">
        <v>1424149140</v>
      </c>
      <c r="J3555" s="11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 t="shared" si="231"/>
        <v>120</v>
      </c>
      <c r="P3555" s="13">
        <f t="shared" si="232"/>
        <v>66.67</v>
      </c>
      <c r="Q3555" s="15" t="s">
        <v>8315</v>
      </c>
      <c r="R3555" t="s">
        <v>8316</v>
      </c>
      <c r="S3555" s="9">
        <f t="shared" si="233"/>
        <v>42026.924976851849</v>
      </c>
      <c r="T3555" s="9">
        <f t="shared" si="234"/>
        <v>42052.207638888889</v>
      </c>
      <c r="U3555">
        <f t="shared" si="235"/>
        <v>2015</v>
      </c>
    </row>
    <row r="3556" spans="1:21" ht="60" x14ac:dyDescent="0.25">
      <c r="A3556">
        <v>2783</v>
      </c>
      <c r="B3556" s="3" t="s">
        <v>2783</v>
      </c>
      <c r="C3556" s="3" t="s">
        <v>6893</v>
      </c>
      <c r="D3556" s="6">
        <v>1000</v>
      </c>
      <c r="E3556" s="8">
        <v>1145</v>
      </c>
      <c r="F3556" t="s">
        <v>8218</v>
      </c>
      <c r="G3556" t="s">
        <v>8224</v>
      </c>
      <c r="H3556" t="s">
        <v>8246</v>
      </c>
      <c r="I3556" s="11">
        <v>1429793446</v>
      </c>
      <c r="J3556" s="11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 t="shared" si="231"/>
        <v>115</v>
      </c>
      <c r="P3556" s="13">
        <f t="shared" si="232"/>
        <v>18.77</v>
      </c>
      <c r="Q3556" s="15" t="s">
        <v>8315</v>
      </c>
      <c r="R3556" t="s">
        <v>8316</v>
      </c>
      <c r="S3556" s="9">
        <f t="shared" si="233"/>
        <v>42103.535254629634</v>
      </c>
      <c r="T3556" s="9">
        <f t="shared" si="234"/>
        <v>42117.535254629634</v>
      </c>
      <c r="U3556">
        <f t="shared" si="235"/>
        <v>2015</v>
      </c>
    </row>
    <row r="3557" spans="1:21" ht="60" x14ac:dyDescent="0.25">
      <c r="A3557">
        <v>2787</v>
      </c>
      <c r="B3557" s="3" t="s">
        <v>2787</v>
      </c>
      <c r="C3557" s="3" t="s">
        <v>6897</v>
      </c>
      <c r="D3557" s="6">
        <v>1000</v>
      </c>
      <c r="E3557" s="8">
        <v>1197</v>
      </c>
      <c r="F3557" t="s">
        <v>8218</v>
      </c>
      <c r="G3557" t="s">
        <v>8223</v>
      </c>
      <c r="H3557" t="s">
        <v>8245</v>
      </c>
      <c r="I3557" s="11">
        <v>1405658752</v>
      </c>
      <c r="J3557" s="11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 t="shared" si="231"/>
        <v>120</v>
      </c>
      <c r="P3557" s="13">
        <f t="shared" si="232"/>
        <v>31.5</v>
      </c>
      <c r="Q3557" s="15" t="s">
        <v>8315</v>
      </c>
      <c r="R3557" t="s">
        <v>8316</v>
      </c>
      <c r="S3557" s="9">
        <f t="shared" si="233"/>
        <v>41808.198518518519</v>
      </c>
      <c r="T3557" s="9">
        <f t="shared" si="234"/>
        <v>41838.198518518519</v>
      </c>
      <c r="U3557">
        <f t="shared" si="235"/>
        <v>2014</v>
      </c>
    </row>
    <row r="3558" spans="1:21" ht="45" x14ac:dyDescent="0.25">
      <c r="A3558">
        <v>2800</v>
      </c>
      <c r="B3558" s="3" t="s">
        <v>2800</v>
      </c>
      <c r="C3558" s="3" t="s">
        <v>6910</v>
      </c>
      <c r="D3558" s="6">
        <v>1000</v>
      </c>
      <c r="E3558" s="8">
        <v>1330</v>
      </c>
      <c r="F3558" t="s">
        <v>8218</v>
      </c>
      <c r="G3558" t="s">
        <v>8224</v>
      </c>
      <c r="H3558" t="s">
        <v>8246</v>
      </c>
      <c r="I3558" s="11">
        <v>1420377366</v>
      </c>
      <c r="J3558" s="11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 t="shared" si="231"/>
        <v>133</v>
      </c>
      <c r="P3558" s="13">
        <f t="shared" si="232"/>
        <v>42.9</v>
      </c>
      <c r="Q3558" s="15" t="s">
        <v>8315</v>
      </c>
      <c r="R3558" t="s">
        <v>8316</v>
      </c>
      <c r="S3558" s="9">
        <f t="shared" si="233"/>
        <v>41948.552847222221</v>
      </c>
      <c r="T3558" s="9">
        <f t="shared" si="234"/>
        <v>42008.552847222221</v>
      </c>
      <c r="U3558">
        <f t="shared" si="235"/>
        <v>2014</v>
      </c>
    </row>
    <row r="3559" spans="1:21" ht="60" x14ac:dyDescent="0.25">
      <c r="A3559">
        <v>2804</v>
      </c>
      <c r="B3559" s="3" t="s">
        <v>2804</v>
      </c>
      <c r="C3559" s="3" t="s">
        <v>6914</v>
      </c>
      <c r="D3559" s="6">
        <v>1000</v>
      </c>
      <c r="E3559" s="8">
        <v>1150</v>
      </c>
      <c r="F3559" t="s">
        <v>8218</v>
      </c>
      <c r="G3559" t="s">
        <v>8224</v>
      </c>
      <c r="H3559" t="s">
        <v>8246</v>
      </c>
      <c r="I3559" s="11">
        <v>1411987990</v>
      </c>
      <c r="J3559" s="11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 t="shared" si="231"/>
        <v>115</v>
      </c>
      <c r="P3559" s="13">
        <f t="shared" si="232"/>
        <v>50</v>
      </c>
      <c r="Q3559" s="15" t="s">
        <v>8315</v>
      </c>
      <c r="R3559" t="s">
        <v>8316</v>
      </c>
      <c r="S3559" s="9">
        <f t="shared" si="233"/>
        <v>41881.453587962962</v>
      </c>
      <c r="T3559" s="9">
        <f t="shared" si="234"/>
        <v>41911.453587962962</v>
      </c>
      <c r="U3559">
        <f t="shared" si="235"/>
        <v>2014</v>
      </c>
    </row>
    <row r="3560" spans="1:21" ht="60" x14ac:dyDescent="0.25">
      <c r="A3560">
        <v>2821</v>
      </c>
      <c r="B3560" s="3" t="s">
        <v>2821</v>
      </c>
      <c r="C3560" s="3" t="s">
        <v>6931</v>
      </c>
      <c r="D3560" s="6">
        <v>1000</v>
      </c>
      <c r="E3560" s="8">
        <v>1000</v>
      </c>
      <c r="F3560" t="s">
        <v>8218</v>
      </c>
      <c r="G3560" t="s">
        <v>8224</v>
      </c>
      <c r="H3560" t="s">
        <v>8246</v>
      </c>
      <c r="I3560" s="11">
        <v>1411510135</v>
      </c>
      <c r="J3560" s="11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 t="shared" si="231"/>
        <v>100</v>
      </c>
      <c r="P3560" s="13">
        <f t="shared" si="232"/>
        <v>28.57</v>
      </c>
      <c r="Q3560" s="15" t="s">
        <v>8315</v>
      </c>
      <c r="R3560" t="s">
        <v>8316</v>
      </c>
      <c r="S3560" s="9">
        <f t="shared" si="233"/>
        <v>41875.922858796301</v>
      </c>
      <c r="T3560" s="9">
        <f t="shared" si="234"/>
        <v>41905.922858796301</v>
      </c>
      <c r="U3560">
        <f t="shared" si="235"/>
        <v>2014</v>
      </c>
    </row>
    <row r="3561" spans="1:21" ht="45" x14ac:dyDescent="0.25">
      <c r="A3561">
        <v>2835</v>
      </c>
      <c r="B3561" s="3" t="s">
        <v>2835</v>
      </c>
      <c r="C3561" s="3" t="s">
        <v>6945</v>
      </c>
      <c r="D3561" s="6">
        <v>1000</v>
      </c>
      <c r="E3561" s="8">
        <v>1870.99</v>
      </c>
      <c r="F3561" t="s">
        <v>8218</v>
      </c>
      <c r="G3561" t="s">
        <v>8224</v>
      </c>
      <c r="H3561" t="s">
        <v>8246</v>
      </c>
      <c r="I3561" s="11">
        <v>1449273600</v>
      </c>
      <c r="J3561" s="1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 t="shared" si="231"/>
        <v>187</v>
      </c>
      <c r="P3561" s="13">
        <f t="shared" si="232"/>
        <v>20.12</v>
      </c>
      <c r="Q3561" s="15" t="s">
        <v>8315</v>
      </c>
      <c r="R3561" t="s">
        <v>8316</v>
      </c>
      <c r="S3561" s="9">
        <f t="shared" si="233"/>
        <v>42313.703900462962</v>
      </c>
      <c r="T3561" s="9">
        <f t="shared" si="234"/>
        <v>42343</v>
      </c>
      <c r="U3561">
        <f t="shared" si="235"/>
        <v>2015</v>
      </c>
    </row>
    <row r="3562" spans="1:21" ht="60" x14ac:dyDescent="0.25">
      <c r="A3562">
        <v>2962</v>
      </c>
      <c r="B3562" s="3" t="s">
        <v>2962</v>
      </c>
      <c r="C3562" s="3" t="s">
        <v>7072</v>
      </c>
      <c r="D3562" s="6">
        <v>1000</v>
      </c>
      <c r="E3562" s="8">
        <v>1218</v>
      </c>
      <c r="F3562" t="s">
        <v>8218</v>
      </c>
      <c r="G3562" t="s">
        <v>8223</v>
      </c>
      <c r="H3562" t="s">
        <v>8245</v>
      </c>
      <c r="I3562" s="11">
        <v>1425193140</v>
      </c>
      <c r="J3562" s="11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 t="shared" si="231"/>
        <v>122</v>
      </c>
      <c r="P3562" s="13">
        <f t="shared" si="232"/>
        <v>60.9</v>
      </c>
      <c r="Q3562" s="15" t="s">
        <v>8315</v>
      </c>
      <c r="R3562" t="s">
        <v>8316</v>
      </c>
      <c r="S3562" s="9">
        <f t="shared" si="233"/>
        <v>42036.24428240741</v>
      </c>
      <c r="T3562" s="9">
        <f t="shared" si="234"/>
        <v>42064.290972222225</v>
      </c>
      <c r="U3562">
        <f t="shared" si="235"/>
        <v>2015</v>
      </c>
    </row>
    <row r="3563" spans="1:21" ht="60" x14ac:dyDescent="0.25">
      <c r="A3563">
        <v>2969</v>
      </c>
      <c r="B3563" s="3" t="s">
        <v>2969</v>
      </c>
      <c r="C3563" s="3" t="s">
        <v>7079</v>
      </c>
      <c r="D3563" s="6">
        <v>1000</v>
      </c>
      <c r="E3563" s="8">
        <v>1625</v>
      </c>
      <c r="F3563" t="s">
        <v>8218</v>
      </c>
      <c r="G3563" t="s">
        <v>8228</v>
      </c>
      <c r="H3563" t="s">
        <v>8250</v>
      </c>
      <c r="I3563" s="11">
        <v>1430693460</v>
      </c>
      <c r="J3563" s="11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 t="shared" si="231"/>
        <v>163</v>
      </c>
      <c r="P3563" s="13">
        <f t="shared" si="232"/>
        <v>95.59</v>
      </c>
      <c r="Q3563" s="15" t="s">
        <v>8315</v>
      </c>
      <c r="R3563" t="s">
        <v>8316</v>
      </c>
      <c r="S3563" s="9">
        <f t="shared" si="233"/>
        <v>42097.786493055552</v>
      </c>
      <c r="T3563" s="9">
        <f t="shared" si="234"/>
        <v>42127.952083333337</v>
      </c>
      <c r="U3563">
        <f t="shared" si="235"/>
        <v>2015</v>
      </c>
    </row>
    <row r="3564" spans="1:21" ht="60" x14ac:dyDescent="0.25">
      <c r="A3564">
        <v>3185</v>
      </c>
      <c r="B3564" s="3" t="s">
        <v>3185</v>
      </c>
      <c r="C3564" s="3" t="s">
        <v>7295</v>
      </c>
      <c r="D3564" s="6">
        <v>1000</v>
      </c>
      <c r="E3564" s="8">
        <v>1000</v>
      </c>
      <c r="F3564" t="s">
        <v>8218</v>
      </c>
      <c r="G3564" t="s">
        <v>8224</v>
      </c>
      <c r="H3564" t="s">
        <v>8246</v>
      </c>
      <c r="I3564" s="11">
        <v>1405553241</v>
      </c>
      <c r="J3564" s="11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 t="shared" si="231"/>
        <v>100</v>
      </c>
      <c r="P3564" s="13">
        <f t="shared" si="232"/>
        <v>41.67</v>
      </c>
      <c r="Q3564" s="15" t="s">
        <v>8315</v>
      </c>
      <c r="R3564" t="s">
        <v>8316</v>
      </c>
      <c r="S3564" s="9">
        <f t="shared" si="233"/>
        <v>41829.977326388893</v>
      </c>
      <c r="T3564" s="9">
        <f t="shared" si="234"/>
        <v>41836.977326388893</v>
      </c>
      <c r="U3564">
        <f t="shared" si="235"/>
        <v>2014</v>
      </c>
    </row>
    <row r="3565" spans="1:21" ht="45" x14ac:dyDescent="0.25">
      <c r="A3565">
        <v>3231</v>
      </c>
      <c r="B3565" s="3" t="s">
        <v>3231</v>
      </c>
      <c r="C3565" s="3" t="s">
        <v>7341</v>
      </c>
      <c r="D3565" s="6">
        <v>1000</v>
      </c>
      <c r="E3565" s="8">
        <v>1610</v>
      </c>
      <c r="F3565" t="s">
        <v>8218</v>
      </c>
      <c r="G3565" t="s">
        <v>8223</v>
      </c>
      <c r="H3565" t="s">
        <v>8245</v>
      </c>
      <c r="I3565" s="11">
        <v>1460846347</v>
      </c>
      <c r="J3565" s="11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 t="shared" si="231"/>
        <v>161</v>
      </c>
      <c r="P3565" s="13">
        <f t="shared" si="232"/>
        <v>57.5</v>
      </c>
      <c r="Q3565" s="15" t="s">
        <v>8315</v>
      </c>
      <c r="R3565" t="s">
        <v>8316</v>
      </c>
      <c r="S3565" s="9">
        <f t="shared" si="233"/>
        <v>42446.943831018521</v>
      </c>
      <c r="T3565" s="9">
        <f t="shared" si="234"/>
        <v>42476.943831018521</v>
      </c>
      <c r="U3565">
        <f t="shared" si="235"/>
        <v>2016</v>
      </c>
    </row>
    <row r="3566" spans="1:21" ht="45" x14ac:dyDescent="0.25">
      <c r="A3566">
        <v>3232</v>
      </c>
      <c r="B3566" s="3" t="s">
        <v>3232</v>
      </c>
      <c r="C3566" s="3" t="s">
        <v>7342</v>
      </c>
      <c r="D3566" s="6">
        <v>1000</v>
      </c>
      <c r="E3566" s="8">
        <v>1312</v>
      </c>
      <c r="F3566" t="s">
        <v>8218</v>
      </c>
      <c r="G3566" t="s">
        <v>8223</v>
      </c>
      <c r="H3566" t="s">
        <v>8245</v>
      </c>
      <c r="I3566" s="11">
        <v>1462334340</v>
      </c>
      <c r="J3566" s="11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 t="shared" si="231"/>
        <v>131</v>
      </c>
      <c r="P3566" s="13">
        <f t="shared" si="232"/>
        <v>50.46</v>
      </c>
      <c r="Q3566" s="15" t="s">
        <v>8315</v>
      </c>
      <c r="R3566" t="s">
        <v>8316</v>
      </c>
      <c r="S3566" s="9">
        <f t="shared" si="233"/>
        <v>42463.81385416667</v>
      </c>
      <c r="T3566" s="9">
        <f t="shared" si="234"/>
        <v>42494.165972222225</v>
      </c>
      <c r="U3566">
        <f t="shared" si="235"/>
        <v>2016</v>
      </c>
    </row>
    <row r="3567" spans="1:21" ht="60" x14ac:dyDescent="0.25">
      <c r="A3567">
        <v>3307</v>
      </c>
      <c r="B3567" s="3" t="s">
        <v>3307</v>
      </c>
      <c r="C3567" s="3" t="s">
        <v>7417</v>
      </c>
      <c r="D3567" s="6">
        <v>1000</v>
      </c>
      <c r="E3567" s="8">
        <v>1066.8</v>
      </c>
      <c r="F3567" t="s">
        <v>8218</v>
      </c>
      <c r="G3567" t="s">
        <v>8223</v>
      </c>
      <c r="H3567" t="s">
        <v>8245</v>
      </c>
      <c r="I3567" s="11">
        <v>1463275339</v>
      </c>
      <c r="J3567" s="11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 t="shared" si="231"/>
        <v>107</v>
      </c>
      <c r="P3567" s="13">
        <f t="shared" si="232"/>
        <v>53.34</v>
      </c>
      <c r="Q3567" s="15" t="s">
        <v>8315</v>
      </c>
      <c r="R3567" t="s">
        <v>8316</v>
      </c>
      <c r="S3567" s="9">
        <f t="shared" si="233"/>
        <v>42475.057164351849</v>
      </c>
      <c r="T3567" s="9">
        <f t="shared" si="234"/>
        <v>42505.057164351849</v>
      </c>
      <c r="U3567">
        <f t="shared" si="235"/>
        <v>2016</v>
      </c>
    </row>
    <row r="3568" spans="1:21" ht="60" x14ac:dyDescent="0.25">
      <c r="A3568">
        <v>3323</v>
      </c>
      <c r="B3568" s="3" t="s">
        <v>3323</v>
      </c>
      <c r="C3568" s="3" t="s">
        <v>7433</v>
      </c>
      <c r="D3568" s="6">
        <v>1000</v>
      </c>
      <c r="E3568" s="8">
        <v>1259</v>
      </c>
      <c r="F3568" t="s">
        <v>8218</v>
      </c>
      <c r="G3568" t="s">
        <v>8224</v>
      </c>
      <c r="H3568" t="s">
        <v>8246</v>
      </c>
      <c r="I3568" s="11">
        <v>1474793208</v>
      </c>
      <c r="J3568" s="11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 t="shared" si="231"/>
        <v>126</v>
      </c>
      <c r="P3568" s="13">
        <f t="shared" si="232"/>
        <v>25.69</v>
      </c>
      <c r="Q3568" s="15" t="s">
        <v>8315</v>
      </c>
      <c r="R3568" t="s">
        <v>8316</v>
      </c>
      <c r="S3568" s="9">
        <f t="shared" si="233"/>
        <v>42608.36583333333</v>
      </c>
      <c r="T3568" s="9">
        <f t="shared" si="234"/>
        <v>42638.36583333333</v>
      </c>
      <c r="U3568">
        <f t="shared" si="235"/>
        <v>2016</v>
      </c>
    </row>
    <row r="3569" spans="1:21" ht="45" x14ac:dyDescent="0.25">
      <c r="A3569">
        <v>3329</v>
      </c>
      <c r="B3569" s="3" t="s">
        <v>3329</v>
      </c>
      <c r="C3569" s="3" t="s">
        <v>7439</v>
      </c>
      <c r="D3569" s="6">
        <v>1000</v>
      </c>
      <c r="E3569" s="8">
        <v>1168</v>
      </c>
      <c r="F3569" t="s">
        <v>8218</v>
      </c>
      <c r="G3569" t="s">
        <v>8224</v>
      </c>
      <c r="H3569" t="s">
        <v>8246</v>
      </c>
      <c r="I3569" s="11">
        <v>1406502000</v>
      </c>
      <c r="J3569" s="11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 t="shared" si="231"/>
        <v>117</v>
      </c>
      <c r="P3569" s="13">
        <f t="shared" si="232"/>
        <v>44.92</v>
      </c>
      <c r="Q3569" s="15" t="s">
        <v>8315</v>
      </c>
      <c r="R3569" t="s">
        <v>8316</v>
      </c>
      <c r="S3569" s="9">
        <f t="shared" si="233"/>
        <v>41837.323009259257</v>
      </c>
      <c r="T3569" s="9">
        <f t="shared" si="234"/>
        <v>41847.958333333336</v>
      </c>
      <c r="U3569">
        <f t="shared" si="235"/>
        <v>2014</v>
      </c>
    </row>
    <row r="3570" spans="1:21" ht="60" x14ac:dyDescent="0.25">
      <c r="A3570">
        <v>3349</v>
      </c>
      <c r="B3570" s="3" t="s">
        <v>3348</v>
      </c>
      <c r="C3570" s="3" t="s">
        <v>7459</v>
      </c>
      <c r="D3570" s="6">
        <v>1000</v>
      </c>
      <c r="E3570" s="8">
        <v>1534</v>
      </c>
      <c r="F3570" t="s">
        <v>8218</v>
      </c>
      <c r="G3570" t="s">
        <v>8223</v>
      </c>
      <c r="H3570" t="s">
        <v>8245</v>
      </c>
      <c r="I3570" s="11">
        <v>1465837200</v>
      </c>
      <c r="J3570" s="11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 t="shared" si="231"/>
        <v>153</v>
      </c>
      <c r="P3570" s="13">
        <f t="shared" si="232"/>
        <v>109.57</v>
      </c>
      <c r="Q3570" s="15" t="s">
        <v>8315</v>
      </c>
      <c r="R3570" t="s">
        <v>8316</v>
      </c>
      <c r="S3570" s="9">
        <f t="shared" si="233"/>
        <v>42513.110787037032</v>
      </c>
      <c r="T3570" s="9">
        <f t="shared" si="234"/>
        <v>42534.708333333328</v>
      </c>
      <c r="U3570">
        <f t="shared" si="235"/>
        <v>2016</v>
      </c>
    </row>
    <row r="3571" spans="1:21" ht="45" x14ac:dyDescent="0.25">
      <c r="A3571">
        <v>3368</v>
      </c>
      <c r="B3571" s="3" t="s">
        <v>3367</v>
      </c>
      <c r="C3571" s="3" t="s">
        <v>7478</v>
      </c>
      <c r="D3571" s="6">
        <v>1000</v>
      </c>
      <c r="E3571" s="8">
        <v>1046</v>
      </c>
      <c r="F3571" t="s">
        <v>8218</v>
      </c>
      <c r="G3571" t="s">
        <v>8223</v>
      </c>
      <c r="H3571" t="s">
        <v>8245</v>
      </c>
      <c r="I3571" s="11">
        <v>1420088400</v>
      </c>
      <c r="J3571" s="1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 t="shared" si="231"/>
        <v>105</v>
      </c>
      <c r="P3571" s="13">
        <f t="shared" si="232"/>
        <v>45.48</v>
      </c>
      <c r="Q3571" s="15" t="s">
        <v>8315</v>
      </c>
      <c r="R3571" t="s">
        <v>8316</v>
      </c>
      <c r="S3571" s="9">
        <f t="shared" si="233"/>
        <v>41969.199756944443</v>
      </c>
      <c r="T3571" s="9">
        <f t="shared" si="234"/>
        <v>42005.208333333328</v>
      </c>
      <c r="U3571">
        <f t="shared" si="235"/>
        <v>2014</v>
      </c>
    </row>
    <row r="3572" spans="1:21" ht="45" x14ac:dyDescent="0.25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 s="11">
        <v>1408942740</v>
      </c>
      <c r="J3572" s="11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31"/>
        <v>104</v>
      </c>
      <c r="P3572" s="13">
        <f t="shared" si="232"/>
        <v>38.33</v>
      </c>
      <c r="Q3572" s="15" t="s">
        <v>8315</v>
      </c>
      <c r="R3572" t="s">
        <v>8316</v>
      </c>
      <c r="S3572" s="9">
        <f t="shared" si="233"/>
        <v>41855.548101851848</v>
      </c>
      <c r="T3572" s="9">
        <f t="shared" si="234"/>
        <v>41876.207638888889</v>
      </c>
      <c r="U3572">
        <f t="shared" si="235"/>
        <v>2014</v>
      </c>
    </row>
    <row r="3573" spans="1:21" ht="60" x14ac:dyDescent="0.25">
      <c r="A3573">
        <v>3435</v>
      </c>
      <c r="B3573" s="3" t="s">
        <v>3434</v>
      </c>
      <c r="C3573" s="3" t="s">
        <v>7545</v>
      </c>
      <c r="D3573" s="6">
        <v>1000</v>
      </c>
      <c r="E3573" s="8">
        <v>1120</v>
      </c>
      <c r="F3573" t="s">
        <v>8218</v>
      </c>
      <c r="G3573" t="s">
        <v>8223</v>
      </c>
      <c r="H3573" t="s">
        <v>8245</v>
      </c>
      <c r="I3573" s="11">
        <v>1470538800</v>
      </c>
      <c r="J3573" s="11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 t="shared" si="231"/>
        <v>112</v>
      </c>
      <c r="P3573" s="13">
        <f t="shared" si="232"/>
        <v>58.95</v>
      </c>
      <c r="Q3573" s="15" t="s">
        <v>8315</v>
      </c>
      <c r="R3573" t="s">
        <v>8316</v>
      </c>
      <c r="S3573" s="9">
        <f t="shared" si="233"/>
        <v>42572.61681712963</v>
      </c>
      <c r="T3573" s="9">
        <f t="shared" si="234"/>
        <v>42589.125</v>
      </c>
      <c r="U3573">
        <f t="shared" si="235"/>
        <v>2016</v>
      </c>
    </row>
    <row r="3574" spans="1:21" ht="60" x14ac:dyDescent="0.25">
      <c r="A3574">
        <v>3443</v>
      </c>
      <c r="B3574" s="3" t="s">
        <v>3442</v>
      </c>
      <c r="C3574" s="3" t="s">
        <v>7553</v>
      </c>
      <c r="D3574" s="6">
        <v>1000</v>
      </c>
      <c r="E3574" s="8">
        <v>1855</v>
      </c>
      <c r="F3574" t="s">
        <v>8218</v>
      </c>
      <c r="G3574" t="s">
        <v>8223</v>
      </c>
      <c r="H3574" t="s">
        <v>8245</v>
      </c>
      <c r="I3574" s="11">
        <v>1410266146</v>
      </c>
      <c r="J3574" s="11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 t="shared" si="231"/>
        <v>186</v>
      </c>
      <c r="P3574" s="13">
        <f t="shared" si="232"/>
        <v>41.22</v>
      </c>
      <c r="Q3574" s="15" t="s">
        <v>8315</v>
      </c>
      <c r="R3574" t="s">
        <v>8316</v>
      </c>
      <c r="S3574" s="9">
        <f t="shared" si="233"/>
        <v>41861.524837962963</v>
      </c>
      <c r="T3574" s="9">
        <f t="shared" si="234"/>
        <v>41891.524837962963</v>
      </c>
      <c r="U3574">
        <f t="shared" si="235"/>
        <v>2014</v>
      </c>
    </row>
    <row r="3575" spans="1:21" ht="60" x14ac:dyDescent="0.25">
      <c r="A3575">
        <v>3446</v>
      </c>
      <c r="B3575" s="3" t="s">
        <v>3445</v>
      </c>
      <c r="C3575" s="3" t="s">
        <v>7556</v>
      </c>
      <c r="D3575" s="6">
        <v>1000</v>
      </c>
      <c r="E3575" s="8">
        <v>1082</v>
      </c>
      <c r="F3575" t="s">
        <v>8218</v>
      </c>
      <c r="G3575" t="s">
        <v>8224</v>
      </c>
      <c r="H3575" t="s">
        <v>8246</v>
      </c>
      <c r="I3575" s="11">
        <v>1423138800</v>
      </c>
      <c r="J3575" s="11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 t="shared" si="231"/>
        <v>108</v>
      </c>
      <c r="P3575" s="13">
        <f t="shared" si="232"/>
        <v>43.28</v>
      </c>
      <c r="Q3575" s="15" t="s">
        <v>8315</v>
      </c>
      <c r="R3575" t="s">
        <v>8316</v>
      </c>
      <c r="S3575" s="9">
        <f t="shared" si="233"/>
        <v>42016.832465277781</v>
      </c>
      <c r="T3575" s="9">
        <f t="shared" si="234"/>
        <v>42040.513888888891</v>
      </c>
      <c r="U3575">
        <f t="shared" si="235"/>
        <v>2015</v>
      </c>
    </row>
    <row r="3576" spans="1:21" ht="30" x14ac:dyDescent="0.25">
      <c r="A3576">
        <v>3447</v>
      </c>
      <c r="B3576" s="3" t="s">
        <v>3446</v>
      </c>
      <c r="C3576" s="3" t="s">
        <v>7557</v>
      </c>
      <c r="D3576" s="6">
        <v>1000</v>
      </c>
      <c r="E3576" s="8">
        <v>1078</v>
      </c>
      <c r="F3576" t="s">
        <v>8218</v>
      </c>
      <c r="G3576" t="s">
        <v>8223</v>
      </c>
      <c r="H3576" t="s">
        <v>8245</v>
      </c>
      <c r="I3576" s="11">
        <v>1458332412</v>
      </c>
      <c r="J3576" s="11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 t="shared" si="231"/>
        <v>108</v>
      </c>
      <c r="P3576" s="13">
        <f t="shared" si="232"/>
        <v>77</v>
      </c>
      <c r="Q3576" s="15" t="s">
        <v>8315</v>
      </c>
      <c r="R3576" t="s">
        <v>8316</v>
      </c>
      <c r="S3576" s="9">
        <f t="shared" si="233"/>
        <v>42402.889027777783</v>
      </c>
      <c r="T3576" s="9">
        <f t="shared" si="234"/>
        <v>42447.847361111111</v>
      </c>
      <c r="U3576">
        <f t="shared" si="235"/>
        <v>2016</v>
      </c>
    </row>
    <row r="3577" spans="1:21" ht="60" x14ac:dyDescent="0.25">
      <c r="A3577">
        <v>3452</v>
      </c>
      <c r="B3577" s="3" t="s">
        <v>3451</v>
      </c>
      <c r="C3577" s="3" t="s">
        <v>7562</v>
      </c>
      <c r="D3577" s="6">
        <v>1000</v>
      </c>
      <c r="E3577" s="8">
        <v>1532</v>
      </c>
      <c r="F3577" t="s">
        <v>8218</v>
      </c>
      <c r="G3577" t="s">
        <v>8223</v>
      </c>
      <c r="H3577" t="s">
        <v>8245</v>
      </c>
      <c r="I3577" s="11">
        <v>1406087940</v>
      </c>
      <c r="J3577" s="11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 t="shared" si="231"/>
        <v>153</v>
      </c>
      <c r="P3577" s="13">
        <f t="shared" si="232"/>
        <v>41.41</v>
      </c>
      <c r="Q3577" s="15" t="s">
        <v>8315</v>
      </c>
      <c r="R3577" t="s">
        <v>8316</v>
      </c>
      <c r="S3577" s="9">
        <f t="shared" si="233"/>
        <v>41820.639189814814</v>
      </c>
      <c r="T3577" s="9">
        <f t="shared" si="234"/>
        <v>41843.165972222225</v>
      </c>
      <c r="U3577">
        <f t="shared" si="235"/>
        <v>2014</v>
      </c>
    </row>
    <row r="3578" spans="1:21" ht="60" x14ac:dyDescent="0.25">
      <c r="A3578">
        <v>3490</v>
      </c>
      <c r="B3578" s="3" t="s">
        <v>3489</v>
      </c>
      <c r="C3578" s="3" t="s">
        <v>7600</v>
      </c>
      <c r="D3578" s="6">
        <v>1000</v>
      </c>
      <c r="E3578" s="8">
        <v>1275</v>
      </c>
      <c r="F3578" t="s">
        <v>8218</v>
      </c>
      <c r="G3578" t="s">
        <v>8223</v>
      </c>
      <c r="H3578" t="s">
        <v>8245</v>
      </c>
      <c r="I3578" s="11">
        <v>1460574924</v>
      </c>
      <c r="J3578" s="11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 t="shared" ref="O3578:O3641" si="236">ROUND(E3578/D3578*100,0)</f>
        <v>128</v>
      </c>
      <c r="P3578" s="13">
        <f t="shared" ref="P3578:P3641" si="237">IFERROR(ROUND(E3578/L3578,2),0)</f>
        <v>47.22</v>
      </c>
      <c r="Q3578" s="15" t="s">
        <v>8315</v>
      </c>
      <c r="R3578" t="s">
        <v>8316</v>
      </c>
      <c r="S3578" s="9">
        <f t="shared" ref="S3578:S3641" si="238">(((J3578/60)/60)/24)+DATE(1970,1,1)</f>
        <v>42443.802361111113</v>
      </c>
      <c r="T3578" s="9">
        <f t="shared" ref="T3578:T3641" si="239">(((I3578/60)/60)/24)+DATE(1970,1,1)</f>
        <v>42473.802361111113</v>
      </c>
      <c r="U3578">
        <f t="shared" si="235"/>
        <v>2016</v>
      </c>
    </row>
    <row r="3579" spans="1:21" ht="60" x14ac:dyDescent="0.25">
      <c r="A3579">
        <v>3500</v>
      </c>
      <c r="B3579" s="3" t="s">
        <v>3499</v>
      </c>
      <c r="C3579" s="3" t="s">
        <v>7610</v>
      </c>
      <c r="D3579" s="6">
        <v>1000</v>
      </c>
      <c r="E3579" s="8">
        <v>1063</v>
      </c>
      <c r="F3579" t="s">
        <v>8218</v>
      </c>
      <c r="G3579" t="s">
        <v>8223</v>
      </c>
      <c r="H3579" t="s">
        <v>8245</v>
      </c>
      <c r="I3579" s="11">
        <v>1457326740</v>
      </c>
      <c r="J3579" s="11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 t="shared" si="236"/>
        <v>106</v>
      </c>
      <c r="P3579" s="13">
        <f t="shared" si="237"/>
        <v>25.31</v>
      </c>
      <c r="Q3579" s="15" t="s">
        <v>8315</v>
      </c>
      <c r="R3579" t="s">
        <v>8316</v>
      </c>
      <c r="S3579" s="9">
        <f t="shared" si="238"/>
        <v>42419.91942129629</v>
      </c>
      <c r="T3579" s="9">
        <f t="shared" si="239"/>
        <v>42436.207638888889</v>
      </c>
      <c r="U3579">
        <f t="shared" si="235"/>
        <v>2016</v>
      </c>
    </row>
    <row r="3580" spans="1:21" ht="60" x14ac:dyDescent="0.25">
      <c r="A3580">
        <v>3504</v>
      </c>
      <c r="B3580" s="3" t="s">
        <v>3503</v>
      </c>
      <c r="C3580" s="3" t="s">
        <v>7614</v>
      </c>
      <c r="D3580" s="6">
        <v>1000</v>
      </c>
      <c r="E3580" s="8">
        <v>1000</v>
      </c>
      <c r="F3580" t="s">
        <v>8218</v>
      </c>
      <c r="G3580" t="s">
        <v>8223</v>
      </c>
      <c r="H3580" t="s">
        <v>8245</v>
      </c>
      <c r="I3580" s="11">
        <v>1447959491</v>
      </c>
      <c r="J3580" s="11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 t="shared" si="236"/>
        <v>100</v>
      </c>
      <c r="P3580" s="13">
        <f t="shared" si="237"/>
        <v>125</v>
      </c>
      <c r="Q3580" s="15" t="s">
        <v>8315</v>
      </c>
      <c r="R3580" t="s">
        <v>8316</v>
      </c>
      <c r="S3580" s="9">
        <f t="shared" si="238"/>
        <v>42297.748738425929</v>
      </c>
      <c r="T3580" s="9">
        <f t="shared" si="239"/>
        <v>42327.790405092594</v>
      </c>
      <c r="U3580">
        <f t="shared" si="235"/>
        <v>2015</v>
      </c>
    </row>
    <row r="3581" spans="1:21" ht="60" x14ac:dyDescent="0.25">
      <c r="A3581">
        <v>3512</v>
      </c>
      <c r="B3581" s="3" t="s">
        <v>3511</v>
      </c>
      <c r="C3581" s="3" t="s">
        <v>7622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 s="11">
        <v>1429789992</v>
      </c>
      <c r="J3581" s="1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 t="shared" si="236"/>
        <v>100</v>
      </c>
      <c r="P3581" s="13">
        <f t="shared" si="237"/>
        <v>58.82</v>
      </c>
      <c r="Q3581" s="15" t="s">
        <v>8315</v>
      </c>
      <c r="R3581" t="s">
        <v>8316</v>
      </c>
      <c r="S3581" s="9">
        <f t="shared" si="238"/>
        <v>42057.536944444444</v>
      </c>
      <c r="T3581" s="9">
        <f t="shared" si="239"/>
        <v>42117.49527777778</v>
      </c>
      <c r="U3581">
        <f t="shared" si="235"/>
        <v>2015</v>
      </c>
    </row>
    <row r="3582" spans="1:21" ht="15.75" x14ac:dyDescent="0.25">
      <c r="A3582">
        <v>3531</v>
      </c>
      <c r="B3582" s="3" t="s">
        <v>3530</v>
      </c>
      <c r="C3582" s="3" t="s">
        <v>7641</v>
      </c>
      <c r="D3582" s="6">
        <v>1000</v>
      </c>
      <c r="E3582" s="8">
        <v>1280</v>
      </c>
      <c r="F3582" t="s">
        <v>8218</v>
      </c>
      <c r="G3582" t="s">
        <v>8223</v>
      </c>
      <c r="H3582" t="s">
        <v>8245</v>
      </c>
      <c r="I3582" s="11">
        <v>1467301334</v>
      </c>
      <c r="J3582" s="11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 t="shared" si="236"/>
        <v>128</v>
      </c>
      <c r="P3582" s="13">
        <f t="shared" si="237"/>
        <v>49.23</v>
      </c>
      <c r="Q3582" s="15" t="s">
        <v>8315</v>
      </c>
      <c r="R3582" t="s">
        <v>8316</v>
      </c>
      <c r="S3582" s="9">
        <f t="shared" si="238"/>
        <v>42521.654328703706</v>
      </c>
      <c r="T3582" s="9">
        <f t="shared" si="239"/>
        <v>42551.654328703706</v>
      </c>
      <c r="U3582">
        <f t="shared" si="235"/>
        <v>2016</v>
      </c>
    </row>
    <row r="3583" spans="1:21" ht="60" x14ac:dyDescent="0.25">
      <c r="A3583">
        <v>3549</v>
      </c>
      <c r="B3583" s="3" t="s">
        <v>3548</v>
      </c>
      <c r="C3583" s="3" t="s">
        <v>7659</v>
      </c>
      <c r="D3583" s="6">
        <v>1000</v>
      </c>
      <c r="E3583" s="8">
        <v>1020</v>
      </c>
      <c r="F3583" t="s">
        <v>8218</v>
      </c>
      <c r="G3583" t="s">
        <v>8224</v>
      </c>
      <c r="H3583" t="s">
        <v>8246</v>
      </c>
      <c r="I3583" s="11">
        <v>1441358873</v>
      </c>
      <c r="J3583" s="11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 t="shared" si="236"/>
        <v>102</v>
      </c>
      <c r="P3583" s="13">
        <f t="shared" si="237"/>
        <v>24.29</v>
      </c>
      <c r="Q3583" s="15" t="s">
        <v>8315</v>
      </c>
      <c r="R3583" t="s">
        <v>8316</v>
      </c>
      <c r="S3583" s="9">
        <f t="shared" si="238"/>
        <v>42223.394363425927</v>
      </c>
      <c r="T3583" s="9">
        <f t="shared" si="239"/>
        <v>42251.394363425927</v>
      </c>
      <c r="U3583">
        <f t="shared" si="235"/>
        <v>2015</v>
      </c>
    </row>
    <row r="3584" spans="1:21" ht="60" x14ac:dyDescent="0.25">
      <c r="A3584">
        <v>3559</v>
      </c>
      <c r="B3584" s="3" t="s">
        <v>3558</v>
      </c>
      <c r="C3584" s="3" t="s">
        <v>7669</v>
      </c>
      <c r="D3584" s="6">
        <v>1000</v>
      </c>
      <c r="E3584" s="8">
        <v>1035</v>
      </c>
      <c r="F3584" t="s">
        <v>8218</v>
      </c>
      <c r="G3584" t="s">
        <v>8225</v>
      </c>
      <c r="H3584" t="s">
        <v>8247</v>
      </c>
      <c r="I3584" s="11">
        <v>1438333080</v>
      </c>
      <c r="J3584" s="11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 t="shared" si="236"/>
        <v>104</v>
      </c>
      <c r="P3584" s="13">
        <f t="shared" si="237"/>
        <v>43.13</v>
      </c>
      <c r="Q3584" s="15" t="s">
        <v>8315</v>
      </c>
      <c r="R3584" t="s">
        <v>8316</v>
      </c>
      <c r="S3584" s="9">
        <f t="shared" si="238"/>
        <v>42194.096157407403</v>
      </c>
      <c r="T3584" s="9">
        <f t="shared" si="239"/>
        <v>42216.373611111107</v>
      </c>
      <c r="U3584">
        <f t="shared" si="235"/>
        <v>2015</v>
      </c>
    </row>
    <row r="3585" spans="1:21" ht="45" x14ac:dyDescent="0.25">
      <c r="A3585">
        <v>3564</v>
      </c>
      <c r="B3585" s="3" t="s">
        <v>3563</v>
      </c>
      <c r="C3585" s="3" t="s">
        <v>7674</v>
      </c>
      <c r="D3585" s="6">
        <v>1000</v>
      </c>
      <c r="E3585" s="8">
        <v>1005</v>
      </c>
      <c r="F3585" t="s">
        <v>8218</v>
      </c>
      <c r="G3585" t="s">
        <v>8224</v>
      </c>
      <c r="H3585" t="s">
        <v>8246</v>
      </c>
      <c r="I3585" s="11">
        <v>1444060800</v>
      </c>
      <c r="J3585" s="11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 t="shared" si="236"/>
        <v>101</v>
      </c>
      <c r="P3585" s="13">
        <f t="shared" si="237"/>
        <v>59.12</v>
      </c>
      <c r="Q3585" s="15" t="s">
        <v>8315</v>
      </c>
      <c r="R3585" t="s">
        <v>8316</v>
      </c>
      <c r="S3585" s="9">
        <f t="shared" si="238"/>
        <v>42236.623252314821</v>
      </c>
      <c r="T3585" s="9">
        <f t="shared" si="239"/>
        <v>42282.666666666672</v>
      </c>
      <c r="U3585">
        <f t="shared" si="235"/>
        <v>2015</v>
      </c>
    </row>
    <row r="3586" spans="1:21" ht="60" x14ac:dyDescent="0.25">
      <c r="A3586">
        <v>3567</v>
      </c>
      <c r="B3586" s="3" t="s">
        <v>3566</v>
      </c>
      <c r="C3586" s="3" t="s">
        <v>7677</v>
      </c>
      <c r="D3586" s="6">
        <v>1000</v>
      </c>
      <c r="E3586" s="8">
        <v>1088</v>
      </c>
      <c r="F3586" t="s">
        <v>8218</v>
      </c>
      <c r="G3586" t="s">
        <v>8224</v>
      </c>
      <c r="H3586" t="s">
        <v>8246</v>
      </c>
      <c r="I3586" s="11">
        <v>1433964444</v>
      </c>
      <c r="J3586" s="11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 t="shared" si="236"/>
        <v>109</v>
      </c>
      <c r="P3586" s="13">
        <f t="shared" si="237"/>
        <v>26.54</v>
      </c>
      <c r="Q3586" s="15" t="s">
        <v>8315</v>
      </c>
      <c r="R3586" t="s">
        <v>8316</v>
      </c>
      <c r="S3586" s="9">
        <f t="shared" si="238"/>
        <v>42135.810694444444</v>
      </c>
      <c r="T3586" s="9">
        <f t="shared" si="239"/>
        <v>42165.810694444444</v>
      </c>
      <c r="U3586">
        <f t="shared" si="235"/>
        <v>2015</v>
      </c>
    </row>
    <row r="3587" spans="1:21" ht="45" x14ac:dyDescent="0.25">
      <c r="A3587">
        <v>3568</v>
      </c>
      <c r="B3587" s="3" t="s">
        <v>3567</v>
      </c>
      <c r="C3587" s="3" t="s">
        <v>7678</v>
      </c>
      <c r="D3587" s="6">
        <v>1000</v>
      </c>
      <c r="E3587" s="8">
        <v>1110</v>
      </c>
      <c r="F3587" t="s">
        <v>8218</v>
      </c>
      <c r="G3587" t="s">
        <v>8223</v>
      </c>
      <c r="H3587" t="s">
        <v>8245</v>
      </c>
      <c r="I3587" s="11">
        <v>1410975994</v>
      </c>
      <c r="J3587" s="11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 t="shared" si="236"/>
        <v>111</v>
      </c>
      <c r="P3587" s="13">
        <f t="shared" si="237"/>
        <v>58.42</v>
      </c>
      <c r="Q3587" s="15" t="s">
        <v>8315</v>
      </c>
      <c r="R3587" t="s">
        <v>8316</v>
      </c>
      <c r="S3587" s="9">
        <f t="shared" si="238"/>
        <v>41869.740671296298</v>
      </c>
      <c r="T3587" s="9">
        <f t="shared" si="239"/>
        <v>41899.740671296298</v>
      </c>
      <c r="U3587">
        <f t="shared" si="235"/>
        <v>2014</v>
      </c>
    </row>
    <row r="3588" spans="1:21" ht="45" x14ac:dyDescent="0.25">
      <c r="A3588">
        <v>3582</v>
      </c>
      <c r="B3588" s="3" t="s">
        <v>3581</v>
      </c>
      <c r="C3588" s="3" t="s">
        <v>7692</v>
      </c>
      <c r="D3588" s="6">
        <v>1000</v>
      </c>
      <c r="E3588" s="8">
        <v>2870</v>
      </c>
      <c r="F3588" t="s">
        <v>8218</v>
      </c>
      <c r="G3588" t="s">
        <v>8223</v>
      </c>
      <c r="H3588" t="s">
        <v>8245</v>
      </c>
      <c r="I3588" s="11">
        <v>1459822682</v>
      </c>
      <c r="J3588" s="11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 t="shared" si="236"/>
        <v>287</v>
      </c>
      <c r="P3588" s="13">
        <f t="shared" si="237"/>
        <v>58.57</v>
      </c>
      <c r="Q3588" s="15" t="s">
        <v>8315</v>
      </c>
      <c r="R3588" t="s">
        <v>8316</v>
      </c>
      <c r="S3588" s="9">
        <f t="shared" si="238"/>
        <v>42451.095856481479</v>
      </c>
      <c r="T3588" s="9">
        <f t="shared" si="239"/>
        <v>42465.095856481479</v>
      </c>
      <c r="U3588">
        <f t="shared" si="235"/>
        <v>2016</v>
      </c>
    </row>
    <row r="3589" spans="1:21" ht="45" x14ac:dyDescent="0.25">
      <c r="A3589">
        <v>3598</v>
      </c>
      <c r="B3589" s="3" t="s">
        <v>3597</v>
      </c>
      <c r="C3589" s="3" t="s">
        <v>7708</v>
      </c>
      <c r="D3589" s="6">
        <v>1000</v>
      </c>
      <c r="E3589" s="8">
        <v>1101</v>
      </c>
      <c r="F3589" t="s">
        <v>8218</v>
      </c>
      <c r="G3589" t="s">
        <v>8223</v>
      </c>
      <c r="H3589" t="s">
        <v>8245</v>
      </c>
      <c r="I3589" s="11">
        <v>1409720340</v>
      </c>
      <c r="J3589" s="11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 t="shared" si="236"/>
        <v>110</v>
      </c>
      <c r="P3589" s="13">
        <f t="shared" si="237"/>
        <v>40.78</v>
      </c>
      <c r="Q3589" s="15" t="s">
        <v>8315</v>
      </c>
      <c r="R3589" t="s">
        <v>8316</v>
      </c>
      <c r="S3589" s="9">
        <f t="shared" si="238"/>
        <v>41866.79886574074</v>
      </c>
      <c r="T3589" s="9">
        <f t="shared" si="239"/>
        <v>41885.207638888889</v>
      </c>
      <c r="U3589">
        <f t="shared" si="235"/>
        <v>2014</v>
      </c>
    </row>
    <row r="3590" spans="1:21" ht="45" x14ac:dyDescent="0.25">
      <c r="A3590">
        <v>3610</v>
      </c>
      <c r="B3590" s="3" t="s">
        <v>3609</v>
      </c>
      <c r="C3590" s="3" t="s">
        <v>7720</v>
      </c>
      <c r="D3590" s="6">
        <v>1000</v>
      </c>
      <c r="E3590" s="8">
        <v>1623</v>
      </c>
      <c r="F3590" t="s">
        <v>8218</v>
      </c>
      <c r="G3590" t="s">
        <v>8224</v>
      </c>
      <c r="H3590" t="s">
        <v>8246</v>
      </c>
      <c r="I3590" s="11">
        <v>1439806936</v>
      </c>
      <c r="J3590" s="11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 t="shared" si="236"/>
        <v>162</v>
      </c>
      <c r="P3590" s="13">
        <f t="shared" si="237"/>
        <v>52.35</v>
      </c>
      <c r="Q3590" s="15" t="s">
        <v>8315</v>
      </c>
      <c r="R3590" t="s">
        <v>8316</v>
      </c>
      <c r="S3590" s="9">
        <f t="shared" si="238"/>
        <v>42203.432129629626</v>
      </c>
      <c r="T3590" s="9">
        <f t="shared" si="239"/>
        <v>42233.432129629626</v>
      </c>
      <c r="U3590">
        <f t="shared" si="235"/>
        <v>2015</v>
      </c>
    </row>
    <row r="3591" spans="1:21" ht="60" x14ac:dyDescent="0.25">
      <c r="A3591">
        <v>3619</v>
      </c>
      <c r="B3591" s="3" t="s">
        <v>3617</v>
      </c>
      <c r="C3591" s="3" t="s">
        <v>7729</v>
      </c>
      <c r="D3591" s="6">
        <v>1000</v>
      </c>
      <c r="E3591" s="8">
        <v>1130</v>
      </c>
      <c r="F3591" t="s">
        <v>8218</v>
      </c>
      <c r="G3591" t="s">
        <v>8223</v>
      </c>
      <c r="H3591" t="s">
        <v>8245</v>
      </c>
      <c r="I3591" s="11">
        <v>1479592800</v>
      </c>
      <c r="J3591" s="1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 t="shared" si="236"/>
        <v>113</v>
      </c>
      <c r="P3591" s="13">
        <f t="shared" si="237"/>
        <v>66.47</v>
      </c>
      <c r="Q3591" s="15" t="s">
        <v>8315</v>
      </c>
      <c r="R3591" t="s">
        <v>8316</v>
      </c>
      <c r="S3591" s="9">
        <f t="shared" si="238"/>
        <v>42661.132245370376</v>
      </c>
      <c r="T3591" s="9">
        <f t="shared" si="239"/>
        <v>42693.916666666672</v>
      </c>
      <c r="U3591">
        <f t="shared" si="235"/>
        <v>2016</v>
      </c>
    </row>
    <row r="3592" spans="1:21" ht="30" x14ac:dyDescent="0.25">
      <c r="A3592">
        <v>3622</v>
      </c>
      <c r="B3592" s="3" t="s">
        <v>3620</v>
      </c>
      <c r="C3592" s="3" t="s">
        <v>7732</v>
      </c>
      <c r="D3592" s="6">
        <v>1000</v>
      </c>
      <c r="E3592" s="8">
        <v>1000.99</v>
      </c>
      <c r="F3592" t="s">
        <v>8218</v>
      </c>
      <c r="G3592" t="s">
        <v>8223</v>
      </c>
      <c r="H3592" t="s">
        <v>8245</v>
      </c>
      <c r="I3592" s="11">
        <v>1411874580</v>
      </c>
      <c r="J3592" s="11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 t="shared" si="236"/>
        <v>100</v>
      </c>
      <c r="P3592" s="13">
        <f t="shared" si="237"/>
        <v>47.67</v>
      </c>
      <c r="Q3592" s="15" t="s">
        <v>8315</v>
      </c>
      <c r="R3592" t="s">
        <v>8316</v>
      </c>
      <c r="S3592" s="9">
        <f t="shared" si="238"/>
        <v>41877.221886574072</v>
      </c>
      <c r="T3592" s="9">
        <f t="shared" si="239"/>
        <v>41910.140972222223</v>
      </c>
      <c r="U3592">
        <f t="shared" si="235"/>
        <v>2014</v>
      </c>
    </row>
    <row r="3593" spans="1:21" ht="60" x14ac:dyDescent="0.25">
      <c r="A3593">
        <v>3668</v>
      </c>
      <c r="B3593" s="3" t="s">
        <v>3665</v>
      </c>
      <c r="C3593" s="3" t="s">
        <v>7778</v>
      </c>
      <c r="D3593" s="6">
        <v>1000</v>
      </c>
      <c r="E3593" s="8">
        <v>1035</v>
      </c>
      <c r="F3593" t="s">
        <v>8218</v>
      </c>
      <c r="G3593" t="s">
        <v>8223</v>
      </c>
      <c r="H3593" t="s">
        <v>8245</v>
      </c>
      <c r="I3593" s="11">
        <v>1437676380</v>
      </c>
      <c r="J3593" s="11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 t="shared" si="236"/>
        <v>104</v>
      </c>
      <c r="P3593" s="13">
        <f t="shared" si="237"/>
        <v>36.96</v>
      </c>
      <c r="Q3593" s="15" t="s">
        <v>8315</v>
      </c>
      <c r="R3593" t="s">
        <v>8316</v>
      </c>
      <c r="S3593" s="9">
        <f t="shared" si="238"/>
        <v>42185.556157407409</v>
      </c>
      <c r="T3593" s="9">
        <f t="shared" si="239"/>
        <v>42208.772916666669</v>
      </c>
      <c r="U3593">
        <f t="shared" si="235"/>
        <v>2015</v>
      </c>
    </row>
    <row r="3594" spans="1:21" ht="60" x14ac:dyDescent="0.25">
      <c r="A3594">
        <v>3669</v>
      </c>
      <c r="B3594" s="3" t="s">
        <v>3666</v>
      </c>
      <c r="C3594" s="3" t="s">
        <v>7779</v>
      </c>
      <c r="D3594" s="6">
        <v>1000</v>
      </c>
      <c r="E3594" s="8">
        <v>1382</v>
      </c>
      <c r="F3594" t="s">
        <v>8218</v>
      </c>
      <c r="G3594" t="s">
        <v>8224</v>
      </c>
      <c r="H3594" t="s">
        <v>8246</v>
      </c>
      <c r="I3594" s="11">
        <v>1434039137</v>
      </c>
      <c r="J3594" s="11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 t="shared" si="236"/>
        <v>138</v>
      </c>
      <c r="P3594" s="13">
        <f t="shared" si="237"/>
        <v>81.290000000000006</v>
      </c>
      <c r="Q3594" s="15" t="s">
        <v>8315</v>
      </c>
      <c r="R3594" t="s">
        <v>8316</v>
      </c>
      <c r="S3594" s="9">
        <f t="shared" si="238"/>
        <v>42136.675196759257</v>
      </c>
      <c r="T3594" s="9">
        <f t="shared" si="239"/>
        <v>42166.675196759257</v>
      </c>
      <c r="U3594">
        <f t="shared" ref="U3594:U3629" si="240">YEAR(S3594)</f>
        <v>2015</v>
      </c>
    </row>
    <row r="3595" spans="1:21" ht="60" x14ac:dyDescent="0.25">
      <c r="A3595">
        <v>3681</v>
      </c>
      <c r="B3595" s="3" t="s">
        <v>3678</v>
      </c>
      <c r="C3595" s="3" t="s">
        <v>7791</v>
      </c>
      <c r="D3595" s="6">
        <v>1000</v>
      </c>
      <c r="E3595" s="8">
        <v>1119</v>
      </c>
      <c r="F3595" t="s">
        <v>8218</v>
      </c>
      <c r="G3595" t="s">
        <v>8223</v>
      </c>
      <c r="H3595" t="s">
        <v>8245</v>
      </c>
      <c r="I3595" s="11">
        <v>1452872290</v>
      </c>
      <c r="J3595" s="11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 t="shared" si="236"/>
        <v>112</v>
      </c>
      <c r="P3595" s="13">
        <f t="shared" si="237"/>
        <v>62.17</v>
      </c>
      <c r="Q3595" s="15" t="s">
        <v>8315</v>
      </c>
      <c r="R3595" t="s">
        <v>8316</v>
      </c>
      <c r="S3595" s="9">
        <f t="shared" si="238"/>
        <v>42374.651504629626</v>
      </c>
      <c r="T3595" s="9">
        <f t="shared" si="239"/>
        <v>42384.651504629626</v>
      </c>
      <c r="U3595">
        <f t="shared" si="240"/>
        <v>2016</v>
      </c>
    </row>
    <row r="3596" spans="1:21" ht="30" x14ac:dyDescent="0.25">
      <c r="A3596">
        <v>3692</v>
      </c>
      <c r="B3596" s="3" t="s">
        <v>3689</v>
      </c>
      <c r="C3596" s="3" t="s">
        <v>7802</v>
      </c>
      <c r="D3596" s="6">
        <v>1000</v>
      </c>
      <c r="E3596" s="8">
        <v>1260</v>
      </c>
      <c r="F3596" t="s">
        <v>8218</v>
      </c>
      <c r="G3596" t="s">
        <v>8223</v>
      </c>
      <c r="H3596" t="s">
        <v>8245</v>
      </c>
      <c r="I3596" s="11">
        <v>1411084800</v>
      </c>
      <c r="J3596" s="11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 t="shared" si="236"/>
        <v>126</v>
      </c>
      <c r="P3596" s="13">
        <f t="shared" si="237"/>
        <v>74.12</v>
      </c>
      <c r="Q3596" s="15" t="s">
        <v>8315</v>
      </c>
      <c r="R3596" t="s">
        <v>8316</v>
      </c>
      <c r="S3596" s="9">
        <f t="shared" si="238"/>
        <v>41891.96503472222</v>
      </c>
      <c r="T3596" s="9">
        <f t="shared" si="239"/>
        <v>41901</v>
      </c>
      <c r="U3596">
        <f t="shared" si="240"/>
        <v>2014</v>
      </c>
    </row>
    <row r="3597" spans="1:21" ht="45" x14ac:dyDescent="0.25">
      <c r="A3597">
        <v>3707</v>
      </c>
      <c r="B3597" s="3" t="s">
        <v>3704</v>
      </c>
      <c r="C3597" s="3" t="s">
        <v>7817</v>
      </c>
      <c r="D3597" s="6">
        <v>1000</v>
      </c>
      <c r="E3597" s="8">
        <v>1860</v>
      </c>
      <c r="F3597" t="s">
        <v>8218</v>
      </c>
      <c r="G3597" t="s">
        <v>8223</v>
      </c>
      <c r="H3597" t="s">
        <v>8245</v>
      </c>
      <c r="I3597" s="11">
        <v>1469165160</v>
      </c>
      <c r="J3597" s="11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 t="shared" si="236"/>
        <v>186</v>
      </c>
      <c r="P3597" s="13">
        <f t="shared" si="237"/>
        <v>80.87</v>
      </c>
      <c r="Q3597" s="15" t="s">
        <v>8315</v>
      </c>
      <c r="R3597" t="s">
        <v>8316</v>
      </c>
      <c r="S3597" s="9">
        <f t="shared" si="238"/>
        <v>42552.048356481479</v>
      </c>
      <c r="T3597" s="9">
        <f t="shared" si="239"/>
        <v>42573.226388888885</v>
      </c>
      <c r="U3597">
        <f t="shared" si="240"/>
        <v>2016</v>
      </c>
    </row>
    <row r="3598" spans="1:21" ht="45" x14ac:dyDescent="0.25">
      <c r="A3598">
        <v>3709</v>
      </c>
      <c r="B3598" s="3" t="s">
        <v>3706</v>
      </c>
      <c r="C3598" s="3" t="s">
        <v>7819</v>
      </c>
      <c r="D3598" s="6">
        <v>1000</v>
      </c>
      <c r="E3598" s="8">
        <v>1082.5</v>
      </c>
      <c r="F3598" t="s">
        <v>8218</v>
      </c>
      <c r="G3598" t="s">
        <v>8224</v>
      </c>
      <c r="H3598" t="s">
        <v>8246</v>
      </c>
      <c r="I3598" s="11">
        <v>1403715546</v>
      </c>
      <c r="J3598" s="11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 t="shared" si="236"/>
        <v>108</v>
      </c>
      <c r="P3598" s="13">
        <f t="shared" si="237"/>
        <v>30.93</v>
      </c>
      <c r="Q3598" s="15" t="s">
        <v>8315</v>
      </c>
      <c r="R3598" t="s">
        <v>8316</v>
      </c>
      <c r="S3598" s="9">
        <f t="shared" si="238"/>
        <v>41785.707708333335</v>
      </c>
      <c r="T3598" s="9">
        <f t="shared" si="239"/>
        <v>41815.707708333335</v>
      </c>
      <c r="U3598">
        <f t="shared" si="240"/>
        <v>2014</v>
      </c>
    </row>
    <row r="3599" spans="1:21" ht="45" x14ac:dyDescent="0.25">
      <c r="A3599">
        <v>3808</v>
      </c>
      <c r="B3599" s="3" t="s">
        <v>3805</v>
      </c>
      <c r="C3599" s="3" t="s">
        <v>7918</v>
      </c>
      <c r="D3599" s="6">
        <v>1000</v>
      </c>
      <c r="E3599" s="8">
        <v>1000</v>
      </c>
      <c r="F3599" t="s">
        <v>8218</v>
      </c>
      <c r="G3599" t="s">
        <v>8224</v>
      </c>
      <c r="H3599" t="s">
        <v>8246</v>
      </c>
      <c r="I3599" s="11">
        <v>1429955619</v>
      </c>
      <c r="J3599" s="11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 t="shared" si="236"/>
        <v>100</v>
      </c>
      <c r="P3599" s="13">
        <f t="shared" si="237"/>
        <v>41.67</v>
      </c>
      <c r="Q3599" s="15" t="s">
        <v>8315</v>
      </c>
      <c r="R3599" t="s">
        <v>8316</v>
      </c>
      <c r="S3599" s="9">
        <f t="shared" si="238"/>
        <v>42059.453923611116</v>
      </c>
      <c r="T3599" s="9">
        <f t="shared" si="239"/>
        <v>42119.412256944444</v>
      </c>
      <c r="U3599">
        <f t="shared" si="240"/>
        <v>2015</v>
      </c>
    </row>
    <row r="3600" spans="1:21" ht="30" x14ac:dyDescent="0.25">
      <c r="A360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 s="11">
        <v>1440111600</v>
      </c>
      <c r="J3600" s="11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 t="shared" si="236"/>
        <v>100</v>
      </c>
      <c r="P3600" s="13">
        <f t="shared" si="237"/>
        <v>50</v>
      </c>
      <c r="Q3600" s="15" t="s">
        <v>8315</v>
      </c>
      <c r="R3600" t="s">
        <v>8316</v>
      </c>
      <c r="S3600" s="9">
        <f t="shared" si="238"/>
        <v>42207.259918981479</v>
      </c>
      <c r="T3600" s="9">
        <f t="shared" si="239"/>
        <v>42236.958333333328</v>
      </c>
      <c r="U3600">
        <f t="shared" si="240"/>
        <v>2015</v>
      </c>
    </row>
    <row r="3601" spans="1:21" ht="45" x14ac:dyDescent="0.25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 s="11">
        <v>1437166920</v>
      </c>
      <c r="J3601" s="1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36"/>
        <v>106</v>
      </c>
      <c r="P3601" s="13">
        <f t="shared" si="237"/>
        <v>40.92</v>
      </c>
      <c r="Q3601" s="15" t="s">
        <v>8315</v>
      </c>
      <c r="R3601" t="s">
        <v>8316</v>
      </c>
      <c r="S3601" s="9">
        <f t="shared" si="238"/>
        <v>42184.209537037037</v>
      </c>
      <c r="T3601" s="9">
        <f t="shared" si="239"/>
        <v>42202.876388888893</v>
      </c>
      <c r="U3601">
        <f t="shared" si="240"/>
        <v>2015</v>
      </c>
    </row>
    <row r="3602" spans="1:21" ht="60" x14ac:dyDescent="0.25">
      <c r="A3602">
        <v>3458</v>
      </c>
      <c r="B3602" s="3" t="s">
        <v>3457</v>
      </c>
      <c r="C3602" s="3" t="s">
        <v>7568</v>
      </c>
      <c r="D3602" s="6">
        <v>978</v>
      </c>
      <c r="E3602" s="8">
        <v>1216</v>
      </c>
      <c r="F3602" t="s">
        <v>8218</v>
      </c>
      <c r="G3602" t="s">
        <v>8223</v>
      </c>
      <c r="H3602" t="s">
        <v>8245</v>
      </c>
      <c r="I3602" s="11">
        <v>1422937620</v>
      </c>
      <c r="J3602" s="11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 t="shared" si="236"/>
        <v>124</v>
      </c>
      <c r="P3602" s="13">
        <f t="shared" si="237"/>
        <v>45.04</v>
      </c>
      <c r="Q3602" s="15" t="s">
        <v>8315</v>
      </c>
      <c r="R3602" t="s">
        <v>8316</v>
      </c>
      <c r="S3602" s="9">
        <f t="shared" si="238"/>
        <v>42011.202581018515</v>
      </c>
      <c r="T3602" s="9">
        <f t="shared" si="239"/>
        <v>42038.185416666667</v>
      </c>
      <c r="U3602">
        <f t="shared" si="240"/>
        <v>2015</v>
      </c>
    </row>
    <row r="3603" spans="1:21" ht="60" x14ac:dyDescent="0.25">
      <c r="A3603">
        <v>3532</v>
      </c>
      <c r="B3603" s="3" t="s">
        <v>3531</v>
      </c>
      <c r="C3603" s="3" t="s">
        <v>7642</v>
      </c>
      <c r="D3603" s="6">
        <v>960</v>
      </c>
      <c r="E3603" s="8">
        <v>1142</v>
      </c>
      <c r="F3603" t="s">
        <v>8218</v>
      </c>
      <c r="G3603" t="s">
        <v>8223</v>
      </c>
      <c r="H3603" t="s">
        <v>8245</v>
      </c>
      <c r="I3603" s="11">
        <v>1411012740</v>
      </c>
      <c r="J3603" s="11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 t="shared" si="236"/>
        <v>119</v>
      </c>
      <c r="P3603" s="13">
        <f t="shared" si="237"/>
        <v>42.3</v>
      </c>
      <c r="Q3603" s="15" t="s">
        <v>8315</v>
      </c>
      <c r="R3603" t="s">
        <v>8316</v>
      </c>
      <c r="S3603" s="9">
        <f t="shared" si="238"/>
        <v>41884.599849537037</v>
      </c>
      <c r="T3603" s="9">
        <f t="shared" si="239"/>
        <v>41900.165972222225</v>
      </c>
      <c r="U3603">
        <f t="shared" si="240"/>
        <v>2014</v>
      </c>
    </row>
    <row r="3604" spans="1:21" ht="60" x14ac:dyDescent="0.25">
      <c r="A3604">
        <v>3510</v>
      </c>
      <c r="B3604" s="3" t="s">
        <v>3509</v>
      </c>
      <c r="C3604" s="3" t="s">
        <v>7620</v>
      </c>
      <c r="D3604" s="6">
        <v>900</v>
      </c>
      <c r="E3604" s="8">
        <v>905</v>
      </c>
      <c r="F3604" t="s">
        <v>8218</v>
      </c>
      <c r="G3604" t="s">
        <v>8223</v>
      </c>
      <c r="H3604" t="s">
        <v>8245</v>
      </c>
      <c r="I3604" s="11">
        <v>1404312846</v>
      </c>
      <c r="J3604" s="11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 t="shared" si="236"/>
        <v>101</v>
      </c>
      <c r="P3604" s="13">
        <f t="shared" si="237"/>
        <v>60.33</v>
      </c>
      <c r="Q3604" s="15" t="s">
        <v>8315</v>
      </c>
      <c r="R3604" t="s">
        <v>8316</v>
      </c>
      <c r="S3604" s="9">
        <f t="shared" si="238"/>
        <v>41802.62090277778</v>
      </c>
      <c r="T3604" s="9">
        <f t="shared" si="239"/>
        <v>41822.62090277778</v>
      </c>
      <c r="U3604">
        <f t="shared" si="240"/>
        <v>2014</v>
      </c>
    </row>
    <row r="3605" spans="1:21" ht="60" x14ac:dyDescent="0.25">
      <c r="A3605">
        <v>3565</v>
      </c>
      <c r="B3605" s="3" t="s">
        <v>3564</v>
      </c>
      <c r="C3605" s="3" t="s">
        <v>7675</v>
      </c>
      <c r="D3605" s="6">
        <v>900</v>
      </c>
      <c r="E3605" s="8">
        <v>1175</v>
      </c>
      <c r="F3605" t="s">
        <v>8218</v>
      </c>
      <c r="G3605" t="s">
        <v>8223</v>
      </c>
      <c r="H3605" t="s">
        <v>8245</v>
      </c>
      <c r="I3605" s="11">
        <v>1420048208</v>
      </c>
      <c r="J3605" s="11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 t="shared" si="236"/>
        <v>131</v>
      </c>
      <c r="P3605" s="13">
        <f t="shared" si="237"/>
        <v>97.92</v>
      </c>
      <c r="Q3605" s="15" t="s">
        <v>8315</v>
      </c>
      <c r="R3605" t="s">
        <v>8316</v>
      </c>
      <c r="S3605" s="9">
        <f t="shared" si="238"/>
        <v>41974.743148148147</v>
      </c>
      <c r="T3605" s="9">
        <f t="shared" si="239"/>
        <v>42004.743148148147</v>
      </c>
      <c r="U3605">
        <f t="shared" si="240"/>
        <v>2014</v>
      </c>
    </row>
    <row r="3606" spans="1:21" ht="45" x14ac:dyDescent="0.25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 s="11">
        <v>1425185940</v>
      </c>
      <c r="J3606" s="11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 t="shared" si="236"/>
        <v>114</v>
      </c>
      <c r="P3606" s="13">
        <f t="shared" si="237"/>
        <v>37.96</v>
      </c>
      <c r="Q3606" s="15" t="s">
        <v>8315</v>
      </c>
      <c r="R3606" t="s">
        <v>8316</v>
      </c>
      <c r="S3606" s="9">
        <f t="shared" si="238"/>
        <v>42026.176180555558</v>
      </c>
      <c r="T3606" s="9">
        <f t="shared" si="239"/>
        <v>42064.207638888889</v>
      </c>
      <c r="U3606">
        <f t="shared" si="240"/>
        <v>2015</v>
      </c>
    </row>
    <row r="3607" spans="1:21" ht="60" x14ac:dyDescent="0.25">
      <c r="A3607">
        <v>1296</v>
      </c>
      <c r="B3607" s="3" t="s">
        <v>1297</v>
      </c>
      <c r="C3607" s="3" t="s">
        <v>5406</v>
      </c>
      <c r="D3607" s="6">
        <v>850</v>
      </c>
      <c r="E3607" s="8">
        <v>1200</v>
      </c>
      <c r="F3607" t="s">
        <v>8218</v>
      </c>
      <c r="G3607" t="s">
        <v>8224</v>
      </c>
      <c r="H3607" t="s">
        <v>8246</v>
      </c>
      <c r="I3607" s="11">
        <v>1457914373</v>
      </c>
      <c r="J3607" s="11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 t="shared" si="236"/>
        <v>141</v>
      </c>
      <c r="P3607" s="13">
        <f t="shared" si="237"/>
        <v>52.17</v>
      </c>
      <c r="Q3607" s="15" t="s">
        <v>8315</v>
      </c>
      <c r="R3607" t="s">
        <v>8316</v>
      </c>
      <c r="S3607" s="9">
        <f t="shared" si="238"/>
        <v>42423.050613425927</v>
      </c>
      <c r="T3607" s="9">
        <f t="shared" si="239"/>
        <v>42443.008946759262</v>
      </c>
      <c r="U3607">
        <f t="shared" si="240"/>
        <v>2016</v>
      </c>
    </row>
    <row r="3608" spans="1:21" ht="60" x14ac:dyDescent="0.25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 s="11">
        <v>1449701284</v>
      </c>
      <c r="J3608" s="11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36"/>
        <v>100</v>
      </c>
      <c r="P3608" s="13">
        <f t="shared" si="237"/>
        <v>40.479999999999997</v>
      </c>
      <c r="Q3608" s="15" t="s">
        <v>8315</v>
      </c>
      <c r="R3608" t="s">
        <v>8316</v>
      </c>
      <c r="S3608" s="9">
        <f t="shared" si="238"/>
        <v>42307.908379629633</v>
      </c>
      <c r="T3608" s="9">
        <f t="shared" si="239"/>
        <v>42347.950046296297</v>
      </c>
      <c r="U3608">
        <f t="shared" si="240"/>
        <v>2015</v>
      </c>
    </row>
    <row r="3609" spans="1:21" ht="45" x14ac:dyDescent="0.25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 s="11">
        <v>1461963600</v>
      </c>
      <c r="J3609" s="11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36"/>
        <v>339</v>
      </c>
      <c r="P3609" s="13">
        <f t="shared" si="237"/>
        <v>62.59</v>
      </c>
      <c r="Q3609" s="15" t="s">
        <v>8315</v>
      </c>
      <c r="R3609" t="s">
        <v>8316</v>
      </c>
      <c r="S3609" s="9">
        <f t="shared" si="238"/>
        <v>42462.140868055561</v>
      </c>
      <c r="T3609" s="9">
        <f t="shared" si="239"/>
        <v>42489.875</v>
      </c>
      <c r="U3609">
        <f t="shared" si="240"/>
        <v>2016</v>
      </c>
    </row>
    <row r="3610" spans="1:21" ht="45" x14ac:dyDescent="0.25">
      <c r="A3610">
        <v>2796</v>
      </c>
      <c r="B3610" s="3" t="s">
        <v>2796</v>
      </c>
      <c r="C3610" s="3" t="s">
        <v>6906</v>
      </c>
      <c r="D3610" s="6">
        <v>800</v>
      </c>
      <c r="E3610" s="8">
        <v>924</v>
      </c>
      <c r="F3610" t="s">
        <v>8218</v>
      </c>
      <c r="G3610" t="s">
        <v>8224</v>
      </c>
      <c r="H3610" t="s">
        <v>8246</v>
      </c>
      <c r="I3610" s="11">
        <v>1404564028</v>
      </c>
      <c r="J3610" s="11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 t="shared" si="236"/>
        <v>116</v>
      </c>
      <c r="P3610" s="13">
        <f t="shared" si="237"/>
        <v>44</v>
      </c>
      <c r="Q3610" s="15" t="s">
        <v>8315</v>
      </c>
      <c r="R3610" t="s">
        <v>8316</v>
      </c>
      <c r="S3610" s="9">
        <f t="shared" si="238"/>
        <v>41795.528101851851</v>
      </c>
      <c r="T3610" s="9">
        <f t="shared" si="239"/>
        <v>41825.528101851851</v>
      </c>
      <c r="U3610">
        <f t="shared" si="240"/>
        <v>2014</v>
      </c>
    </row>
    <row r="3611" spans="1:21" ht="45" x14ac:dyDescent="0.25">
      <c r="A3611">
        <v>2834</v>
      </c>
      <c r="B3611" s="3" t="s">
        <v>2834</v>
      </c>
      <c r="C3611" s="3" t="s">
        <v>6944</v>
      </c>
      <c r="D3611" s="6">
        <v>800</v>
      </c>
      <c r="E3611" s="8">
        <v>1360</v>
      </c>
      <c r="F3611" t="s">
        <v>8218</v>
      </c>
      <c r="G3611" t="s">
        <v>8224</v>
      </c>
      <c r="H3611" t="s">
        <v>8246</v>
      </c>
      <c r="I3611" s="11">
        <v>1422658930</v>
      </c>
      <c r="J3611" s="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 t="shared" si="236"/>
        <v>170</v>
      </c>
      <c r="P3611" s="13">
        <f t="shared" si="237"/>
        <v>64.760000000000005</v>
      </c>
      <c r="Q3611" s="15" t="s">
        <v>8315</v>
      </c>
      <c r="R3611" t="s">
        <v>8316</v>
      </c>
      <c r="S3611" s="9">
        <f t="shared" si="238"/>
        <v>42019.959837962961</v>
      </c>
      <c r="T3611" s="9">
        <f t="shared" si="239"/>
        <v>42034.959837962961</v>
      </c>
      <c r="U3611">
        <f t="shared" si="240"/>
        <v>2015</v>
      </c>
    </row>
    <row r="3612" spans="1:21" ht="60" x14ac:dyDescent="0.25">
      <c r="A3612">
        <v>3283</v>
      </c>
      <c r="B3612" s="3" t="s">
        <v>3283</v>
      </c>
      <c r="C3612" s="3" t="s">
        <v>7393</v>
      </c>
      <c r="D3612" s="6">
        <v>800</v>
      </c>
      <c r="E3612" s="8">
        <v>838</v>
      </c>
      <c r="F3612" t="s">
        <v>8218</v>
      </c>
      <c r="G3612" t="s">
        <v>8224</v>
      </c>
      <c r="H3612" t="s">
        <v>8246</v>
      </c>
      <c r="I3612" s="11">
        <v>1455138000</v>
      </c>
      <c r="J3612" s="11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 t="shared" si="236"/>
        <v>105</v>
      </c>
      <c r="P3612" s="13">
        <f t="shared" si="237"/>
        <v>17.829999999999998</v>
      </c>
      <c r="Q3612" s="15" t="s">
        <v>8315</v>
      </c>
      <c r="R3612" t="s">
        <v>8316</v>
      </c>
      <c r="S3612" s="9">
        <f t="shared" si="238"/>
        <v>42379.74418981481</v>
      </c>
      <c r="T3612" s="9">
        <f t="shared" si="239"/>
        <v>42410.875</v>
      </c>
      <c r="U3612">
        <f t="shared" si="240"/>
        <v>2016</v>
      </c>
    </row>
    <row r="3613" spans="1:21" ht="60" x14ac:dyDescent="0.25">
      <c r="A3613">
        <v>3314</v>
      </c>
      <c r="B3613" s="3" t="s">
        <v>3314</v>
      </c>
      <c r="C3613" s="3" t="s">
        <v>7424</v>
      </c>
      <c r="D3613" s="6">
        <v>800</v>
      </c>
      <c r="E3613" s="8">
        <v>1686</v>
      </c>
      <c r="F3613" t="s">
        <v>8218</v>
      </c>
      <c r="G3613" t="s">
        <v>8224</v>
      </c>
      <c r="H3613" t="s">
        <v>8246</v>
      </c>
      <c r="I3613" s="11">
        <v>1431115500</v>
      </c>
      <c r="J3613" s="11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 t="shared" si="236"/>
        <v>211</v>
      </c>
      <c r="P3613" s="13">
        <f t="shared" si="237"/>
        <v>29.07</v>
      </c>
      <c r="Q3613" s="15" t="s">
        <v>8315</v>
      </c>
      <c r="R3613" t="s">
        <v>8316</v>
      </c>
      <c r="S3613" s="9">
        <f t="shared" si="238"/>
        <v>42105.267488425925</v>
      </c>
      <c r="T3613" s="9">
        <f t="shared" si="239"/>
        <v>42132.836805555555</v>
      </c>
      <c r="U3613">
        <f t="shared" si="240"/>
        <v>2015</v>
      </c>
    </row>
    <row r="3614" spans="1:21" ht="60" x14ac:dyDescent="0.25">
      <c r="A3614">
        <v>3327</v>
      </c>
      <c r="B3614" s="3" t="s">
        <v>3327</v>
      </c>
      <c r="C3614" s="3" t="s">
        <v>7437</v>
      </c>
      <c r="D3614" s="6">
        <v>800</v>
      </c>
      <c r="E3614" s="8">
        <v>810</v>
      </c>
      <c r="F3614" t="s">
        <v>8218</v>
      </c>
      <c r="G3614" t="s">
        <v>8224</v>
      </c>
      <c r="H3614" t="s">
        <v>8246</v>
      </c>
      <c r="I3614" s="11">
        <v>1462697966</v>
      </c>
      <c r="J3614" s="11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 t="shared" si="236"/>
        <v>101</v>
      </c>
      <c r="P3614" s="13">
        <f t="shared" si="237"/>
        <v>24.55</v>
      </c>
      <c r="Q3614" s="15" t="s">
        <v>8315</v>
      </c>
      <c r="R3614" t="s">
        <v>8316</v>
      </c>
      <c r="S3614" s="9">
        <f t="shared" si="238"/>
        <v>42468.374606481477</v>
      </c>
      <c r="T3614" s="9">
        <f t="shared" si="239"/>
        <v>42498.374606481477</v>
      </c>
      <c r="U3614">
        <f t="shared" si="240"/>
        <v>2016</v>
      </c>
    </row>
    <row r="3615" spans="1:21" ht="45" x14ac:dyDescent="0.25">
      <c r="A3615">
        <v>3449</v>
      </c>
      <c r="B3615" s="3" t="s">
        <v>3448</v>
      </c>
      <c r="C3615" s="3" t="s">
        <v>7559</v>
      </c>
      <c r="D3615" s="6">
        <v>800</v>
      </c>
      <c r="E3615" s="8">
        <v>1365</v>
      </c>
      <c r="F3615" t="s">
        <v>8218</v>
      </c>
      <c r="G3615" t="s">
        <v>8223</v>
      </c>
      <c r="H3615" t="s">
        <v>8245</v>
      </c>
      <c r="I3615" s="11">
        <v>1468036800</v>
      </c>
      <c r="J3615" s="11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 t="shared" si="236"/>
        <v>171</v>
      </c>
      <c r="P3615" s="13">
        <f t="shared" si="237"/>
        <v>68.25</v>
      </c>
      <c r="Q3615" s="15" t="s">
        <v>8315</v>
      </c>
      <c r="R3615" t="s">
        <v>8316</v>
      </c>
      <c r="S3615" s="9">
        <f t="shared" si="238"/>
        <v>42532.052523148144</v>
      </c>
      <c r="T3615" s="9">
        <f t="shared" si="239"/>
        <v>42560.166666666672</v>
      </c>
      <c r="U3615">
        <f t="shared" si="240"/>
        <v>2016</v>
      </c>
    </row>
    <row r="3616" spans="1:21" ht="60" x14ac:dyDescent="0.25">
      <c r="A3616">
        <v>3608</v>
      </c>
      <c r="B3616" s="3" t="s">
        <v>3607</v>
      </c>
      <c r="C3616" s="3" t="s">
        <v>7718</v>
      </c>
      <c r="D3616" s="6">
        <v>800</v>
      </c>
      <c r="E3616" s="8">
        <v>800</v>
      </c>
      <c r="F3616" t="s">
        <v>8218</v>
      </c>
      <c r="G3616" t="s">
        <v>8224</v>
      </c>
      <c r="H3616" t="s">
        <v>8246</v>
      </c>
      <c r="I3616" s="11">
        <v>1466172000</v>
      </c>
      <c r="J3616" s="11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 t="shared" si="236"/>
        <v>100</v>
      </c>
      <c r="P3616" s="13">
        <f t="shared" si="237"/>
        <v>29.63</v>
      </c>
      <c r="Q3616" s="15" t="s">
        <v>8315</v>
      </c>
      <c r="R3616" t="s">
        <v>8316</v>
      </c>
      <c r="S3616" s="9">
        <f t="shared" si="238"/>
        <v>42506.709375000006</v>
      </c>
      <c r="T3616" s="9">
        <f t="shared" si="239"/>
        <v>42538.583333333328</v>
      </c>
      <c r="U3616">
        <f t="shared" si="240"/>
        <v>2016</v>
      </c>
    </row>
    <row r="3617" spans="1:21" ht="60" x14ac:dyDescent="0.25">
      <c r="A3617">
        <v>3664</v>
      </c>
      <c r="B3617" s="3" t="s">
        <v>3661</v>
      </c>
      <c r="C3617" s="3" t="s">
        <v>7774</v>
      </c>
      <c r="D3617" s="6">
        <v>800</v>
      </c>
      <c r="E3617" s="8">
        <v>875</v>
      </c>
      <c r="F3617" t="s">
        <v>8218</v>
      </c>
      <c r="G3617" t="s">
        <v>8223</v>
      </c>
      <c r="H3617" t="s">
        <v>8245</v>
      </c>
      <c r="I3617" s="11">
        <v>1466056689</v>
      </c>
      <c r="J3617" s="11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 t="shared" si="236"/>
        <v>109</v>
      </c>
      <c r="P3617" s="13">
        <f t="shared" si="237"/>
        <v>46.05</v>
      </c>
      <c r="Q3617" s="15" t="s">
        <v>8315</v>
      </c>
      <c r="R3617" t="s">
        <v>8316</v>
      </c>
      <c r="S3617" s="9">
        <f t="shared" si="238"/>
        <v>42523.248715277776</v>
      </c>
      <c r="T3617" s="9">
        <f t="shared" si="239"/>
        <v>42537.248715277776</v>
      </c>
      <c r="U3617">
        <f t="shared" si="240"/>
        <v>2016</v>
      </c>
    </row>
    <row r="3618" spans="1:21" ht="60" x14ac:dyDescent="0.25">
      <c r="A3618">
        <v>3676</v>
      </c>
      <c r="B3618" s="3" t="s">
        <v>3673</v>
      </c>
      <c r="C3618" s="3" t="s">
        <v>7786</v>
      </c>
      <c r="D3618" s="6">
        <v>800</v>
      </c>
      <c r="E3618" s="8">
        <v>1030</v>
      </c>
      <c r="F3618" t="s">
        <v>8218</v>
      </c>
      <c r="G3618" t="s">
        <v>8223</v>
      </c>
      <c r="H3618" t="s">
        <v>8245</v>
      </c>
      <c r="I3618" s="11">
        <v>1410550484</v>
      </c>
      <c r="J3618" s="11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 t="shared" si="236"/>
        <v>129</v>
      </c>
      <c r="P3618" s="13">
        <f t="shared" si="237"/>
        <v>64.38</v>
      </c>
      <c r="Q3618" s="15" t="s">
        <v>8315</v>
      </c>
      <c r="R3618" t="s">
        <v>8316</v>
      </c>
      <c r="S3618" s="9">
        <f t="shared" si="238"/>
        <v>41876.815787037034</v>
      </c>
      <c r="T3618" s="9">
        <f t="shared" si="239"/>
        <v>41894.815787037034</v>
      </c>
      <c r="U3618">
        <f t="shared" si="240"/>
        <v>2014</v>
      </c>
    </row>
    <row r="3619" spans="1:21" ht="45" x14ac:dyDescent="0.25">
      <c r="A3619">
        <v>3716</v>
      </c>
      <c r="B3619" s="3" t="s">
        <v>3713</v>
      </c>
      <c r="C3619" s="3" t="s">
        <v>7826</v>
      </c>
      <c r="D3619" s="6">
        <v>800</v>
      </c>
      <c r="E3619" s="8">
        <v>1246</v>
      </c>
      <c r="F3619" t="s">
        <v>8218</v>
      </c>
      <c r="G3619" t="s">
        <v>8223</v>
      </c>
      <c r="H3619" t="s">
        <v>8245</v>
      </c>
      <c r="I3619" s="11">
        <v>1453411109</v>
      </c>
      <c r="J3619" s="11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 t="shared" si="236"/>
        <v>156</v>
      </c>
      <c r="P3619" s="13">
        <f t="shared" si="237"/>
        <v>51.92</v>
      </c>
      <c r="Q3619" s="15" t="s">
        <v>8315</v>
      </c>
      <c r="R3619" t="s">
        <v>8316</v>
      </c>
      <c r="S3619" s="9">
        <f t="shared" si="238"/>
        <v>42360.887835648144</v>
      </c>
      <c r="T3619" s="9">
        <f t="shared" si="239"/>
        <v>42390.887835648144</v>
      </c>
      <c r="U3619">
        <f t="shared" si="240"/>
        <v>2015</v>
      </c>
    </row>
    <row r="3620" spans="1:21" ht="45" x14ac:dyDescent="0.25">
      <c r="A3620">
        <v>3836</v>
      </c>
      <c r="B3620" s="3" t="s">
        <v>3833</v>
      </c>
      <c r="C3620" s="3" t="s">
        <v>7945</v>
      </c>
      <c r="D3620" s="6">
        <v>800</v>
      </c>
      <c r="E3620" s="8">
        <v>900</v>
      </c>
      <c r="F3620" t="s">
        <v>8218</v>
      </c>
      <c r="G3620" t="s">
        <v>8223</v>
      </c>
      <c r="H3620" t="s">
        <v>8245</v>
      </c>
      <c r="I3620" s="11">
        <v>1470197340</v>
      </c>
      <c r="J3620" s="11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 t="shared" si="236"/>
        <v>113</v>
      </c>
      <c r="P3620" s="13">
        <f t="shared" si="237"/>
        <v>64.290000000000006</v>
      </c>
      <c r="Q3620" s="15" t="s">
        <v>8315</v>
      </c>
      <c r="R3620" t="s">
        <v>8316</v>
      </c>
      <c r="S3620" s="9">
        <f t="shared" si="238"/>
        <v>42553.926527777774</v>
      </c>
      <c r="T3620" s="9">
        <f t="shared" si="239"/>
        <v>42585.172916666663</v>
      </c>
      <c r="U3620">
        <f t="shared" si="240"/>
        <v>2016</v>
      </c>
    </row>
    <row r="3621" spans="1:21" ht="60" x14ac:dyDescent="0.25">
      <c r="A3621">
        <v>3552</v>
      </c>
      <c r="B3621" s="3" t="s">
        <v>3551</v>
      </c>
      <c r="C3621" s="3" t="s">
        <v>7662</v>
      </c>
      <c r="D3621" s="6">
        <v>773</v>
      </c>
      <c r="E3621" s="8">
        <v>773</v>
      </c>
      <c r="F3621" t="s">
        <v>8218</v>
      </c>
      <c r="G3621" t="s">
        <v>8224</v>
      </c>
      <c r="H3621" t="s">
        <v>8246</v>
      </c>
      <c r="I3621" s="11">
        <v>1403964324</v>
      </c>
      <c r="J3621" s="1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 t="shared" si="236"/>
        <v>100</v>
      </c>
      <c r="P3621" s="13">
        <f t="shared" si="237"/>
        <v>38.65</v>
      </c>
      <c r="Q3621" s="15" t="s">
        <v>8315</v>
      </c>
      <c r="R3621" t="s">
        <v>8316</v>
      </c>
      <c r="S3621" s="9">
        <f t="shared" si="238"/>
        <v>41788.587083333332</v>
      </c>
      <c r="T3621" s="9">
        <f t="shared" si="239"/>
        <v>41818.587083333332</v>
      </c>
      <c r="U3621">
        <f t="shared" si="240"/>
        <v>2014</v>
      </c>
    </row>
    <row r="3622" spans="1:21" ht="60" x14ac:dyDescent="0.25">
      <c r="A3622">
        <v>2978</v>
      </c>
      <c r="B3622" s="3" t="s">
        <v>2978</v>
      </c>
      <c r="C3622" s="3" t="s">
        <v>7088</v>
      </c>
      <c r="D3622" s="6">
        <v>750</v>
      </c>
      <c r="E3622" s="8">
        <v>971</v>
      </c>
      <c r="F3622" t="s">
        <v>8218</v>
      </c>
      <c r="G3622" t="s">
        <v>8223</v>
      </c>
      <c r="H3622" t="s">
        <v>8245</v>
      </c>
      <c r="I3622" s="11">
        <v>1413784740</v>
      </c>
      <c r="J3622" s="11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 t="shared" si="236"/>
        <v>129</v>
      </c>
      <c r="P3622" s="13">
        <f t="shared" si="237"/>
        <v>60.69</v>
      </c>
      <c r="Q3622" s="15" t="s">
        <v>8315</v>
      </c>
      <c r="R3622" t="s">
        <v>8316</v>
      </c>
      <c r="S3622" s="9">
        <f t="shared" si="238"/>
        <v>41922.640590277777</v>
      </c>
      <c r="T3622" s="9">
        <f t="shared" si="239"/>
        <v>41932.249305555553</v>
      </c>
      <c r="U3622">
        <f t="shared" si="240"/>
        <v>2014</v>
      </c>
    </row>
    <row r="3623" spans="1:21" ht="60" x14ac:dyDescent="0.25">
      <c r="A3623">
        <v>3165</v>
      </c>
      <c r="B3623" s="3" t="s">
        <v>3165</v>
      </c>
      <c r="C3623" s="3" t="s">
        <v>7275</v>
      </c>
      <c r="D3623" s="6">
        <v>750</v>
      </c>
      <c r="E3623" s="8">
        <v>1220</v>
      </c>
      <c r="F3623" t="s">
        <v>8218</v>
      </c>
      <c r="G3623" t="s">
        <v>8223</v>
      </c>
      <c r="H3623" t="s">
        <v>8245</v>
      </c>
      <c r="I3623" s="11">
        <v>1304395140</v>
      </c>
      <c r="J3623" s="11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 t="shared" si="236"/>
        <v>163</v>
      </c>
      <c r="P3623" s="13">
        <f t="shared" si="237"/>
        <v>58.1</v>
      </c>
      <c r="Q3623" s="15" t="s">
        <v>8315</v>
      </c>
      <c r="R3623" t="s">
        <v>8316</v>
      </c>
      <c r="S3623" s="9">
        <f t="shared" si="238"/>
        <v>40644.159259259257</v>
      </c>
      <c r="T3623" s="9">
        <f t="shared" si="239"/>
        <v>40666.165972222225</v>
      </c>
      <c r="U3623">
        <f t="shared" si="240"/>
        <v>2011</v>
      </c>
    </row>
    <row r="3624" spans="1:21" ht="60" x14ac:dyDescent="0.25">
      <c r="A3624">
        <v>3367</v>
      </c>
      <c r="B3624" s="3" t="s">
        <v>3366</v>
      </c>
      <c r="C3624" s="3" t="s">
        <v>7477</v>
      </c>
      <c r="D3624" s="6">
        <v>750</v>
      </c>
      <c r="E3624" s="8">
        <v>890</v>
      </c>
      <c r="F3624" t="s">
        <v>8218</v>
      </c>
      <c r="G3624" t="s">
        <v>8224</v>
      </c>
      <c r="H3624" t="s">
        <v>8246</v>
      </c>
      <c r="I3624" s="11">
        <v>1438467894</v>
      </c>
      <c r="J3624" s="11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 t="shared" si="236"/>
        <v>119</v>
      </c>
      <c r="P3624" s="13">
        <f t="shared" si="237"/>
        <v>29.67</v>
      </c>
      <c r="Q3624" s="15" t="s">
        <v>8315</v>
      </c>
      <c r="R3624" t="s">
        <v>8316</v>
      </c>
      <c r="S3624" s="9">
        <f t="shared" si="238"/>
        <v>42192.933958333335</v>
      </c>
      <c r="T3624" s="9">
        <f t="shared" si="239"/>
        <v>42217.933958333335</v>
      </c>
      <c r="U3624">
        <f t="shared" si="240"/>
        <v>2015</v>
      </c>
    </row>
    <row r="3625" spans="1:21" ht="45" x14ac:dyDescent="0.25">
      <c r="A3625">
        <v>3649</v>
      </c>
      <c r="B3625" s="3" t="s">
        <v>3647</v>
      </c>
      <c r="C3625" s="3" t="s">
        <v>7759</v>
      </c>
      <c r="D3625" s="6">
        <v>750</v>
      </c>
      <c r="E3625" s="8">
        <v>780</v>
      </c>
      <c r="F3625" t="s">
        <v>8218</v>
      </c>
      <c r="G3625" t="s">
        <v>8228</v>
      </c>
      <c r="H3625" t="s">
        <v>8250</v>
      </c>
      <c r="I3625" s="11">
        <v>1402938394</v>
      </c>
      <c r="J3625" s="11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 t="shared" si="236"/>
        <v>104</v>
      </c>
      <c r="P3625" s="13">
        <f t="shared" si="237"/>
        <v>97.5</v>
      </c>
      <c r="Q3625" s="15" t="s">
        <v>8315</v>
      </c>
      <c r="R3625" t="s">
        <v>8316</v>
      </c>
      <c r="S3625" s="9">
        <f t="shared" si="238"/>
        <v>41780.712893518517</v>
      </c>
      <c r="T3625" s="9">
        <f t="shared" si="239"/>
        <v>41806.712893518517</v>
      </c>
      <c r="U3625">
        <f t="shared" si="240"/>
        <v>2014</v>
      </c>
    </row>
    <row r="3626" spans="1:21" ht="60" x14ac:dyDescent="0.25">
      <c r="A3626">
        <v>3684</v>
      </c>
      <c r="B3626" s="3" t="s">
        <v>3681</v>
      </c>
      <c r="C3626" s="3" t="s">
        <v>7794</v>
      </c>
      <c r="D3626" s="6">
        <v>750</v>
      </c>
      <c r="E3626" s="8">
        <v>1043</v>
      </c>
      <c r="F3626" t="s">
        <v>8218</v>
      </c>
      <c r="G3626" t="s">
        <v>8223</v>
      </c>
      <c r="H3626" t="s">
        <v>8245</v>
      </c>
      <c r="I3626" s="11">
        <v>1441167586</v>
      </c>
      <c r="J3626" s="11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 t="shared" si="236"/>
        <v>139</v>
      </c>
      <c r="P3626" s="13">
        <f t="shared" si="237"/>
        <v>45.35</v>
      </c>
      <c r="Q3626" s="15" t="s">
        <v>8315</v>
      </c>
      <c r="R3626" t="s">
        <v>8316</v>
      </c>
      <c r="S3626" s="9">
        <f t="shared" si="238"/>
        <v>42219.180393518516</v>
      </c>
      <c r="T3626" s="9">
        <f t="shared" si="239"/>
        <v>42249.180393518516</v>
      </c>
      <c r="U3626">
        <f t="shared" si="240"/>
        <v>2015</v>
      </c>
    </row>
    <row r="3627" spans="1:21" ht="60" x14ac:dyDescent="0.25">
      <c r="A3627">
        <v>3617</v>
      </c>
      <c r="B3627" s="3" t="s">
        <v>3615</v>
      </c>
      <c r="C3627" s="3" t="s">
        <v>7727</v>
      </c>
      <c r="D3627" s="6">
        <v>740</v>
      </c>
      <c r="E3627" s="8">
        <v>880</v>
      </c>
      <c r="F3627" t="s">
        <v>8218</v>
      </c>
      <c r="G3627" t="s">
        <v>8224</v>
      </c>
      <c r="H3627" t="s">
        <v>8246</v>
      </c>
      <c r="I3627" s="11">
        <v>1488240000</v>
      </c>
      <c r="J3627" s="11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 t="shared" si="236"/>
        <v>119</v>
      </c>
      <c r="P3627" s="13">
        <f t="shared" si="237"/>
        <v>17.25</v>
      </c>
      <c r="Q3627" s="15" t="s">
        <v>8315</v>
      </c>
      <c r="R3627" t="s">
        <v>8316</v>
      </c>
      <c r="S3627" s="9">
        <f t="shared" si="238"/>
        <v>42779.610289351855</v>
      </c>
      <c r="T3627" s="9">
        <f t="shared" si="239"/>
        <v>42794</v>
      </c>
      <c r="U3627">
        <f t="shared" si="240"/>
        <v>2017</v>
      </c>
    </row>
    <row r="3628" spans="1:21" ht="45" x14ac:dyDescent="0.25">
      <c r="A3628">
        <v>2795</v>
      </c>
      <c r="B3628" s="3" t="s">
        <v>2795</v>
      </c>
      <c r="C3628" s="3" t="s">
        <v>6905</v>
      </c>
      <c r="D3628" s="6">
        <v>700</v>
      </c>
      <c r="E3628" s="8">
        <v>730</v>
      </c>
      <c r="F3628" t="s">
        <v>8218</v>
      </c>
      <c r="G3628" t="s">
        <v>8223</v>
      </c>
      <c r="H3628" t="s">
        <v>8245</v>
      </c>
      <c r="I3628" s="11">
        <v>1402095600</v>
      </c>
      <c r="J3628" s="11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 t="shared" si="236"/>
        <v>104</v>
      </c>
      <c r="P3628" s="13">
        <f t="shared" si="237"/>
        <v>36.5</v>
      </c>
      <c r="Q3628" s="15" t="s">
        <v>8315</v>
      </c>
      <c r="R3628" t="s">
        <v>8316</v>
      </c>
      <c r="S3628" s="9">
        <f t="shared" si="238"/>
        <v>41780.525937500002</v>
      </c>
      <c r="T3628" s="9">
        <f t="shared" si="239"/>
        <v>41796.958333333336</v>
      </c>
      <c r="U3628">
        <f t="shared" si="240"/>
        <v>2014</v>
      </c>
    </row>
    <row r="3629" spans="1:21" ht="60" x14ac:dyDescent="0.25">
      <c r="A3629">
        <v>3295</v>
      </c>
      <c r="B3629" s="3" t="s">
        <v>3295</v>
      </c>
      <c r="C3629" s="3" t="s">
        <v>7405</v>
      </c>
      <c r="D3629" s="6">
        <v>700</v>
      </c>
      <c r="E3629" s="8">
        <v>720.01</v>
      </c>
      <c r="F3629" t="s">
        <v>8218</v>
      </c>
      <c r="G3629" t="s">
        <v>8224</v>
      </c>
      <c r="H3629" t="s">
        <v>8246</v>
      </c>
      <c r="I3629" s="11">
        <v>1474886229</v>
      </c>
      <c r="J3629" s="11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 t="shared" si="236"/>
        <v>103</v>
      </c>
      <c r="P3629" s="13">
        <f t="shared" si="237"/>
        <v>26.67</v>
      </c>
      <c r="Q3629" s="15" t="s">
        <v>8315</v>
      </c>
      <c r="R3629" t="s">
        <v>8316</v>
      </c>
      <c r="S3629" s="9">
        <f t="shared" si="238"/>
        <v>42609.442465277782</v>
      </c>
      <c r="T3629" s="9">
        <f t="shared" si="239"/>
        <v>42639.442465277782</v>
      </c>
      <c r="U3629">
        <f t="shared" si="240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6"/>
        <v>0</v>
      </c>
      <c r="P3630" s="13">
        <f t="shared" si="237"/>
        <v>0</v>
      </c>
      <c r="Q3630" s="15" t="s">
        <v>8315</v>
      </c>
      <c r="R3630" t="s">
        <v>8357</v>
      </c>
      <c r="S3630" s="9">
        <f t="shared" si="238"/>
        <v>42291.833287037036</v>
      </c>
      <c r="T3630" s="9">
        <f t="shared" si="239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6"/>
        <v>0</v>
      </c>
      <c r="P3631" s="13">
        <f t="shared" si="237"/>
        <v>1</v>
      </c>
      <c r="Q3631" s="15" t="s">
        <v>8315</v>
      </c>
      <c r="R3631" t="s">
        <v>8357</v>
      </c>
      <c r="S3631" s="9">
        <f t="shared" si="238"/>
        <v>42437.094490740739</v>
      </c>
      <c r="T3631" s="9">
        <f t="shared" si="239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6"/>
        <v>0</v>
      </c>
      <c r="P3632" s="13">
        <f t="shared" si="237"/>
        <v>1</v>
      </c>
      <c r="Q3632" s="15" t="s">
        <v>8315</v>
      </c>
      <c r="R3632" t="s">
        <v>8357</v>
      </c>
      <c r="S3632" s="9">
        <f t="shared" si="238"/>
        <v>41942.84710648148</v>
      </c>
      <c r="T3632" s="9">
        <f t="shared" si="239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6"/>
        <v>51</v>
      </c>
      <c r="P3633" s="13">
        <f t="shared" si="237"/>
        <v>147.88</v>
      </c>
      <c r="Q3633" s="15" t="s">
        <v>8315</v>
      </c>
      <c r="R3633" t="s">
        <v>8357</v>
      </c>
      <c r="S3633" s="9">
        <f t="shared" si="238"/>
        <v>41880.753437499996</v>
      </c>
      <c r="T3633" s="9">
        <f t="shared" si="239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6"/>
        <v>20</v>
      </c>
      <c r="P3634" s="13">
        <f t="shared" si="237"/>
        <v>100</v>
      </c>
      <c r="Q3634" s="15" t="s">
        <v>8315</v>
      </c>
      <c r="R3634" t="s">
        <v>8357</v>
      </c>
      <c r="S3634" s="9">
        <f t="shared" si="238"/>
        <v>41946.936909722222</v>
      </c>
      <c r="T3634" s="9">
        <f t="shared" si="239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6"/>
        <v>35</v>
      </c>
      <c r="P3635" s="13">
        <f t="shared" si="237"/>
        <v>56.84</v>
      </c>
      <c r="Q3635" s="15" t="s">
        <v>8315</v>
      </c>
      <c r="R3635" t="s">
        <v>8357</v>
      </c>
      <c r="S3635" s="9">
        <f t="shared" si="238"/>
        <v>42649.623460648145</v>
      </c>
      <c r="T3635" s="9">
        <f t="shared" si="239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6"/>
        <v>4</v>
      </c>
      <c r="P3636" s="13">
        <f t="shared" si="237"/>
        <v>176.94</v>
      </c>
      <c r="Q3636" s="15" t="s">
        <v>8315</v>
      </c>
      <c r="R3636" t="s">
        <v>8357</v>
      </c>
      <c r="S3636" s="9">
        <f t="shared" si="238"/>
        <v>42701.166365740741</v>
      </c>
      <c r="T3636" s="9">
        <f t="shared" si="239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6"/>
        <v>36</v>
      </c>
      <c r="P3637" s="13">
        <f t="shared" si="237"/>
        <v>127.6</v>
      </c>
      <c r="Q3637" s="15" t="s">
        <v>8315</v>
      </c>
      <c r="R3637" t="s">
        <v>8357</v>
      </c>
      <c r="S3637" s="9">
        <f t="shared" si="238"/>
        <v>42450.88282407407</v>
      </c>
      <c r="T3637" s="9">
        <f t="shared" si="239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6"/>
        <v>0</v>
      </c>
      <c r="P3638" s="13">
        <f t="shared" si="237"/>
        <v>0</v>
      </c>
      <c r="Q3638" s="15" t="s">
        <v>8315</v>
      </c>
      <c r="R3638" t="s">
        <v>8357</v>
      </c>
      <c r="S3638" s="9">
        <f t="shared" si="238"/>
        <v>42226.694780092599</v>
      </c>
      <c r="T3638" s="9">
        <f t="shared" si="239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6"/>
        <v>31</v>
      </c>
      <c r="P3639" s="13">
        <f t="shared" si="237"/>
        <v>66.14</v>
      </c>
      <c r="Q3639" s="15" t="s">
        <v>8315</v>
      </c>
      <c r="R3639" t="s">
        <v>8357</v>
      </c>
      <c r="S3639" s="9">
        <f t="shared" si="238"/>
        <v>41975.700636574074</v>
      </c>
      <c r="T3639" s="9">
        <f t="shared" si="239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6"/>
        <v>7</v>
      </c>
      <c r="P3640" s="13">
        <f t="shared" si="237"/>
        <v>108</v>
      </c>
      <c r="Q3640" s="15" t="s">
        <v>8315</v>
      </c>
      <c r="R3640" t="s">
        <v>8357</v>
      </c>
      <c r="S3640" s="9">
        <f t="shared" si="238"/>
        <v>42053.672824074078</v>
      </c>
      <c r="T3640" s="9">
        <f t="shared" si="239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6"/>
        <v>0</v>
      </c>
      <c r="P3641" s="13">
        <f t="shared" si="237"/>
        <v>1</v>
      </c>
      <c r="Q3641" s="15" t="s">
        <v>8315</v>
      </c>
      <c r="R3641" t="s">
        <v>8357</v>
      </c>
      <c r="S3641" s="9">
        <f t="shared" si="238"/>
        <v>42590.677152777775</v>
      </c>
      <c r="T3641" s="9">
        <f t="shared" si="239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41">ROUND(E3642/D3642*100,0)</f>
        <v>6</v>
      </c>
      <c r="P3642" s="13">
        <f t="shared" ref="P3642:P3705" si="242">IFERROR(ROUND(E3642/L3642,2),0)</f>
        <v>18.329999999999998</v>
      </c>
      <c r="Q3642" s="15" t="s">
        <v>8315</v>
      </c>
      <c r="R3642" t="s">
        <v>8357</v>
      </c>
      <c r="S3642" s="9">
        <f t="shared" ref="S3642:S3705" si="243">(((J3642/60)/60)/24)+DATE(1970,1,1)</f>
        <v>42104.781597222223</v>
      </c>
      <c r="T3642" s="9">
        <f t="shared" ref="T3642:T3705" si="244">(((I3642/60)/60)/24)+DATE(1970,1,1)</f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1"/>
        <v>0</v>
      </c>
      <c r="P3643" s="13">
        <f t="shared" si="242"/>
        <v>0</v>
      </c>
      <c r="Q3643" s="15" t="s">
        <v>8315</v>
      </c>
      <c r="R3643" t="s">
        <v>8357</v>
      </c>
      <c r="S3643" s="9">
        <f t="shared" si="243"/>
        <v>41899.627071759263</v>
      </c>
      <c r="T3643" s="9">
        <f t="shared" si="24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1"/>
        <v>2</v>
      </c>
      <c r="P3644" s="13">
        <f t="shared" si="242"/>
        <v>7.5</v>
      </c>
      <c r="Q3644" s="15" t="s">
        <v>8315</v>
      </c>
      <c r="R3644" t="s">
        <v>8357</v>
      </c>
      <c r="S3644" s="9">
        <f t="shared" si="243"/>
        <v>42297.816284722227</v>
      </c>
      <c r="T3644" s="9">
        <f t="shared" si="24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1"/>
        <v>0</v>
      </c>
      <c r="P3645" s="13">
        <f t="shared" si="242"/>
        <v>0</v>
      </c>
      <c r="Q3645" s="15" t="s">
        <v>8315</v>
      </c>
      <c r="R3645" t="s">
        <v>8357</v>
      </c>
      <c r="S3645" s="9">
        <f t="shared" si="243"/>
        <v>42285.143969907411</v>
      </c>
      <c r="T3645" s="9">
        <f t="shared" si="24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1"/>
        <v>16</v>
      </c>
      <c r="P3646" s="13">
        <f t="shared" si="242"/>
        <v>68.42</v>
      </c>
      <c r="Q3646" s="15" t="s">
        <v>8315</v>
      </c>
      <c r="R3646" t="s">
        <v>8357</v>
      </c>
      <c r="S3646" s="9">
        <f t="shared" si="243"/>
        <v>42409.241747685184</v>
      </c>
      <c r="T3646" s="9">
        <f t="shared" si="24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1"/>
        <v>0</v>
      </c>
      <c r="P3647" s="13">
        <f t="shared" si="242"/>
        <v>1</v>
      </c>
      <c r="Q3647" s="15" t="s">
        <v>8315</v>
      </c>
      <c r="R3647" t="s">
        <v>8357</v>
      </c>
      <c r="S3647" s="9">
        <f t="shared" si="243"/>
        <v>42665.970347222217</v>
      </c>
      <c r="T3647" s="9">
        <f t="shared" si="24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1"/>
        <v>5</v>
      </c>
      <c r="P3648" s="13">
        <f t="shared" si="242"/>
        <v>60.13</v>
      </c>
      <c r="Q3648" s="15" t="s">
        <v>8315</v>
      </c>
      <c r="R3648" t="s">
        <v>8357</v>
      </c>
      <c r="S3648" s="9">
        <f t="shared" si="243"/>
        <v>42140.421319444446</v>
      </c>
      <c r="T3648" s="9">
        <f t="shared" si="244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1"/>
        <v>6</v>
      </c>
      <c r="P3649" s="13">
        <f t="shared" si="242"/>
        <v>15</v>
      </c>
      <c r="Q3649" s="15" t="s">
        <v>8315</v>
      </c>
      <c r="R3649" t="s">
        <v>8357</v>
      </c>
      <c r="S3649" s="9">
        <f t="shared" si="243"/>
        <v>42598.749155092592</v>
      </c>
      <c r="T3649" s="9">
        <f t="shared" si="244"/>
        <v>42643.749155092592</v>
      </c>
      <c r="U3649">
        <f>YEAR(S3649)</f>
        <v>2016</v>
      </c>
    </row>
    <row r="3650" spans="1:21" ht="45" x14ac:dyDescent="0.25">
      <c r="A3650">
        <v>3343</v>
      </c>
      <c r="B3650" s="3" t="s">
        <v>3343</v>
      </c>
      <c r="C3650" s="3" t="s">
        <v>7453</v>
      </c>
      <c r="D3650" s="6">
        <v>700</v>
      </c>
      <c r="E3650" s="8">
        <v>1200</v>
      </c>
      <c r="F3650" t="s">
        <v>8218</v>
      </c>
      <c r="G3650" t="s">
        <v>8224</v>
      </c>
      <c r="H3650" t="s">
        <v>8246</v>
      </c>
      <c r="I3650" s="11">
        <v>1460553480</v>
      </c>
      <c r="J3650" s="11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 t="shared" si="241"/>
        <v>171</v>
      </c>
      <c r="P3650" s="13">
        <f t="shared" si="242"/>
        <v>52.17</v>
      </c>
      <c r="Q3650" s="15" t="s">
        <v>8315</v>
      </c>
      <c r="R3650" t="s">
        <v>8316</v>
      </c>
      <c r="S3650" s="9">
        <f t="shared" si="243"/>
        <v>42452.916481481487</v>
      </c>
      <c r="T3650" s="9">
        <f t="shared" si="244"/>
        <v>42473.554166666669</v>
      </c>
      <c r="U3650">
        <f t="shared" ref="U3650:U3713" si="245">YEAR(S3650)</f>
        <v>2016</v>
      </c>
    </row>
    <row r="3651" spans="1:21" ht="45" x14ac:dyDescent="0.25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 s="11">
        <v>1455408000</v>
      </c>
      <c r="J3651" s="1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41"/>
        <v>138</v>
      </c>
      <c r="P3651" s="13">
        <f t="shared" si="242"/>
        <v>28.41</v>
      </c>
      <c r="Q3651" s="15" t="s">
        <v>8315</v>
      </c>
      <c r="R3651" t="s">
        <v>8316</v>
      </c>
      <c r="S3651" s="9">
        <f t="shared" si="243"/>
        <v>42405.090300925927</v>
      </c>
      <c r="T3651" s="9">
        <f t="shared" si="244"/>
        <v>42414</v>
      </c>
      <c r="U3651">
        <f t="shared" si="245"/>
        <v>2016</v>
      </c>
    </row>
    <row r="3652" spans="1:21" ht="60" x14ac:dyDescent="0.25">
      <c r="A3652">
        <v>3454</v>
      </c>
      <c r="B3652" s="3" t="s">
        <v>3453</v>
      </c>
      <c r="C3652" s="3" t="s">
        <v>7564</v>
      </c>
      <c r="D3652" s="6">
        <v>700</v>
      </c>
      <c r="E3652" s="8">
        <v>705</v>
      </c>
      <c r="F3652" t="s">
        <v>8218</v>
      </c>
      <c r="G3652" t="s">
        <v>8224</v>
      </c>
      <c r="H3652" t="s">
        <v>8246</v>
      </c>
      <c r="I3652" s="11">
        <v>1406825159</v>
      </c>
      <c r="J3652" s="11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 t="shared" si="241"/>
        <v>101</v>
      </c>
      <c r="P3652" s="13">
        <f t="shared" si="242"/>
        <v>33.57</v>
      </c>
      <c r="Q3652" s="15" t="s">
        <v>8315</v>
      </c>
      <c r="R3652" t="s">
        <v>8316</v>
      </c>
      <c r="S3652" s="9">
        <f t="shared" si="243"/>
        <v>41821.698599537034</v>
      </c>
      <c r="T3652" s="9">
        <f t="shared" si="244"/>
        <v>41851.698599537034</v>
      </c>
      <c r="U3652">
        <f t="shared" si="245"/>
        <v>2014</v>
      </c>
    </row>
    <row r="3653" spans="1:21" ht="60" x14ac:dyDescent="0.25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 s="11">
        <v>1422075540</v>
      </c>
      <c r="J3653" s="11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 t="shared" si="241"/>
        <v>175</v>
      </c>
      <c r="P3653" s="13">
        <f t="shared" si="242"/>
        <v>68.06</v>
      </c>
      <c r="Q3653" s="15" t="s">
        <v>8315</v>
      </c>
      <c r="R3653" t="s">
        <v>8316</v>
      </c>
      <c r="S3653" s="9">
        <f t="shared" si="243"/>
        <v>42003.948425925926</v>
      </c>
      <c r="T3653" s="9">
        <f t="shared" si="244"/>
        <v>42028.207638888889</v>
      </c>
      <c r="U3653">
        <f t="shared" si="245"/>
        <v>2014</v>
      </c>
    </row>
    <row r="3654" spans="1:21" ht="60" x14ac:dyDescent="0.25">
      <c r="A3654">
        <v>3708</v>
      </c>
      <c r="B3654" s="3" t="s">
        <v>3705</v>
      </c>
      <c r="C3654" s="3" t="s">
        <v>7818</v>
      </c>
      <c r="D3654" s="6">
        <v>700</v>
      </c>
      <c r="E3654" s="8">
        <v>2100</v>
      </c>
      <c r="F3654" t="s">
        <v>8218</v>
      </c>
      <c r="G3654" t="s">
        <v>8223</v>
      </c>
      <c r="H3654" t="s">
        <v>8245</v>
      </c>
      <c r="I3654" s="11">
        <v>1404444286</v>
      </c>
      <c r="J3654" s="11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 t="shared" si="241"/>
        <v>300</v>
      </c>
      <c r="P3654" s="13">
        <f t="shared" si="242"/>
        <v>53.85</v>
      </c>
      <c r="Q3654" s="15" t="s">
        <v>8315</v>
      </c>
      <c r="R3654" t="s">
        <v>8316</v>
      </c>
      <c r="S3654" s="9">
        <f t="shared" si="243"/>
        <v>41810.142199074071</v>
      </c>
      <c r="T3654" s="9">
        <f t="shared" si="244"/>
        <v>41824.142199074071</v>
      </c>
      <c r="U3654">
        <f t="shared" si="245"/>
        <v>2014</v>
      </c>
    </row>
    <row r="3655" spans="1:21" ht="60" x14ac:dyDescent="0.25">
      <c r="A3655">
        <v>3537</v>
      </c>
      <c r="B3655" s="3" t="s">
        <v>3536</v>
      </c>
      <c r="C3655" s="3" t="s">
        <v>7647</v>
      </c>
      <c r="D3655" s="6">
        <v>675</v>
      </c>
      <c r="E3655" s="8">
        <v>1218</v>
      </c>
      <c r="F3655" t="s">
        <v>8218</v>
      </c>
      <c r="G3655" t="s">
        <v>8228</v>
      </c>
      <c r="H3655" t="s">
        <v>8250</v>
      </c>
      <c r="I3655" s="11">
        <v>1416211140</v>
      </c>
      <c r="J3655" s="11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 t="shared" si="241"/>
        <v>180</v>
      </c>
      <c r="P3655" s="13">
        <f t="shared" si="242"/>
        <v>43.5</v>
      </c>
      <c r="Q3655" s="15" t="s">
        <v>8315</v>
      </c>
      <c r="R3655" t="s">
        <v>8316</v>
      </c>
      <c r="S3655" s="9">
        <f t="shared" si="243"/>
        <v>41923.354351851849</v>
      </c>
      <c r="T3655" s="9">
        <f t="shared" si="244"/>
        <v>41960.332638888889</v>
      </c>
      <c r="U3655">
        <f t="shared" si="245"/>
        <v>2014</v>
      </c>
    </row>
    <row r="3656" spans="1:21" ht="45" x14ac:dyDescent="0.25">
      <c r="A3656">
        <v>2824</v>
      </c>
      <c r="B3656" s="3" t="s">
        <v>2824</v>
      </c>
      <c r="C3656" s="3" t="s">
        <v>6934</v>
      </c>
      <c r="D3656" s="6">
        <v>650</v>
      </c>
      <c r="E3656" s="8">
        <v>760</v>
      </c>
      <c r="F3656" t="s">
        <v>8218</v>
      </c>
      <c r="G3656" t="s">
        <v>8223</v>
      </c>
      <c r="H3656" t="s">
        <v>8245</v>
      </c>
      <c r="I3656" s="11">
        <v>1434159780</v>
      </c>
      <c r="J3656" s="11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 t="shared" si="241"/>
        <v>117</v>
      </c>
      <c r="P3656" s="13">
        <f t="shared" si="242"/>
        <v>50.67</v>
      </c>
      <c r="Q3656" s="15" t="s">
        <v>8315</v>
      </c>
      <c r="R3656" t="s">
        <v>8316</v>
      </c>
      <c r="S3656" s="9">
        <f t="shared" si="243"/>
        <v>42136.270787037036</v>
      </c>
      <c r="T3656" s="9">
        <f t="shared" si="244"/>
        <v>42168.071527777778</v>
      </c>
      <c r="U3656">
        <f t="shared" si="245"/>
        <v>2015</v>
      </c>
    </row>
    <row r="3657" spans="1:21" ht="60" x14ac:dyDescent="0.25">
      <c r="A3657">
        <v>3451</v>
      </c>
      <c r="B3657" s="3" t="s">
        <v>3450</v>
      </c>
      <c r="C3657" s="3" t="s">
        <v>7561</v>
      </c>
      <c r="D3657" s="6">
        <v>650</v>
      </c>
      <c r="E3657" s="8">
        <v>658</v>
      </c>
      <c r="F3657" t="s">
        <v>8218</v>
      </c>
      <c r="G3657" t="s">
        <v>8223</v>
      </c>
      <c r="H3657" t="s">
        <v>8245</v>
      </c>
      <c r="I3657" s="11">
        <v>1429636927</v>
      </c>
      <c r="J3657" s="11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 t="shared" si="241"/>
        <v>101</v>
      </c>
      <c r="P3657" s="13">
        <f t="shared" si="242"/>
        <v>41.13</v>
      </c>
      <c r="Q3657" s="15" t="s">
        <v>8315</v>
      </c>
      <c r="R3657" t="s">
        <v>8316</v>
      </c>
      <c r="S3657" s="9">
        <f t="shared" si="243"/>
        <v>42088.723692129628</v>
      </c>
      <c r="T3657" s="9">
        <f t="shared" si="244"/>
        <v>42115.723692129628</v>
      </c>
      <c r="U3657">
        <f t="shared" si="245"/>
        <v>2015</v>
      </c>
    </row>
    <row r="3658" spans="1:21" ht="60" x14ac:dyDescent="0.25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 s="11">
        <v>1446062040</v>
      </c>
      <c r="J3658" s="11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 t="shared" si="241"/>
        <v>115</v>
      </c>
      <c r="P3658" s="13">
        <f t="shared" si="242"/>
        <v>51</v>
      </c>
      <c r="Q3658" s="15" t="s">
        <v>8315</v>
      </c>
      <c r="R3658" t="s">
        <v>8316</v>
      </c>
      <c r="S3658" s="9">
        <f t="shared" si="243"/>
        <v>42294.808124999996</v>
      </c>
      <c r="T3658" s="9">
        <f t="shared" si="244"/>
        <v>42305.829166666663</v>
      </c>
      <c r="U3658">
        <f t="shared" si="245"/>
        <v>2015</v>
      </c>
    </row>
    <row r="3659" spans="1:21" ht="60" x14ac:dyDescent="0.25">
      <c r="A3659">
        <v>2817</v>
      </c>
      <c r="B3659" s="3" t="s">
        <v>2817</v>
      </c>
      <c r="C3659" s="3" t="s">
        <v>6927</v>
      </c>
      <c r="D3659" s="6">
        <v>600</v>
      </c>
      <c r="E3659" s="8">
        <v>780</v>
      </c>
      <c r="F3659" t="s">
        <v>8218</v>
      </c>
      <c r="G3659" t="s">
        <v>8224</v>
      </c>
      <c r="H3659" t="s">
        <v>8246</v>
      </c>
      <c r="I3659" s="11">
        <v>1425136462</v>
      </c>
      <c r="J3659" s="11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 t="shared" si="241"/>
        <v>130</v>
      </c>
      <c r="P3659" s="13">
        <f t="shared" si="242"/>
        <v>23.64</v>
      </c>
      <c r="Q3659" s="15" t="s">
        <v>8315</v>
      </c>
      <c r="R3659" t="s">
        <v>8316</v>
      </c>
      <c r="S3659" s="9">
        <f t="shared" si="243"/>
        <v>42023.634976851856</v>
      </c>
      <c r="T3659" s="9">
        <f t="shared" si="244"/>
        <v>42063.634976851856</v>
      </c>
      <c r="U3659">
        <f t="shared" si="245"/>
        <v>2015</v>
      </c>
    </row>
    <row r="3660" spans="1:21" ht="60" x14ac:dyDescent="0.25">
      <c r="A3660">
        <v>3294</v>
      </c>
      <c r="B3660" s="3" t="s">
        <v>3294</v>
      </c>
      <c r="C3660" s="3" t="s">
        <v>7404</v>
      </c>
      <c r="D3660" s="6">
        <v>600</v>
      </c>
      <c r="E3660" s="8">
        <v>710</v>
      </c>
      <c r="F3660" t="s">
        <v>8218</v>
      </c>
      <c r="G3660" t="s">
        <v>8224</v>
      </c>
      <c r="H3660" t="s">
        <v>8246</v>
      </c>
      <c r="I3660" s="11">
        <v>1434459554</v>
      </c>
      <c r="J3660" s="11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 t="shared" si="241"/>
        <v>118</v>
      </c>
      <c r="P3660" s="13">
        <f t="shared" si="242"/>
        <v>29.58</v>
      </c>
      <c r="Q3660" s="15" t="s">
        <v>8315</v>
      </c>
      <c r="R3660" t="s">
        <v>8316</v>
      </c>
      <c r="S3660" s="9">
        <f t="shared" si="243"/>
        <v>42141.541134259256</v>
      </c>
      <c r="T3660" s="9">
        <f t="shared" si="244"/>
        <v>42171.541134259256</v>
      </c>
      <c r="U3660">
        <f t="shared" si="245"/>
        <v>2015</v>
      </c>
    </row>
    <row r="3661" spans="1:21" ht="60" x14ac:dyDescent="0.25">
      <c r="A3661">
        <v>3539</v>
      </c>
      <c r="B3661" s="3" t="s">
        <v>3538</v>
      </c>
      <c r="C3661" s="3" t="s">
        <v>7649</v>
      </c>
      <c r="D3661" s="6">
        <v>600</v>
      </c>
      <c r="E3661" s="8">
        <v>718</v>
      </c>
      <c r="F3661" t="s">
        <v>8218</v>
      </c>
      <c r="G3661" t="s">
        <v>8223</v>
      </c>
      <c r="H3661" t="s">
        <v>8245</v>
      </c>
      <c r="I3661" s="11">
        <v>1473358122</v>
      </c>
      <c r="J3661" s="1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 t="shared" si="241"/>
        <v>120</v>
      </c>
      <c r="P3661" s="13">
        <f t="shared" si="242"/>
        <v>55.23</v>
      </c>
      <c r="Q3661" s="15" t="s">
        <v>8315</v>
      </c>
      <c r="R3661" t="s">
        <v>8316</v>
      </c>
      <c r="S3661" s="9">
        <f t="shared" si="243"/>
        <v>42600.756041666667</v>
      </c>
      <c r="T3661" s="9">
        <f t="shared" si="244"/>
        <v>42621.756041666667</v>
      </c>
      <c r="U3661">
        <f t="shared" si="245"/>
        <v>2016</v>
      </c>
    </row>
    <row r="3662" spans="1:21" ht="45" x14ac:dyDescent="0.25">
      <c r="A3662">
        <v>3577</v>
      </c>
      <c r="B3662" s="3" t="s">
        <v>3576</v>
      </c>
      <c r="C3662" s="3" t="s">
        <v>7687</v>
      </c>
      <c r="D3662" s="6">
        <v>600</v>
      </c>
      <c r="E3662" s="8">
        <v>780</v>
      </c>
      <c r="F3662" t="s">
        <v>8218</v>
      </c>
      <c r="G3662" t="s">
        <v>8223</v>
      </c>
      <c r="H3662" t="s">
        <v>8245</v>
      </c>
      <c r="I3662" s="11">
        <v>1430029680</v>
      </c>
      <c r="J3662" s="11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 t="shared" si="241"/>
        <v>130</v>
      </c>
      <c r="P3662" s="13">
        <f t="shared" si="242"/>
        <v>28.89</v>
      </c>
      <c r="Q3662" s="15" t="s">
        <v>8315</v>
      </c>
      <c r="R3662" t="s">
        <v>8316</v>
      </c>
      <c r="S3662" s="9">
        <f t="shared" si="243"/>
        <v>42093.786840277782</v>
      </c>
      <c r="T3662" s="9">
        <f t="shared" si="244"/>
        <v>42120.26944444445</v>
      </c>
      <c r="U3662">
        <f t="shared" si="245"/>
        <v>2015</v>
      </c>
    </row>
    <row r="3663" spans="1:21" ht="45" x14ac:dyDescent="0.25">
      <c r="A3663">
        <v>3826</v>
      </c>
      <c r="B3663" s="3" t="s">
        <v>3823</v>
      </c>
      <c r="C3663" s="3" t="s">
        <v>7935</v>
      </c>
      <c r="D3663" s="6">
        <v>600</v>
      </c>
      <c r="E3663" s="8">
        <v>715</v>
      </c>
      <c r="F3663" t="s">
        <v>8218</v>
      </c>
      <c r="G3663" t="s">
        <v>8224</v>
      </c>
      <c r="H3663" t="s">
        <v>8246</v>
      </c>
      <c r="I3663" s="11">
        <v>1430993394</v>
      </c>
      <c r="J3663" s="11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 t="shared" si="241"/>
        <v>119</v>
      </c>
      <c r="P3663" s="13">
        <f t="shared" si="242"/>
        <v>27.5</v>
      </c>
      <c r="Q3663" s="15" t="s">
        <v>8315</v>
      </c>
      <c r="R3663" t="s">
        <v>8316</v>
      </c>
      <c r="S3663" s="9">
        <f t="shared" si="243"/>
        <v>42101.423541666663</v>
      </c>
      <c r="T3663" s="9">
        <f t="shared" si="244"/>
        <v>42131.423541666663</v>
      </c>
      <c r="U3663">
        <f t="shared" si="245"/>
        <v>2015</v>
      </c>
    </row>
    <row r="3664" spans="1:21" ht="60" x14ac:dyDescent="0.25">
      <c r="A3664">
        <v>3378</v>
      </c>
      <c r="B3664" s="3" t="s">
        <v>3377</v>
      </c>
      <c r="C3664" s="3" t="s">
        <v>7488</v>
      </c>
      <c r="D3664" s="6">
        <v>550</v>
      </c>
      <c r="E3664" s="8">
        <v>592</v>
      </c>
      <c r="F3664" t="s">
        <v>8218</v>
      </c>
      <c r="G3664" t="s">
        <v>8224</v>
      </c>
      <c r="H3664" t="s">
        <v>8246</v>
      </c>
      <c r="I3664" s="11">
        <v>1409490480</v>
      </c>
      <c r="J3664" s="11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 t="shared" si="241"/>
        <v>108</v>
      </c>
      <c r="P3664" s="13">
        <f t="shared" si="242"/>
        <v>28.19</v>
      </c>
      <c r="Q3664" s="15" t="s">
        <v>8315</v>
      </c>
      <c r="R3664" t="s">
        <v>8316</v>
      </c>
      <c r="S3664" s="9">
        <f t="shared" si="243"/>
        <v>41858.355393518519</v>
      </c>
      <c r="T3664" s="9">
        <f t="shared" si="244"/>
        <v>41882.547222222223</v>
      </c>
      <c r="U3664">
        <f t="shared" si="245"/>
        <v>2014</v>
      </c>
    </row>
    <row r="3665" spans="1:21" ht="60" x14ac:dyDescent="0.25">
      <c r="A3665">
        <v>3394</v>
      </c>
      <c r="B3665" s="3" t="s">
        <v>3393</v>
      </c>
      <c r="C3665" s="3" t="s">
        <v>7504</v>
      </c>
      <c r="D3665" s="6">
        <v>550</v>
      </c>
      <c r="E3665" s="8">
        <v>783</v>
      </c>
      <c r="F3665" t="s">
        <v>8218</v>
      </c>
      <c r="G3665" t="s">
        <v>8224</v>
      </c>
      <c r="H3665" t="s">
        <v>8246</v>
      </c>
      <c r="I3665" s="11">
        <v>1406470645</v>
      </c>
      <c r="J3665" s="11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 t="shared" si="241"/>
        <v>142</v>
      </c>
      <c r="P3665" s="13">
        <f t="shared" si="242"/>
        <v>29</v>
      </c>
      <c r="Q3665" s="15" t="s">
        <v>8315</v>
      </c>
      <c r="R3665" t="s">
        <v>8316</v>
      </c>
      <c r="S3665" s="9">
        <f t="shared" si="243"/>
        <v>41817.59542824074</v>
      </c>
      <c r="T3665" s="9">
        <f t="shared" si="244"/>
        <v>41847.59542824074</v>
      </c>
      <c r="U3665">
        <f t="shared" si="245"/>
        <v>2014</v>
      </c>
    </row>
    <row r="3666" spans="1:21" ht="30" x14ac:dyDescent="0.25">
      <c r="A3666">
        <v>3607</v>
      </c>
      <c r="B3666" s="3" t="s">
        <v>3606</v>
      </c>
      <c r="C3666" s="3" t="s">
        <v>7717</v>
      </c>
      <c r="D3666" s="6">
        <v>550</v>
      </c>
      <c r="E3666" s="8">
        <v>580</v>
      </c>
      <c r="F3666" t="s">
        <v>8218</v>
      </c>
      <c r="G3666" t="s">
        <v>8224</v>
      </c>
      <c r="H3666" t="s">
        <v>8246</v>
      </c>
      <c r="I3666" s="11">
        <v>1450137600</v>
      </c>
      <c r="J3666" s="11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 t="shared" si="241"/>
        <v>105</v>
      </c>
      <c r="P3666" s="13">
        <f t="shared" si="242"/>
        <v>29</v>
      </c>
      <c r="Q3666" s="15" t="s">
        <v>8315</v>
      </c>
      <c r="R3666" t="s">
        <v>8316</v>
      </c>
      <c r="S3666" s="9">
        <f t="shared" si="243"/>
        <v>42338.963912037041</v>
      </c>
      <c r="T3666" s="9">
        <f t="shared" si="244"/>
        <v>42353</v>
      </c>
      <c r="U3666">
        <f t="shared" si="245"/>
        <v>2015</v>
      </c>
    </row>
    <row r="3667" spans="1:21" ht="45" x14ac:dyDescent="0.25">
      <c r="A3667">
        <v>539</v>
      </c>
      <c r="B3667" s="3" t="s">
        <v>540</v>
      </c>
      <c r="C3667" s="3" t="s">
        <v>4649</v>
      </c>
      <c r="D3667" s="6">
        <v>500</v>
      </c>
      <c r="E3667" s="8">
        <v>503.22</v>
      </c>
      <c r="F3667" t="s">
        <v>8218</v>
      </c>
      <c r="G3667" t="s">
        <v>8224</v>
      </c>
      <c r="H3667" t="s">
        <v>8246</v>
      </c>
      <c r="I3667" s="11">
        <v>1467681107</v>
      </c>
      <c r="J3667" s="11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 t="shared" si="241"/>
        <v>101</v>
      </c>
      <c r="P3667" s="13">
        <f t="shared" si="242"/>
        <v>25.16</v>
      </c>
      <c r="Q3667" s="15" t="s">
        <v>8315</v>
      </c>
      <c r="R3667" t="s">
        <v>8316</v>
      </c>
      <c r="S3667" s="9">
        <f t="shared" si="243"/>
        <v>42535.049849537041</v>
      </c>
      <c r="T3667" s="9">
        <f t="shared" si="244"/>
        <v>42556.049849537041</v>
      </c>
      <c r="U3667">
        <f t="shared" si="245"/>
        <v>2016</v>
      </c>
    </row>
    <row r="3668" spans="1:21" ht="60" x14ac:dyDescent="0.25">
      <c r="A3668">
        <v>1294</v>
      </c>
      <c r="B3668" s="3" t="s">
        <v>1295</v>
      </c>
      <c r="C3668" s="3" t="s">
        <v>5404</v>
      </c>
      <c r="D3668" s="6">
        <v>500</v>
      </c>
      <c r="E3668" s="8">
        <v>610</v>
      </c>
      <c r="F3668" t="s">
        <v>8218</v>
      </c>
      <c r="G3668" t="s">
        <v>8224</v>
      </c>
      <c r="H3668" t="s">
        <v>8246</v>
      </c>
      <c r="I3668" s="11">
        <v>1445252400</v>
      </c>
      <c r="J3668" s="11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 t="shared" si="241"/>
        <v>122</v>
      </c>
      <c r="P3668" s="13">
        <f t="shared" si="242"/>
        <v>27.73</v>
      </c>
      <c r="Q3668" s="15" t="s">
        <v>8315</v>
      </c>
      <c r="R3668" t="s">
        <v>8316</v>
      </c>
      <c r="S3668" s="9">
        <f t="shared" si="243"/>
        <v>42278.453668981485</v>
      </c>
      <c r="T3668" s="9">
        <f t="shared" si="244"/>
        <v>42296.458333333328</v>
      </c>
      <c r="U3668">
        <f t="shared" si="245"/>
        <v>2015</v>
      </c>
    </row>
    <row r="3669" spans="1:21" ht="45" x14ac:dyDescent="0.25">
      <c r="A3669">
        <v>2801</v>
      </c>
      <c r="B3669" s="3" t="s">
        <v>2801</v>
      </c>
      <c r="C3669" s="3" t="s">
        <v>6911</v>
      </c>
      <c r="D3669" s="6">
        <v>500</v>
      </c>
      <c r="E3669" s="8">
        <v>666</v>
      </c>
      <c r="F3669" t="s">
        <v>8218</v>
      </c>
      <c r="G3669" t="s">
        <v>8225</v>
      </c>
      <c r="H3669" t="s">
        <v>8247</v>
      </c>
      <c r="I3669" s="11">
        <v>1412938800</v>
      </c>
      <c r="J3669" s="11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 t="shared" si="241"/>
        <v>133</v>
      </c>
      <c r="P3669" s="13">
        <f t="shared" si="242"/>
        <v>51.23</v>
      </c>
      <c r="Q3669" s="15" t="s">
        <v>8315</v>
      </c>
      <c r="R3669" t="s">
        <v>8316</v>
      </c>
      <c r="S3669" s="9">
        <f t="shared" si="243"/>
        <v>41900.243159722224</v>
      </c>
      <c r="T3669" s="9">
        <f t="shared" si="244"/>
        <v>41922.458333333336</v>
      </c>
      <c r="U3669">
        <f t="shared" si="245"/>
        <v>2014</v>
      </c>
    </row>
    <row r="3670" spans="1:21" ht="60" x14ac:dyDescent="0.25">
      <c r="A3670">
        <v>3181</v>
      </c>
      <c r="B3670" s="3" t="s">
        <v>3181</v>
      </c>
      <c r="C3670" s="3" t="s">
        <v>7291</v>
      </c>
      <c r="D3670" s="6">
        <v>500</v>
      </c>
      <c r="E3670" s="8">
        <v>545</v>
      </c>
      <c r="F3670" t="s">
        <v>8218</v>
      </c>
      <c r="G3670" t="s">
        <v>8224</v>
      </c>
      <c r="H3670" t="s">
        <v>8246</v>
      </c>
      <c r="I3670" s="11">
        <v>1402848000</v>
      </c>
      <c r="J3670" s="11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 t="shared" si="241"/>
        <v>109</v>
      </c>
      <c r="P3670" s="13">
        <f t="shared" si="242"/>
        <v>36.33</v>
      </c>
      <c r="Q3670" s="15" t="s">
        <v>8315</v>
      </c>
      <c r="R3670" t="s">
        <v>8316</v>
      </c>
      <c r="S3670" s="9">
        <f t="shared" si="243"/>
        <v>41779.310034722221</v>
      </c>
      <c r="T3670" s="9">
        <f t="shared" si="244"/>
        <v>41805.666666666664</v>
      </c>
      <c r="U3670">
        <f t="shared" si="245"/>
        <v>2014</v>
      </c>
    </row>
    <row r="3671" spans="1:21" ht="60" x14ac:dyDescent="0.25">
      <c r="A3671">
        <v>3289</v>
      </c>
      <c r="B3671" s="3" t="s">
        <v>3289</v>
      </c>
      <c r="C3671" s="3" t="s">
        <v>7399</v>
      </c>
      <c r="D3671" s="6">
        <v>500</v>
      </c>
      <c r="E3671" s="8">
        <v>665.21</v>
      </c>
      <c r="F3671" t="s">
        <v>8218</v>
      </c>
      <c r="G3671" t="s">
        <v>8224</v>
      </c>
      <c r="H3671" t="s">
        <v>8246</v>
      </c>
      <c r="I3671" s="11">
        <v>1487580602</v>
      </c>
      <c r="J3671" s="1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 t="shared" si="241"/>
        <v>133</v>
      </c>
      <c r="P3671" s="13">
        <f t="shared" si="242"/>
        <v>26.61</v>
      </c>
      <c r="Q3671" s="15" t="s">
        <v>8315</v>
      </c>
      <c r="R3671" t="s">
        <v>8316</v>
      </c>
      <c r="S3671" s="9">
        <f t="shared" si="243"/>
        <v>42758.368078703701</v>
      </c>
      <c r="T3671" s="9">
        <f t="shared" si="244"/>
        <v>42786.368078703701</v>
      </c>
      <c r="U3671">
        <f t="shared" si="245"/>
        <v>2017</v>
      </c>
    </row>
    <row r="3672" spans="1:21" ht="60" x14ac:dyDescent="0.25">
      <c r="A3672">
        <v>3291</v>
      </c>
      <c r="B3672" s="3" t="s">
        <v>3291</v>
      </c>
      <c r="C3672" s="3" t="s">
        <v>7401</v>
      </c>
      <c r="D3672" s="6">
        <v>500</v>
      </c>
      <c r="E3672" s="8">
        <v>570</v>
      </c>
      <c r="F3672" t="s">
        <v>8218</v>
      </c>
      <c r="G3672" t="s">
        <v>8223</v>
      </c>
      <c r="H3672" t="s">
        <v>8245</v>
      </c>
      <c r="I3672" s="11">
        <v>1442462340</v>
      </c>
      <c r="J3672" s="11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 t="shared" si="241"/>
        <v>114</v>
      </c>
      <c r="P3672" s="13">
        <f t="shared" si="242"/>
        <v>40.71</v>
      </c>
      <c r="Q3672" s="15" t="s">
        <v>8315</v>
      </c>
      <c r="R3672" t="s">
        <v>8316</v>
      </c>
      <c r="S3672" s="9">
        <f t="shared" si="243"/>
        <v>42232.702546296292</v>
      </c>
      <c r="T3672" s="9">
        <f t="shared" si="244"/>
        <v>42264.165972222225</v>
      </c>
      <c r="U3672">
        <f t="shared" si="245"/>
        <v>2015</v>
      </c>
    </row>
    <row r="3673" spans="1:21" ht="60" x14ac:dyDescent="0.25">
      <c r="A3673">
        <v>3319</v>
      </c>
      <c r="B3673" s="3" t="s">
        <v>3319</v>
      </c>
      <c r="C3673" s="3" t="s">
        <v>7429</v>
      </c>
      <c r="D3673" s="6">
        <v>500</v>
      </c>
      <c r="E3673" s="8">
        <v>540</v>
      </c>
      <c r="F3673" t="s">
        <v>8218</v>
      </c>
      <c r="G3673" t="s">
        <v>8224</v>
      </c>
      <c r="H3673" t="s">
        <v>8246</v>
      </c>
      <c r="I3673" s="11">
        <v>1422712986</v>
      </c>
      <c r="J3673" s="11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 t="shared" si="241"/>
        <v>108</v>
      </c>
      <c r="P3673" s="13">
        <f t="shared" si="242"/>
        <v>33.75</v>
      </c>
      <c r="Q3673" s="15" t="s">
        <v>8315</v>
      </c>
      <c r="R3673" t="s">
        <v>8316</v>
      </c>
      <c r="S3673" s="9">
        <f t="shared" si="243"/>
        <v>41990.585486111115</v>
      </c>
      <c r="T3673" s="9">
        <f t="shared" si="244"/>
        <v>42035.585486111115</v>
      </c>
      <c r="U3673">
        <f t="shared" si="245"/>
        <v>2014</v>
      </c>
    </row>
    <row r="3674" spans="1:21" ht="60" x14ac:dyDescent="0.25">
      <c r="A3674">
        <v>3321</v>
      </c>
      <c r="B3674" s="3" t="s">
        <v>3321</v>
      </c>
      <c r="C3674" s="3" t="s">
        <v>7431</v>
      </c>
      <c r="D3674" s="6">
        <v>500</v>
      </c>
      <c r="E3674" s="8">
        <v>537</v>
      </c>
      <c r="F3674" t="s">
        <v>8218</v>
      </c>
      <c r="G3674" t="s">
        <v>8223</v>
      </c>
      <c r="H3674" t="s">
        <v>8245</v>
      </c>
      <c r="I3674" s="11">
        <v>1413431940</v>
      </c>
      <c r="J3674" s="11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 t="shared" si="241"/>
        <v>107</v>
      </c>
      <c r="P3674" s="13">
        <f t="shared" si="242"/>
        <v>35.799999999999997</v>
      </c>
      <c r="Q3674" s="15" t="s">
        <v>8315</v>
      </c>
      <c r="R3674" t="s">
        <v>8316</v>
      </c>
      <c r="S3674" s="9">
        <f t="shared" si="243"/>
        <v>41914.100289351853</v>
      </c>
      <c r="T3674" s="9">
        <f t="shared" si="244"/>
        <v>41928.165972222225</v>
      </c>
      <c r="U3674">
        <f t="shared" si="245"/>
        <v>2014</v>
      </c>
    </row>
    <row r="3675" spans="1:21" ht="60" x14ac:dyDescent="0.25">
      <c r="A3675">
        <v>3345</v>
      </c>
      <c r="B3675" s="3" t="s">
        <v>3345</v>
      </c>
      <c r="C3675" s="3" t="s">
        <v>7455</v>
      </c>
      <c r="D3675" s="6">
        <v>500</v>
      </c>
      <c r="E3675" s="8">
        <v>650</v>
      </c>
      <c r="F3675" t="s">
        <v>8218</v>
      </c>
      <c r="G3675" t="s">
        <v>8223</v>
      </c>
      <c r="H3675" t="s">
        <v>8245</v>
      </c>
      <c r="I3675" s="11">
        <v>1429317420</v>
      </c>
      <c r="J3675" s="11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 t="shared" si="241"/>
        <v>130</v>
      </c>
      <c r="P3675" s="13">
        <f t="shared" si="242"/>
        <v>50</v>
      </c>
      <c r="Q3675" s="15" t="s">
        <v>8315</v>
      </c>
      <c r="R3675" t="s">
        <v>8316</v>
      </c>
      <c r="S3675" s="9">
        <f t="shared" si="243"/>
        <v>42053.106111111112</v>
      </c>
      <c r="T3675" s="9">
        <f t="shared" si="244"/>
        <v>42112.025694444441</v>
      </c>
      <c r="U3675">
        <f t="shared" si="245"/>
        <v>2015</v>
      </c>
    </row>
    <row r="3676" spans="1:21" ht="60" x14ac:dyDescent="0.25">
      <c r="A3676">
        <v>3353</v>
      </c>
      <c r="B3676" s="3" t="s">
        <v>3352</v>
      </c>
      <c r="C3676" s="3" t="s">
        <v>7463</v>
      </c>
      <c r="D3676" s="6">
        <v>500</v>
      </c>
      <c r="E3676" s="8">
        <v>1575</v>
      </c>
      <c r="F3676" t="s">
        <v>8218</v>
      </c>
      <c r="G3676" t="s">
        <v>8224</v>
      </c>
      <c r="H3676" t="s">
        <v>8246</v>
      </c>
      <c r="I3676" s="11">
        <v>1462230000</v>
      </c>
      <c r="J3676" s="11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 t="shared" si="241"/>
        <v>315</v>
      </c>
      <c r="P3676" s="13">
        <f t="shared" si="242"/>
        <v>35.799999999999997</v>
      </c>
      <c r="Q3676" s="15" t="s">
        <v>8315</v>
      </c>
      <c r="R3676" t="s">
        <v>8316</v>
      </c>
      <c r="S3676" s="9">
        <f t="shared" si="243"/>
        <v>42479.432291666672</v>
      </c>
      <c r="T3676" s="9">
        <f t="shared" si="244"/>
        <v>42492.958333333328</v>
      </c>
      <c r="U3676">
        <f t="shared" si="245"/>
        <v>2016</v>
      </c>
    </row>
    <row r="3677" spans="1:21" ht="45" x14ac:dyDescent="0.25">
      <c r="A3677">
        <v>3362</v>
      </c>
      <c r="B3677" s="3" t="s">
        <v>3361</v>
      </c>
      <c r="C3677" s="3" t="s">
        <v>7472</v>
      </c>
      <c r="D3677" s="6">
        <v>500</v>
      </c>
      <c r="E3677" s="8">
        <v>1090</v>
      </c>
      <c r="F3677" t="s">
        <v>8218</v>
      </c>
      <c r="G3677" t="s">
        <v>8223</v>
      </c>
      <c r="H3677" t="s">
        <v>8245</v>
      </c>
      <c r="I3677" s="11">
        <v>1425704100</v>
      </c>
      <c r="J3677" s="11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 t="shared" si="241"/>
        <v>218</v>
      </c>
      <c r="P3677" s="13">
        <f t="shared" si="242"/>
        <v>54.5</v>
      </c>
      <c r="Q3677" s="15" t="s">
        <v>8315</v>
      </c>
      <c r="R3677" t="s">
        <v>8316</v>
      </c>
      <c r="S3677" s="9">
        <f t="shared" si="243"/>
        <v>42056.091631944444</v>
      </c>
      <c r="T3677" s="9">
        <f t="shared" si="244"/>
        <v>42070.204861111109</v>
      </c>
      <c r="U3677">
        <f t="shared" si="245"/>
        <v>2015</v>
      </c>
    </row>
    <row r="3678" spans="1:21" ht="45" x14ac:dyDescent="0.25">
      <c r="A3678">
        <v>3366</v>
      </c>
      <c r="B3678" s="3" t="s">
        <v>3365</v>
      </c>
      <c r="C3678" s="3" t="s">
        <v>7476</v>
      </c>
      <c r="D3678" s="6">
        <v>500</v>
      </c>
      <c r="E3678" s="8">
        <v>1105</v>
      </c>
      <c r="F3678" t="s">
        <v>8218</v>
      </c>
      <c r="G3678" t="s">
        <v>8223</v>
      </c>
      <c r="H3678" t="s">
        <v>8245</v>
      </c>
      <c r="I3678" s="11">
        <v>1431481037</v>
      </c>
      <c r="J3678" s="11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 t="shared" si="241"/>
        <v>221</v>
      </c>
      <c r="P3678" s="13">
        <f t="shared" si="242"/>
        <v>61.39</v>
      </c>
      <c r="Q3678" s="15" t="s">
        <v>8315</v>
      </c>
      <c r="R3678" t="s">
        <v>8316</v>
      </c>
      <c r="S3678" s="9">
        <f t="shared" si="243"/>
        <v>42107.067557870367</v>
      </c>
      <c r="T3678" s="9">
        <f t="shared" si="244"/>
        <v>42137.067557870367</v>
      </c>
      <c r="U3678">
        <f t="shared" si="245"/>
        <v>2015</v>
      </c>
    </row>
    <row r="3679" spans="1:21" ht="60" x14ac:dyDescent="0.25">
      <c r="A3679">
        <v>3391</v>
      </c>
      <c r="B3679" s="3" t="s">
        <v>3390</v>
      </c>
      <c r="C3679" s="3" t="s">
        <v>7501</v>
      </c>
      <c r="D3679" s="6">
        <v>500</v>
      </c>
      <c r="E3679" s="8">
        <v>1115</v>
      </c>
      <c r="F3679" t="s">
        <v>8218</v>
      </c>
      <c r="G3679" t="s">
        <v>8223</v>
      </c>
      <c r="H3679" t="s">
        <v>8245</v>
      </c>
      <c r="I3679" s="11">
        <v>1407536880</v>
      </c>
      <c r="J3679" s="11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 t="shared" si="241"/>
        <v>223</v>
      </c>
      <c r="P3679" s="13">
        <f t="shared" si="242"/>
        <v>61.94</v>
      </c>
      <c r="Q3679" s="15" t="s">
        <v>8315</v>
      </c>
      <c r="R3679" t="s">
        <v>8316</v>
      </c>
      <c r="S3679" s="9">
        <f t="shared" si="243"/>
        <v>41830.545694444445</v>
      </c>
      <c r="T3679" s="9">
        <f t="shared" si="244"/>
        <v>41859.936111111114</v>
      </c>
      <c r="U3679">
        <f t="shared" si="245"/>
        <v>2014</v>
      </c>
    </row>
    <row r="3680" spans="1:21" ht="60" x14ac:dyDescent="0.25">
      <c r="A3680">
        <v>3392</v>
      </c>
      <c r="B3680" s="3" t="s">
        <v>3391</v>
      </c>
      <c r="C3680" s="3" t="s">
        <v>7502</v>
      </c>
      <c r="D3680" s="6">
        <v>500</v>
      </c>
      <c r="E3680" s="8">
        <v>500</v>
      </c>
      <c r="F3680" t="s">
        <v>8218</v>
      </c>
      <c r="G3680" t="s">
        <v>8224</v>
      </c>
      <c r="H3680" t="s">
        <v>8246</v>
      </c>
      <c r="I3680" s="11">
        <v>1462565855</v>
      </c>
      <c r="J3680" s="11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 t="shared" si="241"/>
        <v>100</v>
      </c>
      <c r="P3680" s="13">
        <f t="shared" si="242"/>
        <v>41.67</v>
      </c>
      <c r="Q3680" s="15" t="s">
        <v>8315</v>
      </c>
      <c r="R3680" t="s">
        <v>8316</v>
      </c>
      <c r="S3680" s="9">
        <f t="shared" si="243"/>
        <v>42446.845543981486</v>
      </c>
      <c r="T3680" s="9">
        <f t="shared" si="244"/>
        <v>42496.845543981486</v>
      </c>
      <c r="U3680">
        <f t="shared" si="245"/>
        <v>2016</v>
      </c>
    </row>
    <row r="3681" spans="1:21" ht="30" x14ac:dyDescent="0.25">
      <c r="A3681">
        <v>3395</v>
      </c>
      <c r="B3681" s="3" t="s">
        <v>3394</v>
      </c>
      <c r="C3681" s="3" t="s">
        <v>7505</v>
      </c>
      <c r="D3681" s="6">
        <v>500</v>
      </c>
      <c r="E3681" s="8">
        <v>920</v>
      </c>
      <c r="F3681" t="s">
        <v>8218</v>
      </c>
      <c r="G3681" t="s">
        <v>8224</v>
      </c>
      <c r="H3681" t="s">
        <v>8246</v>
      </c>
      <c r="I3681" s="11">
        <v>1433009400</v>
      </c>
      <c r="J3681" s="1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 t="shared" si="241"/>
        <v>184</v>
      </c>
      <c r="P3681" s="13">
        <f t="shared" si="242"/>
        <v>24.21</v>
      </c>
      <c r="Q3681" s="15" t="s">
        <v>8315</v>
      </c>
      <c r="R3681" t="s">
        <v>8316</v>
      </c>
      <c r="S3681" s="9">
        <f t="shared" si="243"/>
        <v>42140.712314814817</v>
      </c>
      <c r="T3681" s="9">
        <f t="shared" si="244"/>
        <v>42154.756944444445</v>
      </c>
      <c r="U3681">
        <f t="shared" si="245"/>
        <v>2015</v>
      </c>
    </row>
    <row r="3682" spans="1:21" ht="60" x14ac:dyDescent="0.25">
      <c r="A3682">
        <v>3404</v>
      </c>
      <c r="B3682" s="3" t="s">
        <v>3403</v>
      </c>
      <c r="C3682" s="3" t="s">
        <v>7514</v>
      </c>
      <c r="D3682" s="6">
        <v>500</v>
      </c>
      <c r="E3682" s="8">
        <v>610</v>
      </c>
      <c r="F3682" t="s">
        <v>8218</v>
      </c>
      <c r="G3682" t="s">
        <v>8223</v>
      </c>
      <c r="H3682" t="s">
        <v>8245</v>
      </c>
      <c r="I3682" s="11">
        <v>1434542702</v>
      </c>
      <c r="J3682" s="11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 t="shared" si="241"/>
        <v>122</v>
      </c>
      <c r="P3682" s="13">
        <f t="shared" si="242"/>
        <v>203.33</v>
      </c>
      <c r="Q3682" s="15" t="s">
        <v>8315</v>
      </c>
      <c r="R3682" t="s">
        <v>8316</v>
      </c>
      <c r="S3682" s="9">
        <f t="shared" si="243"/>
        <v>42152.503495370373</v>
      </c>
      <c r="T3682" s="9">
        <f t="shared" si="244"/>
        <v>42172.503495370373</v>
      </c>
      <c r="U3682">
        <f t="shared" si="245"/>
        <v>2015</v>
      </c>
    </row>
    <row r="3683" spans="1:21" ht="45" x14ac:dyDescent="0.25">
      <c r="A3683">
        <v>3408</v>
      </c>
      <c r="B3683" s="3" t="s">
        <v>3407</v>
      </c>
      <c r="C3683" s="3" t="s">
        <v>7518</v>
      </c>
      <c r="D3683" s="6">
        <v>500</v>
      </c>
      <c r="E3683" s="8">
        <v>1055</v>
      </c>
      <c r="F3683" t="s">
        <v>8218</v>
      </c>
      <c r="G3683" t="s">
        <v>8223</v>
      </c>
      <c r="H3683" t="s">
        <v>8245</v>
      </c>
      <c r="I3683" s="11">
        <v>1405727304</v>
      </c>
      <c r="J3683" s="11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 t="shared" si="241"/>
        <v>211</v>
      </c>
      <c r="P3683" s="13">
        <f t="shared" si="242"/>
        <v>58.61</v>
      </c>
      <c r="Q3683" s="15" t="s">
        <v>8315</v>
      </c>
      <c r="R3683" t="s">
        <v>8316</v>
      </c>
      <c r="S3683" s="9">
        <f t="shared" si="243"/>
        <v>41808.991944444446</v>
      </c>
      <c r="T3683" s="9">
        <f t="shared" si="244"/>
        <v>41838.991944444446</v>
      </c>
      <c r="U3683">
        <f t="shared" si="245"/>
        <v>2014</v>
      </c>
    </row>
    <row r="3684" spans="1:21" ht="45" x14ac:dyDescent="0.25">
      <c r="A3684">
        <v>3409</v>
      </c>
      <c r="B3684" s="3" t="s">
        <v>3408</v>
      </c>
      <c r="C3684" s="3" t="s">
        <v>7519</v>
      </c>
      <c r="D3684" s="6">
        <v>500</v>
      </c>
      <c r="E3684" s="8">
        <v>618</v>
      </c>
      <c r="F3684" t="s">
        <v>8218</v>
      </c>
      <c r="G3684" t="s">
        <v>8224</v>
      </c>
      <c r="H3684" t="s">
        <v>8246</v>
      </c>
      <c r="I3684" s="11">
        <v>1469998680</v>
      </c>
      <c r="J3684" s="11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 t="shared" si="241"/>
        <v>124</v>
      </c>
      <c r="P3684" s="13">
        <f t="shared" si="242"/>
        <v>29.43</v>
      </c>
      <c r="Q3684" s="15" t="s">
        <v>8315</v>
      </c>
      <c r="R3684" t="s">
        <v>8316</v>
      </c>
      <c r="S3684" s="9">
        <f t="shared" si="243"/>
        <v>42544.814328703709</v>
      </c>
      <c r="T3684" s="9">
        <f t="shared" si="244"/>
        <v>42582.873611111107</v>
      </c>
      <c r="U3684">
        <f t="shared" si="245"/>
        <v>2016</v>
      </c>
    </row>
    <row r="3685" spans="1:21" ht="60" x14ac:dyDescent="0.25">
      <c r="A3685">
        <v>3413</v>
      </c>
      <c r="B3685" s="3" t="s">
        <v>3412</v>
      </c>
      <c r="C3685" s="3" t="s">
        <v>7523</v>
      </c>
      <c r="D3685" s="6">
        <v>500</v>
      </c>
      <c r="E3685" s="8">
        <v>650</v>
      </c>
      <c r="F3685" t="s">
        <v>8218</v>
      </c>
      <c r="G3685" t="s">
        <v>8223</v>
      </c>
      <c r="H3685" t="s">
        <v>8245</v>
      </c>
      <c r="I3685" s="11">
        <v>1425099540</v>
      </c>
      <c r="J3685" s="11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 t="shared" si="241"/>
        <v>130</v>
      </c>
      <c r="P3685" s="13">
        <f t="shared" si="242"/>
        <v>46.43</v>
      </c>
      <c r="Q3685" s="15" t="s">
        <v>8315</v>
      </c>
      <c r="R3685" t="s">
        <v>8316</v>
      </c>
      <c r="S3685" s="9">
        <f t="shared" si="243"/>
        <v>42053.733078703706</v>
      </c>
      <c r="T3685" s="9">
        <f t="shared" si="244"/>
        <v>42063.207638888889</v>
      </c>
      <c r="U3685">
        <f t="shared" si="245"/>
        <v>2015</v>
      </c>
    </row>
    <row r="3686" spans="1:21" ht="60" x14ac:dyDescent="0.25">
      <c r="A3686">
        <v>3450</v>
      </c>
      <c r="B3686" s="3" t="s">
        <v>3449</v>
      </c>
      <c r="C3686" s="3" t="s">
        <v>7560</v>
      </c>
      <c r="D3686" s="6">
        <v>500</v>
      </c>
      <c r="E3686" s="8">
        <v>760</v>
      </c>
      <c r="F3686" t="s">
        <v>8218</v>
      </c>
      <c r="G3686" t="s">
        <v>8224</v>
      </c>
      <c r="H3686" t="s">
        <v>8246</v>
      </c>
      <c r="I3686" s="11">
        <v>1427990071</v>
      </c>
      <c r="J3686" s="11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 t="shared" si="241"/>
        <v>152</v>
      </c>
      <c r="P3686" s="13">
        <f t="shared" si="242"/>
        <v>19.489999999999998</v>
      </c>
      <c r="Q3686" s="15" t="s">
        <v>8315</v>
      </c>
      <c r="R3686" t="s">
        <v>8316</v>
      </c>
      <c r="S3686" s="9">
        <f t="shared" si="243"/>
        <v>42036.704525462963</v>
      </c>
      <c r="T3686" s="9">
        <f t="shared" si="244"/>
        <v>42096.662858796291</v>
      </c>
      <c r="U3686">
        <f t="shared" si="245"/>
        <v>2015</v>
      </c>
    </row>
    <row r="3687" spans="1:21" ht="60" x14ac:dyDescent="0.25">
      <c r="A3687">
        <v>3459</v>
      </c>
      <c r="B3687" s="3" t="s">
        <v>3458</v>
      </c>
      <c r="C3687" s="3" t="s">
        <v>7569</v>
      </c>
      <c r="D3687" s="6">
        <v>500</v>
      </c>
      <c r="E3687" s="8">
        <v>631</v>
      </c>
      <c r="F3687" t="s">
        <v>8218</v>
      </c>
      <c r="G3687" t="s">
        <v>8224</v>
      </c>
      <c r="H3687" t="s">
        <v>8246</v>
      </c>
      <c r="I3687" s="11">
        <v>1463743860</v>
      </c>
      <c r="J3687" s="11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 t="shared" si="241"/>
        <v>126</v>
      </c>
      <c r="P3687" s="13">
        <f t="shared" si="242"/>
        <v>17.53</v>
      </c>
      <c r="Q3687" s="15" t="s">
        <v>8315</v>
      </c>
      <c r="R3687" t="s">
        <v>8316</v>
      </c>
      <c r="S3687" s="9">
        <f t="shared" si="243"/>
        <v>42480.479861111111</v>
      </c>
      <c r="T3687" s="9">
        <f t="shared" si="244"/>
        <v>42510.479861111111</v>
      </c>
      <c r="U3687">
        <f t="shared" si="245"/>
        <v>2016</v>
      </c>
    </row>
    <row r="3688" spans="1:21" ht="45" x14ac:dyDescent="0.25">
      <c r="A3688">
        <v>3460</v>
      </c>
      <c r="B3688" s="3" t="s">
        <v>3459</v>
      </c>
      <c r="C3688" s="3" t="s">
        <v>7570</v>
      </c>
      <c r="D3688" s="6">
        <v>500</v>
      </c>
      <c r="E3688" s="8">
        <v>950</v>
      </c>
      <c r="F3688" t="s">
        <v>8218</v>
      </c>
      <c r="G3688" t="s">
        <v>8224</v>
      </c>
      <c r="H3688" t="s">
        <v>8246</v>
      </c>
      <c r="I3688" s="11">
        <v>1408106352</v>
      </c>
      <c r="J3688" s="11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 t="shared" si="241"/>
        <v>190</v>
      </c>
      <c r="P3688" s="13">
        <f t="shared" si="242"/>
        <v>50</v>
      </c>
      <c r="Q3688" s="15" t="s">
        <v>8315</v>
      </c>
      <c r="R3688" t="s">
        <v>8316</v>
      </c>
      <c r="S3688" s="9">
        <f t="shared" si="243"/>
        <v>41852.527222222219</v>
      </c>
      <c r="T3688" s="9">
        <f t="shared" si="244"/>
        <v>41866.527222222219</v>
      </c>
      <c r="U3688">
        <f t="shared" si="245"/>
        <v>2014</v>
      </c>
    </row>
    <row r="3689" spans="1:21" ht="60" x14ac:dyDescent="0.25">
      <c r="A3689">
        <v>3461</v>
      </c>
      <c r="B3689" s="3" t="s">
        <v>3460</v>
      </c>
      <c r="C3689" s="3" t="s">
        <v>7571</v>
      </c>
      <c r="D3689" s="6">
        <v>500</v>
      </c>
      <c r="E3689" s="8">
        <v>695</v>
      </c>
      <c r="F3689" t="s">
        <v>8218</v>
      </c>
      <c r="G3689" t="s">
        <v>8223</v>
      </c>
      <c r="H3689" t="s">
        <v>8245</v>
      </c>
      <c r="I3689" s="11">
        <v>1477710000</v>
      </c>
      <c r="J3689" s="11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 t="shared" si="241"/>
        <v>139</v>
      </c>
      <c r="P3689" s="13">
        <f t="shared" si="242"/>
        <v>57.92</v>
      </c>
      <c r="Q3689" s="15" t="s">
        <v>8315</v>
      </c>
      <c r="R3689" t="s">
        <v>8316</v>
      </c>
      <c r="S3689" s="9">
        <f t="shared" si="243"/>
        <v>42643.632858796293</v>
      </c>
      <c r="T3689" s="9">
        <f t="shared" si="244"/>
        <v>42672.125</v>
      </c>
      <c r="U3689">
        <f t="shared" si="245"/>
        <v>2016</v>
      </c>
    </row>
    <row r="3690" spans="1:21" ht="60" x14ac:dyDescent="0.25">
      <c r="A3690">
        <v>3471</v>
      </c>
      <c r="B3690" s="3" t="s">
        <v>3470</v>
      </c>
      <c r="C3690" s="3" t="s">
        <v>7581</v>
      </c>
      <c r="D3690" s="6">
        <v>500</v>
      </c>
      <c r="E3690" s="8">
        <v>1073</v>
      </c>
      <c r="F3690" t="s">
        <v>8218</v>
      </c>
      <c r="G3690" t="s">
        <v>8224</v>
      </c>
      <c r="H3690" t="s">
        <v>8246</v>
      </c>
      <c r="I3690" s="11">
        <v>1409515200</v>
      </c>
      <c r="J3690" s="11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 t="shared" si="241"/>
        <v>215</v>
      </c>
      <c r="P3690" s="13">
        <f t="shared" si="242"/>
        <v>35.770000000000003</v>
      </c>
      <c r="Q3690" s="15" t="s">
        <v>8315</v>
      </c>
      <c r="R3690" t="s">
        <v>8316</v>
      </c>
      <c r="S3690" s="9">
        <f t="shared" si="243"/>
        <v>41841.820486111108</v>
      </c>
      <c r="T3690" s="9">
        <f t="shared" si="244"/>
        <v>41882.833333333336</v>
      </c>
      <c r="U3690">
        <f t="shared" si="245"/>
        <v>2014</v>
      </c>
    </row>
    <row r="3691" spans="1:21" ht="60" x14ac:dyDescent="0.25">
      <c r="A3691">
        <v>3491</v>
      </c>
      <c r="B3691" s="3" t="s">
        <v>3490</v>
      </c>
      <c r="C3691" s="3" t="s">
        <v>7601</v>
      </c>
      <c r="D3691" s="6">
        <v>500</v>
      </c>
      <c r="E3691" s="8">
        <v>791</v>
      </c>
      <c r="F3691" t="s">
        <v>8218</v>
      </c>
      <c r="G3691" t="s">
        <v>8223</v>
      </c>
      <c r="H3691" t="s">
        <v>8245</v>
      </c>
      <c r="I3691" s="11">
        <v>1431928784</v>
      </c>
      <c r="J3691" s="1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 t="shared" si="241"/>
        <v>158</v>
      </c>
      <c r="P3691" s="13">
        <f t="shared" si="242"/>
        <v>79.099999999999994</v>
      </c>
      <c r="Q3691" s="15" t="s">
        <v>8315</v>
      </c>
      <c r="R3691" t="s">
        <v>8316</v>
      </c>
      <c r="S3691" s="9">
        <f t="shared" si="243"/>
        <v>42121.249814814815</v>
      </c>
      <c r="T3691" s="9">
        <f t="shared" si="244"/>
        <v>42142.249814814815</v>
      </c>
      <c r="U3691">
        <f t="shared" si="245"/>
        <v>2015</v>
      </c>
    </row>
    <row r="3692" spans="1:21" ht="45" x14ac:dyDescent="0.25">
      <c r="A3692">
        <v>3514</v>
      </c>
      <c r="B3692" s="3" t="s">
        <v>3513</v>
      </c>
      <c r="C3692" s="3" t="s">
        <v>7624</v>
      </c>
      <c r="D3692" s="6">
        <v>500</v>
      </c>
      <c r="E3692" s="8">
        <v>550</v>
      </c>
      <c r="F3692" t="s">
        <v>8218</v>
      </c>
      <c r="G3692" t="s">
        <v>8223</v>
      </c>
      <c r="H3692" t="s">
        <v>8245</v>
      </c>
      <c r="I3692" s="11">
        <v>1422853140</v>
      </c>
      <c r="J3692" s="11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 t="shared" si="241"/>
        <v>110</v>
      </c>
      <c r="P3692" s="13">
        <f t="shared" si="242"/>
        <v>55</v>
      </c>
      <c r="Q3692" s="15" t="s">
        <v>8315</v>
      </c>
      <c r="R3692" t="s">
        <v>8316</v>
      </c>
      <c r="S3692" s="9">
        <f t="shared" si="243"/>
        <v>42020.846666666665</v>
      </c>
      <c r="T3692" s="9">
        <f t="shared" si="244"/>
        <v>42037.207638888889</v>
      </c>
      <c r="U3692">
        <f t="shared" si="245"/>
        <v>2015</v>
      </c>
    </row>
    <row r="3693" spans="1:21" ht="45" x14ac:dyDescent="0.25">
      <c r="A3693">
        <v>3525</v>
      </c>
      <c r="B3693" s="3" t="s">
        <v>3524</v>
      </c>
      <c r="C3693" s="3" t="s">
        <v>7635</v>
      </c>
      <c r="D3693" s="6">
        <v>500</v>
      </c>
      <c r="E3693" s="8">
        <v>530</v>
      </c>
      <c r="F3693" t="s">
        <v>8218</v>
      </c>
      <c r="G3693" t="s">
        <v>8223</v>
      </c>
      <c r="H3693" t="s">
        <v>8245</v>
      </c>
      <c r="I3693" s="11">
        <v>1439136000</v>
      </c>
      <c r="J3693" s="11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 t="shared" si="241"/>
        <v>106</v>
      </c>
      <c r="P3693" s="13">
        <f t="shared" si="242"/>
        <v>75.709999999999994</v>
      </c>
      <c r="Q3693" s="15" t="s">
        <v>8315</v>
      </c>
      <c r="R3693" t="s">
        <v>8316</v>
      </c>
      <c r="S3693" s="9">
        <f t="shared" si="243"/>
        <v>42214.6956712963</v>
      </c>
      <c r="T3693" s="9">
        <f t="shared" si="244"/>
        <v>42225.666666666672</v>
      </c>
      <c r="U3693">
        <f t="shared" si="245"/>
        <v>2015</v>
      </c>
    </row>
    <row r="3694" spans="1:21" ht="60" x14ac:dyDescent="0.25">
      <c r="A3694">
        <v>3529</v>
      </c>
      <c r="B3694" s="3" t="s">
        <v>3528</v>
      </c>
      <c r="C3694" s="3" t="s">
        <v>7639</v>
      </c>
      <c r="D3694" s="6">
        <v>500</v>
      </c>
      <c r="E3694" s="8">
        <v>660</v>
      </c>
      <c r="F3694" t="s">
        <v>8218</v>
      </c>
      <c r="G3694" t="s">
        <v>8223</v>
      </c>
      <c r="H3694" t="s">
        <v>8245</v>
      </c>
      <c r="I3694" s="11">
        <v>1436749200</v>
      </c>
      <c r="J3694" s="11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 t="shared" si="241"/>
        <v>132</v>
      </c>
      <c r="P3694" s="13">
        <f t="shared" si="242"/>
        <v>36.67</v>
      </c>
      <c r="Q3694" s="15" t="s">
        <v>8315</v>
      </c>
      <c r="R3694" t="s">
        <v>8316</v>
      </c>
      <c r="S3694" s="9">
        <f t="shared" si="243"/>
        <v>42177.761782407411</v>
      </c>
      <c r="T3694" s="9">
        <f t="shared" si="244"/>
        <v>42198.041666666672</v>
      </c>
      <c r="U3694">
        <f t="shared" si="245"/>
        <v>2015</v>
      </c>
    </row>
    <row r="3695" spans="1:21" ht="60" x14ac:dyDescent="0.25">
      <c r="A3695">
        <v>3533</v>
      </c>
      <c r="B3695" s="3" t="s">
        <v>3532</v>
      </c>
      <c r="C3695" s="3" t="s">
        <v>7643</v>
      </c>
      <c r="D3695" s="6">
        <v>500</v>
      </c>
      <c r="E3695" s="8">
        <v>631</v>
      </c>
      <c r="F3695" t="s">
        <v>8218</v>
      </c>
      <c r="G3695" t="s">
        <v>8223</v>
      </c>
      <c r="H3695" t="s">
        <v>8245</v>
      </c>
      <c r="I3695" s="11">
        <v>1447269367</v>
      </c>
      <c r="J3695" s="11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 t="shared" si="241"/>
        <v>126</v>
      </c>
      <c r="P3695" s="13">
        <f t="shared" si="242"/>
        <v>78.88</v>
      </c>
      <c r="Q3695" s="15" t="s">
        <v>8315</v>
      </c>
      <c r="R3695" t="s">
        <v>8316</v>
      </c>
      <c r="S3695" s="9">
        <f t="shared" si="243"/>
        <v>42289.761192129634</v>
      </c>
      <c r="T3695" s="9">
        <f t="shared" si="244"/>
        <v>42319.802858796291</v>
      </c>
      <c r="U3695">
        <f t="shared" si="245"/>
        <v>2015</v>
      </c>
    </row>
    <row r="3696" spans="1:21" ht="60" x14ac:dyDescent="0.25">
      <c r="A3696">
        <v>3563</v>
      </c>
      <c r="B3696" s="3" t="s">
        <v>3562</v>
      </c>
      <c r="C3696" s="3" t="s">
        <v>7673</v>
      </c>
      <c r="D3696" s="6">
        <v>500</v>
      </c>
      <c r="E3696" s="8">
        <v>527.45000000000005</v>
      </c>
      <c r="F3696" t="s">
        <v>8218</v>
      </c>
      <c r="G3696" t="s">
        <v>8224</v>
      </c>
      <c r="H3696" t="s">
        <v>8246</v>
      </c>
      <c r="I3696" s="11">
        <v>1470078000</v>
      </c>
      <c r="J3696" s="11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 t="shared" si="241"/>
        <v>105</v>
      </c>
      <c r="P3696" s="13">
        <f t="shared" si="242"/>
        <v>21.1</v>
      </c>
      <c r="Q3696" s="15" t="s">
        <v>8315</v>
      </c>
      <c r="R3696" t="s">
        <v>8316</v>
      </c>
      <c r="S3696" s="9">
        <f t="shared" si="243"/>
        <v>42555.671944444446</v>
      </c>
      <c r="T3696" s="9">
        <f t="shared" si="244"/>
        <v>42583.791666666672</v>
      </c>
      <c r="U3696">
        <f t="shared" si="245"/>
        <v>2016</v>
      </c>
    </row>
    <row r="3697" spans="1:21" ht="30" x14ac:dyDescent="0.25">
      <c r="A3697">
        <v>3572</v>
      </c>
      <c r="B3697" s="3" t="s">
        <v>3571</v>
      </c>
      <c r="C3697" s="3" t="s">
        <v>7682</v>
      </c>
      <c r="D3697" s="6">
        <v>500</v>
      </c>
      <c r="E3697" s="8">
        <v>500</v>
      </c>
      <c r="F3697" t="s">
        <v>8218</v>
      </c>
      <c r="G3697" t="s">
        <v>8224</v>
      </c>
      <c r="H3697" t="s">
        <v>8246</v>
      </c>
      <c r="I3697" s="11">
        <v>1434894082</v>
      </c>
      <c r="J3697" s="11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 t="shared" si="241"/>
        <v>100</v>
      </c>
      <c r="P3697" s="13">
        <f t="shared" si="242"/>
        <v>55.56</v>
      </c>
      <c r="Q3697" s="15" t="s">
        <v>8315</v>
      </c>
      <c r="R3697" t="s">
        <v>8316</v>
      </c>
      <c r="S3697" s="9">
        <f t="shared" si="243"/>
        <v>42146.570393518516</v>
      </c>
      <c r="T3697" s="9">
        <f t="shared" si="244"/>
        <v>42176.570393518516</v>
      </c>
      <c r="U3697">
        <f t="shared" si="245"/>
        <v>2015</v>
      </c>
    </row>
    <row r="3698" spans="1:21" ht="60" x14ac:dyDescent="0.25">
      <c r="A3698">
        <v>3579</v>
      </c>
      <c r="B3698" s="3" t="s">
        <v>3578</v>
      </c>
      <c r="C3698" s="3" t="s">
        <v>7689</v>
      </c>
      <c r="D3698" s="6">
        <v>500</v>
      </c>
      <c r="E3698" s="8">
        <v>500</v>
      </c>
      <c r="F3698" t="s">
        <v>8218</v>
      </c>
      <c r="G3698" t="s">
        <v>8224</v>
      </c>
      <c r="H3698" t="s">
        <v>8246</v>
      </c>
      <c r="I3698" s="11">
        <v>1459444656</v>
      </c>
      <c r="J3698" s="11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 t="shared" si="241"/>
        <v>100</v>
      </c>
      <c r="P3698" s="13">
        <f t="shared" si="242"/>
        <v>35.71</v>
      </c>
      <c r="Q3698" s="15" t="s">
        <v>8315</v>
      </c>
      <c r="R3698" t="s">
        <v>8316</v>
      </c>
      <c r="S3698" s="9">
        <f t="shared" si="243"/>
        <v>42430.762222222227</v>
      </c>
      <c r="T3698" s="9">
        <f t="shared" si="244"/>
        <v>42460.720555555556</v>
      </c>
      <c r="U3698">
        <f t="shared" si="245"/>
        <v>2016</v>
      </c>
    </row>
    <row r="3699" spans="1:21" ht="45" x14ac:dyDescent="0.25">
      <c r="A3699">
        <v>3587</v>
      </c>
      <c r="B3699" s="3" t="s">
        <v>3586</v>
      </c>
      <c r="C3699" s="3" t="s">
        <v>7697</v>
      </c>
      <c r="D3699" s="6">
        <v>500</v>
      </c>
      <c r="E3699" s="8">
        <v>633</v>
      </c>
      <c r="F3699" t="s">
        <v>8218</v>
      </c>
      <c r="G3699" t="s">
        <v>8224</v>
      </c>
      <c r="H3699" t="s">
        <v>8246</v>
      </c>
      <c r="I3699" s="11">
        <v>1467054000</v>
      </c>
      <c r="J3699" s="11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 t="shared" si="241"/>
        <v>127</v>
      </c>
      <c r="P3699" s="13">
        <f t="shared" si="242"/>
        <v>22.61</v>
      </c>
      <c r="Q3699" s="15" t="s">
        <v>8315</v>
      </c>
      <c r="R3699" t="s">
        <v>8316</v>
      </c>
      <c r="S3699" s="9">
        <f t="shared" si="243"/>
        <v>42503.539976851855</v>
      </c>
      <c r="T3699" s="9">
        <f t="shared" si="244"/>
        <v>42548.791666666672</v>
      </c>
      <c r="U3699">
        <f t="shared" si="245"/>
        <v>2016</v>
      </c>
    </row>
    <row r="3700" spans="1:21" ht="45" x14ac:dyDescent="0.25">
      <c r="A3700">
        <v>3599</v>
      </c>
      <c r="B3700" s="3" t="s">
        <v>3598</v>
      </c>
      <c r="C3700" s="3" t="s">
        <v>7709</v>
      </c>
      <c r="D3700" s="6">
        <v>500</v>
      </c>
      <c r="E3700" s="8">
        <v>1010</v>
      </c>
      <c r="F3700" t="s">
        <v>8218</v>
      </c>
      <c r="G3700" t="s">
        <v>8223</v>
      </c>
      <c r="H3700" t="s">
        <v>8245</v>
      </c>
      <c r="I3700" s="11">
        <v>1440892800</v>
      </c>
      <c r="J3700" s="11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 t="shared" si="241"/>
        <v>202</v>
      </c>
      <c r="P3700" s="13">
        <f t="shared" si="242"/>
        <v>59.41</v>
      </c>
      <c r="Q3700" s="15" t="s">
        <v>8315</v>
      </c>
      <c r="R3700" t="s">
        <v>8316</v>
      </c>
      <c r="S3700" s="9">
        <f t="shared" si="243"/>
        <v>42220.79487268519</v>
      </c>
      <c r="T3700" s="9">
        <f t="shared" si="244"/>
        <v>42246</v>
      </c>
      <c r="U3700">
        <f t="shared" si="245"/>
        <v>2015</v>
      </c>
    </row>
    <row r="3701" spans="1:21" ht="60" x14ac:dyDescent="0.25">
      <c r="A3701">
        <v>3650</v>
      </c>
      <c r="B3701" s="3" t="s">
        <v>3648</v>
      </c>
      <c r="C3701" s="3" t="s">
        <v>7760</v>
      </c>
      <c r="D3701" s="6">
        <v>500</v>
      </c>
      <c r="E3701" s="8">
        <v>500</v>
      </c>
      <c r="F3701" t="s">
        <v>8218</v>
      </c>
      <c r="G3701" t="s">
        <v>8224</v>
      </c>
      <c r="H3701" t="s">
        <v>8246</v>
      </c>
      <c r="I3701" s="11">
        <v>1454412584</v>
      </c>
      <c r="J3701" s="1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 t="shared" si="241"/>
        <v>100</v>
      </c>
      <c r="P3701" s="13">
        <f t="shared" si="242"/>
        <v>29.41</v>
      </c>
      <c r="Q3701" s="15" t="s">
        <v>8315</v>
      </c>
      <c r="R3701" t="s">
        <v>8316</v>
      </c>
      <c r="S3701" s="9">
        <f t="shared" si="243"/>
        <v>42381.478981481487</v>
      </c>
      <c r="T3701" s="9">
        <f t="shared" si="244"/>
        <v>42402.478981481487</v>
      </c>
      <c r="U3701">
        <f t="shared" si="245"/>
        <v>2016</v>
      </c>
    </row>
    <row r="3702" spans="1:21" ht="45" x14ac:dyDescent="0.25">
      <c r="A3702">
        <v>3651</v>
      </c>
      <c r="B3702" s="3" t="s">
        <v>3649</v>
      </c>
      <c r="C3702" s="3" t="s">
        <v>7761</v>
      </c>
      <c r="D3702" s="6">
        <v>500</v>
      </c>
      <c r="E3702" s="8">
        <v>520</v>
      </c>
      <c r="F3702" t="s">
        <v>8218</v>
      </c>
      <c r="G3702" t="s">
        <v>8223</v>
      </c>
      <c r="H3702" t="s">
        <v>8245</v>
      </c>
      <c r="I3702" s="11">
        <v>1407686340</v>
      </c>
      <c r="J3702" s="11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 t="shared" si="241"/>
        <v>104</v>
      </c>
      <c r="P3702" s="13">
        <f t="shared" si="242"/>
        <v>57.78</v>
      </c>
      <c r="Q3702" s="15" t="s">
        <v>8315</v>
      </c>
      <c r="R3702" t="s">
        <v>8316</v>
      </c>
      <c r="S3702" s="9">
        <f t="shared" si="243"/>
        <v>41828.646319444444</v>
      </c>
      <c r="T3702" s="9">
        <f t="shared" si="244"/>
        <v>41861.665972222225</v>
      </c>
      <c r="U3702">
        <f t="shared" si="245"/>
        <v>2014</v>
      </c>
    </row>
    <row r="3703" spans="1:21" ht="30" x14ac:dyDescent="0.25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 s="11">
        <v>1412092800</v>
      </c>
      <c r="J3703" s="11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41"/>
        <v>121</v>
      </c>
      <c r="P3703" s="13">
        <f t="shared" si="242"/>
        <v>33.67</v>
      </c>
      <c r="Q3703" s="15" t="s">
        <v>8315</v>
      </c>
      <c r="R3703" t="s">
        <v>8316</v>
      </c>
      <c r="S3703" s="9">
        <f t="shared" si="243"/>
        <v>41882.585648148146</v>
      </c>
      <c r="T3703" s="9">
        <f t="shared" si="244"/>
        <v>41912.666666666664</v>
      </c>
      <c r="U3703">
        <f t="shared" si="245"/>
        <v>2014</v>
      </c>
    </row>
    <row r="3704" spans="1:21" ht="30" x14ac:dyDescent="0.25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 s="11">
        <v>1402848000</v>
      </c>
      <c r="J3704" s="11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41"/>
        <v>114</v>
      </c>
      <c r="P3704" s="13">
        <f t="shared" si="242"/>
        <v>27.14</v>
      </c>
      <c r="Q3704" s="15" t="s">
        <v>8315</v>
      </c>
      <c r="R3704" t="s">
        <v>8316</v>
      </c>
      <c r="S3704" s="9">
        <f t="shared" si="243"/>
        <v>41779.724224537036</v>
      </c>
      <c r="T3704" s="9">
        <f t="shared" si="244"/>
        <v>41805.666666666664</v>
      </c>
      <c r="U3704">
        <f t="shared" si="245"/>
        <v>2014</v>
      </c>
    </row>
    <row r="3705" spans="1:21" ht="45" x14ac:dyDescent="0.25">
      <c r="A3705">
        <v>3718</v>
      </c>
      <c r="B3705" s="3" t="s">
        <v>3715</v>
      </c>
      <c r="C3705" s="3" t="s">
        <v>7828</v>
      </c>
      <c r="D3705" s="6">
        <v>500</v>
      </c>
      <c r="E3705" s="8">
        <v>1197</v>
      </c>
      <c r="F3705" t="s">
        <v>8218</v>
      </c>
      <c r="G3705" t="s">
        <v>8224</v>
      </c>
      <c r="H3705" t="s">
        <v>8246</v>
      </c>
      <c r="I3705" s="11">
        <v>1425057075</v>
      </c>
      <c r="J3705" s="11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 t="shared" si="241"/>
        <v>239</v>
      </c>
      <c r="P3705" s="13">
        <f t="shared" si="242"/>
        <v>26.02</v>
      </c>
      <c r="Q3705" s="15" t="s">
        <v>8315</v>
      </c>
      <c r="R3705" t="s">
        <v>8316</v>
      </c>
      <c r="S3705" s="9">
        <f t="shared" si="243"/>
        <v>42032.716145833328</v>
      </c>
      <c r="T3705" s="9">
        <f t="shared" si="244"/>
        <v>42062.716145833328</v>
      </c>
      <c r="U3705">
        <f t="shared" si="245"/>
        <v>2015</v>
      </c>
    </row>
    <row r="3706" spans="1:21" ht="60" x14ac:dyDescent="0.25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 s="11">
        <v>1472676371</v>
      </c>
      <c r="J3706" s="11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ref="O3706:O3769" si="246">ROUND(E3706/D3706*100,0)</f>
        <v>100</v>
      </c>
      <c r="P3706" s="13">
        <f t="shared" ref="P3706:P3769" si="247">IFERROR(ROUND(E3706/L3706,2),0)</f>
        <v>62.63</v>
      </c>
      <c r="Q3706" s="15" t="s">
        <v>8315</v>
      </c>
      <c r="R3706" t="s">
        <v>8316</v>
      </c>
      <c r="S3706" s="9">
        <f t="shared" ref="S3706:S3769" si="248">(((J3706/60)/60)/24)+DATE(1970,1,1)</f>
        <v>42593.865405092598</v>
      </c>
      <c r="T3706" s="9">
        <f t="shared" ref="T3706:T3769" si="249">(((I3706/60)/60)/24)+DATE(1970,1,1)</f>
        <v>42613.865405092598</v>
      </c>
      <c r="U3706">
        <f t="shared" si="245"/>
        <v>2016</v>
      </c>
    </row>
    <row r="3707" spans="1:21" ht="60" x14ac:dyDescent="0.25">
      <c r="A3707">
        <v>3831</v>
      </c>
      <c r="B3707" s="3" t="s">
        <v>3828</v>
      </c>
      <c r="C3707" s="3" t="s">
        <v>7940</v>
      </c>
      <c r="D3707" s="6">
        <v>500</v>
      </c>
      <c r="E3707" s="8">
        <v>530.11</v>
      </c>
      <c r="F3707" t="s">
        <v>8218</v>
      </c>
      <c r="G3707" t="s">
        <v>8223</v>
      </c>
      <c r="H3707" t="s">
        <v>8245</v>
      </c>
      <c r="I3707" s="11">
        <v>1415222545</v>
      </c>
      <c r="J3707" s="11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 t="shared" si="246"/>
        <v>106</v>
      </c>
      <c r="P3707" s="13">
        <f t="shared" si="247"/>
        <v>58.9</v>
      </c>
      <c r="Q3707" s="15" t="s">
        <v>8315</v>
      </c>
      <c r="R3707" t="s">
        <v>8316</v>
      </c>
      <c r="S3707" s="9">
        <f t="shared" si="248"/>
        <v>41927.848900462966</v>
      </c>
      <c r="T3707" s="9">
        <f t="shared" si="249"/>
        <v>41948.890567129631</v>
      </c>
      <c r="U3707">
        <f t="shared" si="245"/>
        <v>2014</v>
      </c>
    </row>
    <row r="3708" spans="1:21" ht="60" x14ac:dyDescent="0.25">
      <c r="A3708">
        <v>2836</v>
      </c>
      <c r="B3708" s="3" t="s">
        <v>2836</v>
      </c>
      <c r="C3708" s="3" t="s">
        <v>6946</v>
      </c>
      <c r="D3708" s="6">
        <v>450</v>
      </c>
      <c r="E3708" s="8">
        <v>485</v>
      </c>
      <c r="F3708" t="s">
        <v>8218</v>
      </c>
      <c r="G3708" t="s">
        <v>8223</v>
      </c>
      <c r="H3708" t="s">
        <v>8245</v>
      </c>
      <c r="I3708" s="11">
        <v>1487393940</v>
      </c>
      <c r="J3708" s="11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 t="shared" si="246"/>
        <v>108</v>
      </c>
      <c r="P3708" s="13">
        <f t="shared" si="247"/>
        <v>44.09</v>
      </c>
      <c r="Q3708" s="15" t="s">
        <v>8315</v>
      </c>
      <c r="R3708" t="s">
        <v>8316</v>
      </c>
      <c r="S3708" s="9">
        <f t="shared" si="248"/>
        <v>42746.261782407411</v>
      </c>
      <c r="T3708" s="9">
        <f t="shared" si="249"/>
        <v>42784.207638888889</v>
      </c>
      <c r="U3708">
        <f t="shared" si="245"/>
        <v>2017</v>
      </c>
    </row>
    <row r="3709" spans="1:21" ht="60" x14ac:dyDescent="0.25">
      <c r="A3709">
        <v>2805</v>
      </c>
      <c r="B3709" s="3" t="s">
        <v>2805</v>
      </c>
      <c r="C3709" s="3" t="s">
        <v>6915</v>
      </c>
      <c r="D3709" s="6">
        <v>400</v>
      </c>
      <c r="E3709" s="8">
        <v>440</v>
      </c>
      <c r="F3709" t="s">
        <v>8218</v>
      </c>
      <c r="G3709" t="s">
        <v>8224</v>
      </c>
      <c r="H3709" t="s">
        <v>8246</v>
      </c>
      <c r="I3709" s="11">
        <v>1440245273</v>
      </c>
      <c r="J3709" s="11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 t="shared" si="246"/>
        <v>110</v>
      </c>
      <c r="P3709" s="13">
        <f t="shared" si="247"/>
        <v>24.44</v>
      </c>
      <c r="Q3709" s="15" t="s">
        <v>8315</v>
      </c>
      <c r="R3709" t="s">
        <v>8316</v>
      </c>
      <c r="S3709" s="9">
        <f t="shared" si="248"/>
        <v>42213.505474537036</v>
      </c>
      <c r="T3709" s="9">
        <f t="shared" si="249"/>
        <v>42238.505474537036</v>
      </c>
      <c r="U3709">
        <f t="shared" si="245"/>
        <v>2015</v>
      </c>
    </row>
    <row r="3710" spans="1:21" ht="60" x14ac:dyDescent="0.25">
      <c r="A3710">
        <v>3325</v>
      </c>
      <c r="B3710" s="3" t="s">
        <v>3325</v>
      </c>
      <c r="C3710" s="3" t="s">
        <v>7435</v>
      </c>
      <c r="D3710" s="6">
        <v>400</v>
      </c>
      <c r="E3710" s="8">
        <v>450</v>
      </c>
      <c r="F3710" t="s">
        <v>8218</v>
      </c>
      <c r="G3710" t="s">
        <v>8224</v>
      </c>
      <c r="H3710" t="s">
        <v>8246</v>
      </c>
      <c r="I3710" s="11">
        <v>1428256277</v>
      </c>
      <c r="J3710" s="11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 t="shared" si="246"/>
        <v>113</v>
      </c>
      <c r="P3710" s="13">
        <f t="shared" si="247"/>
        <v>30</v>
      </c>
      <c r="Q3710" s="15" t="s">
        <v>8315</v>
      </c>
      <c r="R3710" t="s">
        <v>8316</v>
      </c>
      <c r="S3710" s="9">
        <f t="shared" si="248"/>
        <v>42064.785613425927</v>
      </c>
      <c r="T3710" s="9">
        <f t="shared" si="249"/>
        <v>42099.743946759263</v>
      </c>
      <c r="U3710">
        <f t="shared" si="245"/>
        <v>2015</v>
      </c>
    </row>
    <row r="3711" spans="1:21" ht="60" x14ac:dyDescent="0.25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 s="11">
        <v>1480140000</v>
      </c>
      <c r="J3711" s="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46"/>
        <v>100</v>
      </c>
      <c r="P3711" s="13">
        <f t="shared" si="247"/>
        <v>30.77</v>
      </c>
      <c r="Q3711" s="15" t="s">
        <v>8315</v>
      </c>
      <c r="R3711" t="s">
        <v>8316</v>
      </c>
      <c r="S3711" s="9">
        <f t="shared" si="248"/>
        <v>42689.214988425927</v>
      </c>
      <c r="T3711" s="9">
        <f t="shared" si="249"/>
        <v>42700.25</v>
      </c>
      <c r="U3711">
        <f t="shared" si="245"/>
        <v>2016</v>
      </c>
    </row>
    <row r="3712" spans="1:21" ht="30" x14ac:dyDescent="0.25">
      <c r="A3712">
        <v>3309</v>
      </c>
      <c r="B3712" s="3" t="s">
        <v>3309</v>
      </c>
      <c r="C3712" s="3" t="s">
        <v>7419</v>
      </c>
      <c r="D3712" s="6">
        <v>350</v>
      </c>
      <c r="E3712" s="8">
        <v>558</v>
      </c>
      <c r="F3712" t="s">
        <v>8218</v>
      </c>
      <c r="G3712" t="s">
        <v>8224</v>
      </c>
      <c r="H3712" t="s">
        <v>8246</v>
      </c>
      <c r="I3712" s="11">
        <v>1476632178</v>
      </c>
      <c r="J3712" s="11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 t="shared" si="246"/>
        <v>159</v>
      </c>
      <c r="P3712" s="13">
        <f t="shared" si="247"/>
        <v>18</v>
      </c>
      <c r="Q3712" s="15" t="s">
        <v>8315</v>
      </c>
      <c r="R3712" t="s">
        <v>8316</v>
      </c>
      <c r="S3712" s="9">
        <f t="shared" si="248"/>
        <v>42628.650208333333</v>
      </c>
      <c r="T3712" s="9">
        <f t="shared" si="249"/>
        <v>42659.650208333333</v>
      </c>
      <c r="U3712">
        <f t="shared" si="245"/>
        <v>2016</v>
      </c>
    </row>
    <row r="3713" spans="1:21" ht="45" x14ac:dyDescent="0.25">
      <c r="A3713">
        <v>3405</v>
      </c>
      <c r="B3713" s="3" t="s">
        <v>3404</v>
      </c>
      <c r="C3713" s="3" t="s">
        <v>7515</v>
      </c>
      <c r="D3713" s="6">
        <v>350</v>
      </c>
      <c r="E3713" s="8">
        <v>481.5</v>
      </c>
      <c r="F3713" t="s">
        <v>8218</v>
      </c>
      <c r="G3713" t="s">
        <v>8224</v>
      </c>
      <c r="H3713" t="s">
        <v>8246</v>
      </c>
      <c r="I3713" s="11">
        <v>1456876740</v>
      </c>
      <c r="J3713" s="11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 t="shared" si="246"/>
        <v>138</v>
      </c>
      <c r="P3713" s="13">
        <f t="shared" si="247"/>
        <v>28.32</v>
      </c>
      <c r="Q3713" s="15" t="s">
        <v>8315</v>
      </c>
      <c r="R3713" t="s">
        <v>8316</v>
      </c>
      <c r="S3713" s="9">
        <f t="shared" si="248"/>
        <v>42410.017199074078</v>
      </c>
      <c r="T3713" s="9">
        <f t="shared" si="249"/>
        <v>42430.999305555553</v>
      </c>
      <c r="U3713">
        <f t="shared" si="245"/>
        <v>2016</v>
      </c>
    </row>
    <row r="3714" spans="1:21" ht="60" x14ac:dyDescent="0.25">
      <c r="A3714">
        <v>3521</v>
      </c>
      <c r="B3714" s="3" t="s">
        <v>3520</v>
      </c>
      <c r="C3714" s="3" t="s">
        <v>7631</v>
      </c>
      <c r="D3714" s="6">
        <v>350</v>
      </c>
      <c r="E3714" s="8">
        <v>593</v>
      </c>
      <c r="F3714" t="s">
        <v>8218</v>
      </c>
      <c r="G3714" t="s">
        <v>8223</v>
      </c>
      <c r="H3714" t="s">
        <v>8245</v>
      </c>
      <c r="I3714" s="11">
        <v>1411980020</v>
      </c>
      <c r="J3714" s="11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 t="shared" si="246"/>
        <v>169</v>
      </c>
      <c r="P3714" s="13">
        <f t="shared" si="247"/>
        <v>45.62</v>
      </c>
      <c r="Q3714" s="15" t="s">
        <v>8315</v>
      </c>
      <c r="R3714" t="s">
        <v>8316</v>
      </c>
      <c r="S3714" s="9">
        <f t="shared" si="248"/>
        <v>41881.361342592594</v>
      </c>
      <c r="T3714" s="9">
        <f t="shared" si="249"/>
        <v>41911.361342592594</v>
      </c>
      <c r="U3714">
        <f t="shared" ref="U3714:U3729" si="250">YEAR(S3714)</f>
        <v>2014</v>
      </c>
    </row>
    <row r="3715" spans="1:21" ht="45" x14ac:dyDescent="0.25">
      <c r="A3715">
        <v>3558</v>
      </c>
      <c r="B3715" s="3" t="s">
        <v>3557</v>
      </c>
      <c r="C3715" s="3" t="s">
        <v>7668</v>
      </c>
      <c r="D3715" s="6">
        <v>350</v>
      </c>
      <c r="E3715" s="8">
        <v>504</v>
      </c>
      <c r="F3715" t="s">
        <v>8218</v>
      </c>
      <c r="G3715" t="s">
        <v>8224</v>
      </c>
      <c r="H3715" t="s">
        <v>8246</v>
      </c>
      <c r="I3715" s="11">
        <v>1435352400</v>
      </c>
      <c r="J3715" s="11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 t="shared" si="246"/>
        <v>144</v>
      </c>
      <c r="P3715" s="13">
        <f t="shared" si="247"/>
        <v>22.91</v>
      </c>
      <c r="Q3715" s="15" t="s">
        <v>8315</v>
      </c>
      <c r="R3715" t="s">
        <v>8316</v>
      </c>
      <c r="S3715" s="9">
        <f t="shared" si="248"/>
        <v>42139.816840277781</v>
      </c>
      <c r="T3715" s="9">
        <f t="shared" si="249"/>
        <v>42181.875</v>
      </c>
      <c r="U3715">
        <f t="shared" si="250"/>
        <v>2015</v>
      </c>
    </row>
    <row r="3716" spans="1:21" ht="45" x14ac:dyDescent="0.25">
      <c r="A3716">
        <v>3686</v>
      </c>
      <c r="B3716" s="3" t="s">
        <v>3683</v>
      </c>
      <c r="C3716" s="3" t="s">
        <v>7796</v>
      </c>
      <c r="D3716" s="6">
        <v>350</v>
      </c>
      <c r="E3716" s="8">
        <v>355</v>
      </c>
      <c r="F3716" t="s">
        <v>8218</v>
      </c>
      <c r="G3716" t="s">
        <v>8223</v>
      </c>
      <c r="H3716" t="s">
        <v>8245</v>
      </c>
      <c r="I3716" s="11">
        <v>1440820740</v>
      </c>
      <c r="J3716" s="11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 t="shared" si="246"/>
        <v>101</v>
      </c>
      <c r="P3716" s="13">
        <f t="shared" si="247"/>
        <v>59.17</v>
      </c>
      <c r="Q3716" s="15" t="s">
        <v>8315</v>
      </c>
      <c r="R3716" t="s">
        <v>8316</v>
      </c>
      <c r="S3716" s="9">
        <f t="shared" si="248"/>
        <v>42230.662731481483</v>
      </c>
      <c r="T3716" s="9">
        <f t="shared" si="249"/>
        <v>42245.165972222225</v>
      </c>
      <c r="U3716">
        <f t="shared" si="250"/>
        <v>2015</v>
      </c>
    </row>
    <row r="3717" spans="1:21" ht="60" x14ac:dyDescent="0.25">
      <c r="A3717">
        <v>3693</v>
      </c>
      <c r="B3717" s="3" t="s">
        <v>3690</v>
      </c>
      <c r="C3717" s="3" t="s">
        <v>7803</v>
      </c>
      <c r="D3717" s="6">
        <v>333</v>
      </c>
      <c r="E3717" s="8">
        <v>430</v>
      </c>
      <c r="F3717" t="s">
        <v>8218</v>
      </c>
      <c r="G3717" t="s">
        <v>8224</v>
      </c>
      <c r="H3717" t="s">
        <v>8246</v>
      </c>
      <c r="I3717" s="11">
        <v>1448922600</v>
      </c>
      <c r="J3717" s="11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 t="shared" si="246"/>
        <v>129</v>
      </c>
      <c r="P3717" s="13">
        <f t="shared" si="247"/>
        <v>30.71</v>
      </c>
      <c r="Q3717" s="15" t="s">
        <v>8315</v>
      </c>
      <c r="R3717" t="s">
        <v>8316</v>
      </c>
      <c r="S3717" s="9">
        <f t="shared" si="248"/>
        <v>42309.191307870366</v>
      </c>
      <c r="T3717" s="9">
        <f t="shared" si="249"/>
        <v>42338.9375</v>
      </c>
      <c r="U3717">
        <f t="shared" si="250"/>
        <v>2015</v>
      </c>
    </row>
    <row r="3718" spans="1:21" ht="60" x14ac:dyDescent="0.25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 s="11">
        <v>1457906400</v>
      </c>
      <c r="J3718" s="11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46"/>
        <v>149</v>
      </c>
      <c r="P3718" s="13">
        <f t="shared" si="247"/>
        <v>15.13</v>
      </c>
      <c r="Q3718" s="15" t="s">
        <v>8315</v>
      </c>
      <c r="R3718" t="s">
        <v>8316</v>
      </c>
      <c r="S3718" s="9">
        <f t="shared" si="248"/>
        <v>42433.761886574073</v>
      </c>
      <c r="T3718" s="9">
        <f t="shared" si="249"/>
        <v>42442.916666666672</v>
      </c>
      <c r="U3718">
        <f t="shared" si="250"/>
        <v>2016</v>
      </c>
    </row>
    <row r="3719" spans="1:21" ht="60" x14ac:dyDescent="0.25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 s="11">
        <v>1412706375</v>
      </c>
      <c r="J3719" s="11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 t="shared" si="246"/>
        <v>175</v>
      </c>
      <c r="P3719" s="13">
        <f t="shared" si="247"/>
        <v>29.17</v>
      </c>
      <c r="Q3719" s="15" t="s">
        <v>8315</v>
      </c>
      <c r="R3719" t="s">
        <v>8316</v>
      </c>
      <c r="S3719" s="9">
        <f t="shared" si="248"/>
        <v>41889.768229166664</v>
      </c>
      <c r="T3719" s="9">
        <f t="shared" si="249"/>
        <v>41919.768229166664</v>
      </c>
      <c r="U3719">
        <f t="shared" si="250"/>
        <v>2014</v>
      </c>
    </row>
    <row r="3720" spans="1:21" ht="60" x14ac:dyDescent="0.25">
      <c r="A3720">
        <v>3444</v>
      </c>
      <c r="B3720" s="3" t="s">
        <v>3443</v>
      </c>
      <c r="C3720" s="3" t="s">
        <v>7554</v>
      </c>
      <c r="D3720" s="6">
        <v>300</v>
      </c>
      <c r="E3720" s="8">
        <v>867</v>
      </c>
      <c r="F3720" t="s">
        <v>8218</v>
      </c>
      <c r="G3720" t="s">
        <v>8225</v>
      </c>
      <c r="H3720" t="s">
        <v>8247</v>
      </c>
      <c r="I3720" s="11">
        <v>1465394340</v>
      </c>
      <c r="J3720" s="11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 t="shared" si="246"/>
        <v>289</v>
      </c>
      <c r="P3720" s="13">
        <f t="shared" si="247"/>
        <v>43.35</v>
      </c>
      <c r="Q3720" s="15" t="s">
        <v>8315</v>
      </c>
      <c r="R3720" t="s">
        <v>8316</v>
      </c>
      <c r="S3720" s="9">
        <f t="shared" si="248"/>
        <v>42521.291504629626</v>
      </c>
      <c r="T3720" s="9">
        <f t="shared" si="249"/>
        <v>42529.582638888889</v>
      </c>
      <c r="U3720">
        <f t="shared" si="250"/>
        <v>2016</v>
      </c>
    </row>
    <row r="3721" spans="1:21" ht="45" x14ac:dyDescent="0.25">
      <c r="A3721">
        <v>3453</v>
      </c>
      <c r="B3721" s="3" t="s">
        <v>3452</v>
      </c>
      <c r="C3721" s="3" t="s">
        <v>7563</v>
      </c>
      <c r="D3721" s="6">
        <v>300</v>
      </c>
      <c r="E3721" s="8">
        <v>385</v>
      </c>
      <c r="F3721" t="s">
        <v>8218</v>
      </c>
      <c r="G3721" t="s">
        <v>8224</v>
      </c>
      <c r="H3721" t="s">
        <v>8246</v>
      </c>
      <c r="I3721" s="11">
        <v>1471130956</v>
      </c>
      <c r="J3721" s="1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 t="shared" si="246"/>
        <v>128</v>
      </c>
      <c r="P3721" s="13">
        <f t="shared" si="247"/>
        <v>27.5</v>
      </c>
      <c r="Q3721" s="15" t="s">
        <v>8315</v>
      </c>
      <c r="R3721" t="s">
        <v>8316</v>
      </c>
      <c r="S3721" s="9">
        <f t="shared" si="248"/>
        <v>42535.97865740741</v>
      </c>
      <c r="T3721" s="9">
        <f t="shared" si="249"/>
        <v>42595.97865740741</v>
      </c>
      <c r="U3721">
        <f t="shared" si="250"/>
        <v>2016</v>
      </c>
    </row>
    <row r="3722" spans="1:21" ht="45" x14ac:dyDescent="0.25">
      <c r="A3722">
        <v>3475</v>
      </c>
      <c r="B3722" s="3" t="s">
        <v>3474</v>
      </c>
      <c r="C3722" s="3" t="s">
        <v>7585</v>
      </c>
      <c r="D3722" s="6">
        <v>300</v>
      </c>
      <c r="E3722" s="8">
        <v>340</v>
      </c>
      <c r="F3722" t="s">
        <v>8218</v>
      </c>
      <c r="G3722" t="s">
        <v>8224</v>
      </c>
      <c r="H3722" t="s">
        <v>8246</v>
      </c>
      <c r="I3722" s="11">
        <v>1414972800</v>
      </c>
      <c r="J3722" s="11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 t="shared" si="246"/>
        <v>113</v>
      </c>
      <c r="P3722" s="13">
        <f t="shared" si="247"/>
        <v>20</v>
      </c>
      <c r="Q3722" s="15" t="s">
        <v>8315</v>
      </c>
      <c r="R3722" t="s">
        <v>8316</v>
      </c>
      <c r="S3722" s="9">
        <f t="shared" si="248"/>
        <v>41918.880833333329</v>
      </c>
      <c r="T3722" s="9">
        <f t="shared" si="249"/>
        <v>41946</v>
      </c>
      <c r="U3722">
        <f t="shared" si="250"/>
        <v>2014</v>
      </c>
    </row>
    <row r="3723" spans="1:21" ht="60" x14ac:dyDescent="0.25">
      <c r="A3723">
        <v>3476</v>
      </c>
      <c r="B3723" s="3" t="s">
        <v>3475</v>
      </c>
      <c r="C3723" s="3" t="s">
        <v>7586</v>
      </c>
      <c r="D3723" s="6">
        <v>300</v>
      </c>
      <c r="E3723" s="8">
        <v>312</v>
      </c>
      <c r="F3723" t="s">
        <v>8218</v>
      </c>
      <c r="G3723" t="s">
        <v>8223</v>
      </c>
      <c r="H3723" t="s">
        <v>8245</v>
      </c>
      <c r="I3723" s="11">
        <v>1414378800</v>
      </c>
      <c r="J3723" s="11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 t="shared" si="246"/>
        <v>104</v>
      </c>
      <c r="P3723" s="13">
        <f t="shared" si="247"/>
        <v>52</v>
      </c>
      <c r="Q3723" s="15" t="s">
        <v>8315</v>
      </c>
      <c r="R3723" t="s">
        <v>8316</v>
      </c>
      <c r="S3723" s="9">
        <f t="shared" si="248"/>
        <v>41921.279976851853</v>
      </c>
      <c r="T3723" s="9">
        <f t="shared" si="249"/>
        <v>41939.125</v>
      </c>
      <c r="U3723">
        <f t="shared" si="250"/>
        <v>2014</v>
      </c>
    </row>
    <row r="3724" spans="1:21" ht="60" x14ac:dyDescent="0.25">
      <c r="A3724">
        <v>3540</v>
      </c>
      <c r="B3724" s="3" t="s">
        <v>3539</v>
      </c>
      <c r="C3724" s="3" t="s">
        <v>7650</v>
      </c>
      <c r="D3724" s="6">
        <v>300</v>
      </c>
      <c r="E3724" s="8">
        <v>369</v>
      </c>
      <c r="F3724" t="s">
        <v>8218</v>
      </c>
      <c r="G3724" t="s">
        <v>8224</v>
      </c>
      <c r="H3724" t="s">
        <v>8246</v>
      </c>
      <c r="I3724" s="11">
        <v>1466899491</v>
      </c>
      <c r="J3724" s="11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 t="shared" si="246"/>
        <v>123</v>
      </c>
      <c r="P3724" s="13">
        <f t="shared" si="247"/>
        <v>46.13</v>
      </c>
      <c r="Q3724" s="15" t="s">
        <v>8315</v>
      </c>
      <c r="R3724" t="s">
        <v>8316</v>
      </c>
      <c r="S3724" s="9">
        <f t="shared" si="248"/>
        <v>42517.003368055557</v>
      </c>
      <c r="T3724" s="9">
        <f t="shared" si="249"/>
        <v>42547.003368055557</v>
      </c>
      <c r="U3724">
        <f t="shared" si="250"/>
        <v>2016</v>
      </c>
    </row>
    <row r="3725" spans="1:21" ht="60" x14ac:dyDescent="0.25">
      <c r="A3725">
        <v>3652</v>
      </c>
      <c r="B3725" s="3" t="s">
        <v>2867</v>
      </c>
      <c r="C3725" s="3" t="s">
        <v>7762</v>
      </c>
      <c r="D3725" s="6">
        <v>300</v>
      </c>
      <c r="E3725" s="8">
        <v>752</v>
      </c>
      <c r="F3725" t="s">
        <v>8218</v>
      </c>
      <c r="G3725" t="s">
        <v>8228</v>
      </c>
      <c r="H3725" t="s">
        <v>8250</v>
      </c>
      <c r="I3725" s="11">
        <v>1472097540</v>
      </c>
      <c r="J3725" s="11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 t="shared" si="246"/>
        <v>251</v>
      </c>
      <c r="P3725" s="13">
        <f t="shared" si="247"/>
        <v>44.24</v>
      </c>
      <c r="Q3725" s="15" t="s">
        <v>8315</v>
      </c>
      <c r="R3725" t="s">
        <v>8316</v>
      </c>
      <c r="S3725" s="9">
        <f t="shared" si="248"/>
        <v>42596.644699074073</v>
      </c>
      <c r="T3725" s="9">
        <f t="shared" si="249"/>
        <v>42607.165972222225</v>
      </c>
      <c r="U3725">
        <f t="shared" si="250"/>
        <v>2016</v>
      </c>
    </row>
    <row r="3726" spans="1:21" ht="60" x14ac:dyDescent="0.25">
      <c r="A3726">
        <v>3704</v>
      </c>
      <c r="B3726" s="3" t="s">
        <v>3701</v>
      </c>
      <c r="C3726" s="3" t="s">
        <v>7814</v>
      </c>
      <c r="D3726" s="6">
        <v>300</v>
      </c>
      <c r="E3726" s="8">
        <v>409.01</v>
      </c>
      <c r="F3726" t="s">
        <v>8218</v>
      </c>
      <c r="G3726" t="s">
        <v>8224</v>
      </c>
      <c r="H3726" t="s">
        <v>8246</v>
      </c>
      <c r="I3726" s="11">
        <v>1464712394</v>
      </c>
      <c r="J3726" s="11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 t="shared" si="246"/>
        <v>136</v>
      </c>
      <c r="P3726" s="13">
        <f t="shared" si="247"/>
        <v>15.15</v>
      </c>
      <c r="Q3726" s="15" t="s">
        <v>8315</v>
      </c>
      <c r="R3726" t="s">
        <v>8316</v>
      </c>
      <c r="S3726" s="9">
        <f t="shared" si="248"/>
        <v>42461.689745370371</v>
      </c>
      <c r="T3726" s="9">
        <f t="shared" si="249"/>
        <v>42521.689745370371</v>
      </c>
      <c r="U3726">
        <f t="shared" si="25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6"/>
        <v>127</v>
      </c>
      <c r="P3727" s="13">
        <f t="shared" si="247"/>
        <v>25.4</v>
      </c>
      <c r="Q3727" s="15" t="s">
        <v>8315</v>
      </c>
      <c r="R3727" t="s">
        <v>8316</v>
      </c>
      <c r="S3727" s="9">
        <f t="shared" si="248"/>
        <v>42401.945219907408</v>
      </c>
      <c r="T3727" s="9">
        <f t="shared" si="249"/>
        <v>42418.895833333328</v>
      </c>
      <c r="U3727">
        <f t="shared" si="250"/>
        <v>2016</v>
      </c>
    </row>
    <row r="3728" spans="1:21" ht="45" x14ac:dyDescent="0.25">
      <c r="A3728">
        <v>3820</v>
      </c>
      <c r="B3728" s="3" t="s">
        <v>3817</v>
      </c>
      <c r="C3728" s="3" t="s">
        <v>7929</v>
      </c>
      <c r="D3728" s="6">
        <v>300</v>
      </c>
      <c r="E3728" s="8">
        <v>430</v>
      </c>
      <c r="F3728" t="s">
        <v>8218</v>
      </c>
      <c r="G3728" t="s">
        <v>8224</v>
      </c>
      <c r="H3728" t="s">
        <v>8246</v>
      </c>
      <c r="I3728" s="11">
        <v>1436110717</v>
      </c>
      <c r="J3728" s="11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 t="shared" si="246"/>
        <v>143</v>
      </c>
      <c r="P3728" s="13">
        <f t="shared" si="247"/>
        <v>21.5</v>
      </c>
      <c r="Q3728" s="15" t="s">
        <v>8315</v>
      </c>
      <c r="R3728" t="s">
        <v>8316</v>
      </c>
      <c r="S3728" s="9">
        <f t="shared" si="248"/>
        <v>42160.651817129634</v>
      </c>
      <c r="T3728" s="9">
        <f t="shared" si="249"/>
        <v>42190.651817129634</v>
      </c>
      <c r="U3728">
        <f t="shared" si="250"/>
        <v>2015</v>
      </c>
    </row>
    <row r="3729" spans="1:21" ht="90" x14ac:dyDescent="0.25">
      <c r="A3729">
        <v>1287</v>
      </c>
      <c r="B3729" s="3" t="s">
        <v>1288</v>
      </c>
      <c r="C3729" s="3" t="s">
        <v>5397</v>
      </c>
      <c r="D3729" s="6">
        <v>250</v>
      </c>
      <c r="E3729" s="8">
        <v>605</v>
      </c>
      <c r="F3729" t="s">
        <v>8218</v>
      </c>
      <c r="G3729" t="s">
        <v>8224</v>
      </c>
      <c r="H3729" t="s">
        <v>8246</v>
      </c>
      <c r="I3729" s="11">
        <v>1434120856</v>
      </c>
      <c r="J3729" s="11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 t="shared" si="246"/>
        <v>242</v>
      </c>
      <c r="P3729" s="13">
        <f t="shared" si="247"/>
        <v>24.2</v>
      </c>
      <c r="Q3729" s="15" t="s">
        <v>8315</v>
      </c>
      <c r="R3729" t="s">
        <v>8316</v>
      </c>
      <c r="S3729" s="9">
        <f t="shared" si="248"/>
        <v>42107.621018518519</v>
      </c>
      <c r="T3729" s="9">
        <f t="shared" si="249"/>
        <v>42167.621018518519</v>
      </c>
      <c r="U3729">
        <f t="shared" si="250"/>
        <v>2015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6"/>
        <v>9</v>
      </c>
      <c r="P3730" s="13">
        <f t="shared" si="247"/>
        <v>60.06</v>
      </c>
      <c r="Q3730" s="15" t="s">
        <v>8315</v>
      </c>
      <c r="R3730" t="s">
        <v>8316</v>
      </c>
      <c r="S3730" s="9">
        <f t="shared" si="248"/>
        <v>42205.171018518522</v>
      </c>
      <c r="T3730" s="9">
        <f t="shared" si="249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6"/>
        <v>7</v>
      </c>
      <c r="P3731" s="13">
        <f t="shared" si="247"/>
        <v>72.400000000000006</v>
      </c>
      <c r="Q3731" s="15" t="s">
        <v>8315</v>
      </c>
      <c r="R3731" t="s">
        <v>8316</v>
      </c>
      <c r="S3731" s="9">
        <f t="shared" si="248"/>
        <v>42041.205000000002</v>
      </c>
      <c r="T3731" s="9">
        <f t="shared" si="249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6"/>
        <v>10</v>
      </c>
      <c r="P3732" s="13">
        <f t="shared" si="247"/>
        <v>100</v>
      </c>
      <c r="Q3732" s="15" t="s">
        <v>8315</v>
      </c>
      <c r="R3732" t="s">
        <v>8316</v>
      </c>
      <c r="S3732" s="9">
        <f t="shared" si="248"/>
        <v>42203.677766203706</v>
      </c>
      <c r="T3732" s="9">
        <f t="shared" si="249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6"/>
        <v>11</v>
      </c>
      <c r="P3733" s="13">
        <f t="shared" si="247"/>
        <v>51.67</v>
      </c>
      <c r="Q3733" s="15" t="s">
        <v>8315</v>
      </c>
      <c r="R3733" t="s">
        <v>8316</v>
      </c>
      <c r="S3733" s="9">
        <f t="shared" si="248"/>
        <v>41983.752847222218</v>
      </c>
      <c r="T3733" s="9">
        <f t="shared" si="249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6"/>
        <v>15</v>
      </c>
      <c r="P3734" s="13">
        <f t="shared" si="247"/>
        <v>32.75</v>
      </c>
      <c r="Q3734" s="15" t="s">
        <v>8315</v>
      </c>
      <c r="R3734" t="s">
        <v>8316</v>
      </c>
      <c r="S3734" s="9">
        <f t="shared" si="248"/>
        <v>41968.677465277782</v>
      </c>
      <c r="T3734" s="9">
        <f t="shared" si="249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6"/>
        <v>0</v>
      </c>
      <c r="P3735" s="13">
        <f t="shared" si="247"/>
        <v>0</v>
      </c>
      <c r="Q3735" s="15" t="s">
        <v>8315</v>
      </c>
      <c r="R3735" t="s">
        <v>8316</v>
      </c>
      <c r="S3735" s="9">
        <f t="shared" si="248"/>
        <v>42103.024398148147</v>
      </c>
      <c r="T3735" s="9">
        <f t="shared" si="249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6"/>
        <v>28</v>
      </c>
      <c r="P3736" s="13">
        <f t="shared" si="247"/>
        <v>61</v>
      </c>
      <c r="Q3736" s="15" t="s">
        <v>8315</v>
      </c>
      <c r="R3736" t="s">
        <v>8316</v>
      </c>
      <c r="S3736" s="9">
        <f t="shared" si="248"/>
        <v>42089.901574074072</v>
      </c>
      <c r="T3736" s="9">
        <f t="shared" si="249"/>
        <v>42149.901574074072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6"/>
        <v>13</v>
      </c>
      <c r="P3737" s="13">
        <f t="shared" si="247"/>
        <v>10</v>
      </c>
      <c r="Q3737" s="15" t="s">
        <v>8315</v>
      </c>
      <c r="R3737" t="s">
        <v>8316</v>
      </c>
      <c r="S3737" s="9">
        <f t="shared" si="248"/>
        <v>42122.693159722221</v>
      </c>
      <c r="T3737" s="9">
        <f t="shared" si="249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6"/>
        <v>1</v>
      </c>
      <c r="P3738" s="13">
        <f t="shared" si="247"/>
        <v>10</v>
      </c>
      <c r="Q3738" s="15" t="s">
        <v>8315</v>
      </c>
      <c r="R3738" t="s">
        <v>8316</v>
      </c>
      <c r="S3738" s="9">
        <f t="shared" si="248"/>
        <v>42048.711724537032</v>
      </c>
      <c r="T3738" s="9">
        <f t="shared" si="249"/>
        <v>42086.75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6"/>
        <v>21</v>
      </c>
      <c r="P3739" s="13">
        <f t="shared" si="247"/>
        <v>37.5</v>
      </c>
      <c r="Q3739" s="15" t="s">
        <v>8315</v>
      </c>
      <c r="R3739" t="s">
        <v>8316</v>
      </c>
      <c r="S3739" s="9">
        <f t="shared" si="248"/>
        <v>42297.691006944442</v>
      </c>
      <c r="T3739" s="9">
        <f t="shared" si="249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6"/>
        <v>18</v>
      </c>
      <c r="P3740" s="13">
        <f t="shared" si="247"/>
        <v>45</v>
      </c>
      <c r="Q3740" s="15" t="s">
        <v>8315</v>
      </c>
      <c r="R3740" t="s">
        <v>8316</v>
      </c>
      <c r="S3740" s="9">
        <f t="shared" si="248"/>
        <v>41813.938715277778</v>
      </c>
      <c r="T3740" s="9">
        <f t="shared" si="249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6"/>
        <v>20</v>
      </c>
      <c r="P3741" s="13">
        <f t="shared" si="247"/>
        <v>100.63</v>
      </c>
      <c r="Q3741" s="15" t="s">
        <v>8315</v>
      </c>
      <c r="R3741" t="s">
        <v>8316</v>
      </c>
      <c r="S3741" s="9">
        <f t="shared" si="248"/>
        <v>42548.449861111112</v>
      </c>
      <c r="T3741" s="9">
        <f t="shared" si="249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6"/>
        <v>18</v>
      </c>
      <c r="P3742" s="13">
        <f t="shared" si="247"/>
        <v>25.57</v>
      </c>
      <c r="Q3742" s="15" t="s">
        <v>8315</v>
      </c>
      <c r="R3742" t="s">
        <v>8316</v>
      </c>
      <c r="S3742" s="9">
        <f t="shared" si="248"/>
        <v>41833.089756944442</v>
      </c>
      <c r="T3742" s="9">
        <f t="shared" si="249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6"/>
        <v>0</v>
      </c>
      <c r="P3743" s="13">
        <f t="shared" si="247"/>
        <v>0</v>
      </c>
      <c r="Q3743" s="15" t="s">
        <v>8315</v>
      </c>
      <c r="R3743" t="s">
        <v>8316</v>
      </c>
      <c r="S3743" s="9">
        <f t="shared" si="248"/>
        <v>42325.920717592591</v>
      </c>
      <c r="T3743" s="9">
        <f t="shared" si="249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6"/>
        <v>2</v>
      </c>
      <c r="P3744" s="13">
        <f t="shared" si="247"/>
        <v>25</v>
      </c>
      <c r="Q3744" s="15" t="s">
        <v>8315</v>
      </c>
      <c r="R3744" t="s">
        <v>8316</v>
      </c>
      <c r="S3744" s="9">
        <f t="shared" si="248"/>
        <v>41858.214629629627</v>
      </c>
      <c r="T3744" s="9">
        <f t="shared" si="249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6"/>
        <v>0</v>
      </c>
      <c r="P3745" s="13">
        <f t="shared" si="247"/>
        <v>0</v>
      </c>
      <c r="Q3745" s="15" t="s">
        <v>8315</v>
      </c>
      <c r="R3745" t="s">
        <v>8316</v>
      </c>
      <c r="S3745" s="9">
        <f t="shared" si="248"/>
        <v>41793.710231481484</v>
      </c>
      <c r="T3745" s="9">
        <f t="shared" si="249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6"/>
        <v>0</v>
      </c>
      <c r="P3746" s="13">
        <f t="shared" si="247"/>
        <v>0</v>
      </c>
      <c r="Q3746" s="15" t="s">
        <v>8315</v>
      </c>
      <c r="R3746" t="s">
        <v>8316</v>
      </c>
      <c r="S3746" s="9">
        <f t="shared" si="248"/>
        <v>41793.814259259263</v>
      </c>
      <c r="T3746" s="9">
        <f t="shared" si="249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6"/>
        <v>10</v>
      </c>
      <c r="P3747" s="13">
        <f t="shared" si="247"/>
        <v>10</v>
      </c>
      <c r="Q3747" s="15" t="s">
        <v>8315</v>
      </c>
      <c r="R3747" t="s">
        <v>8316</v>
      </c>
      <c r="S3747" s="9">
        <f t="shared" si="248"/>
        <v>41831.697939814818</v>
      </c>
      <c r="T3747" s="9">
        <f t="shared" si="249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6"/>
        <v>2</v>
      </c>
      <c r="P3748" s="13">
        <f t="shared" si="247"/>
        <v>202</v>
      </c>
      <c r="Q3748" s="15" t="s">
        <v>8315</v>
      </c>
      <c r="R3748" t="s">
        <v>8316</v>
      </c>
      <c r="S3748" s="9">
        <f t="shared" si="248"/>
        <v>42621.389340277776</v>
      </c>
      <c r="T3748" s="9">
        <f t="shared" si="249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6"/>
        <v>1</v>
      </c>
      <c r="P3749" s="13">
        <f t="shared" si="247"/>
        <v>25</v>
      </c>
      <c r="Q3749" s="15" t="s">
        <v>8315</v>
      </c>
      <c r="R3749" t="s">
        <v>8316</v>
      </c>
      <c r="S3749" s="9">
        <f t="shared" si="248"/>
        <v>42164.299722222218</v>
      </c>
      <c r="T3749" s="9">
        <f t="shared" si="249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6"/>
        <v>104</v>
      </c>
      <c r="P3750" s="13">
        <f t="shared" si="247"/>
        <v>99.54</v>
      </c>
      <c r="Q3750" s="15" t="s">
        <v>8315</v>
      </c>
      <c r="R3750" t="s">
        <v>8357</v>
      </c>
      <c r="S3750" s="9">
        <f t="shared" si="248"/>
        <v>42395.706435185188</v>
      </c>
      <c r="T3750" s="9">
        <f t="shared" si="249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6"/>
        <v>105</v>
      </c>
      <c r="P3751" s="13">
        <f t="shared" si="247"/>
        <v>75</v>
      </c>
      <c r="Q3751" s="15" t="s">
        <v>8315</v>
      </c>
      <c r="R3751" t="s">
        <v>8357</v>
      </c>
      <c r="S3751" s="9">
        <f t="shared" si="248"/>
        <v>42458.127175925925</v>
      </c>
      <c r="T3751" s="9">
        <f t="shared" si="249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6"/>
        <v>100</v>
      </c>
      <c r="P3752" s="13">
        <f t="shared" si="247"/>
        <v>215.25</v>
      </c>
      <c r="Q3752" s="15" t="s">
        <v>8315</v>
      </c>
      <c r="R3752" t="s">
        <v>8357</v>
      </c>
      <c r="S3752" s="9">
        <f t="shared" si="248"/>
        <v>42016.981574074074</v>
      </c>
      <c r="T3752" s="9">
        <f t="shared" si="249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6"/>
        <v>133</v>
      </c>
      <c r="P3753" s="13">
        <f t="shared" si="247"/>
        <v>120.55</v>
      </c>
      <c r="Q3753" s="15" t="s">
        <v>8315</v>
      </c>
      <c r="R3753" t="s">
        <v>8357</v>
      </c>
      <c r="S3753" s="9">
        <f t="shared" si="248"/>
        <v>42403.035567129627</v>
      </c>
      <c r="T3753" s="9">
        <f t="shared" si="249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6"/>
        <v>113</v>
      </c>
      <c r="P3754" s="13">
        <f t="shared" si="247"/>
        <v>37.67</v>
      </c>
      <c r="Q3754" s="15" t="s">
        <v>8315</v>
      </c>
      <c r="R3754" t="s">
        <v>8357</v>
      </c>
      <c r="S3754" s="9">
        <f t="shared" si="248"/>
        <v>42619.802488425921</v>
      </c>
      <c r="T3754" s="9">
        <f t="shared" si="249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6"/>
        <v>103</v>
      </c>
      <c r="P3755" s="13">
        <f t="shared" si="247"/>
        <v>172.23</v>
      </c>
      <c r="Q3755" s="15" t="s">
        <v>8315</v>
      </c>
      <c r="R3755" t="s">
        <v>8357</v>
      </c>
      <c r="S3755" s="9">
        <f t="shared" si="248"/>
        <v>42128.824074074073</v>
      </c>
      <c r="T3755" s="9">
        <f t="shared" si="249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6"/>
        <v>120</v>
      </c>
      <c r="P3756" s="13">
        <f t="shared" si="247"/>
        <v>111.11</v>
      </c>
      <c r="Q3756" s="15" t="s">
        <v>8315</v>
      </c>
      <c r="R3756" t="s">
        <v>8357</v>
      </c>
      <c r="S3756" s="9">
        <f t="shared" si="248"/>
        <v>41808.881215277775</v>
      </c>
      <c r="T3756" s="9">
        <f t="shared" si="249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6"/>
        <v>130</v>
      </c>
      <c r="P3757" s="13">
        <f t="shared" si="247"/>
        <v>25.46</v>
      </c>
      <c r="Q3757" s="15" t="s">
        <v>8315</v>
      </c>
      <c r="R3757" t="s">
        <v>8357</v>
      </c>
      <c r="S3757" s="9">
        <f t="shared" si="248"/>
        <v>42445.866979166662</v>
      </c>
      <c r="T3757" s="9">
        <f t="shared" si="249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6"/>
        <v>101</v>
      </c>
      <c r="P3758" s="13">
        <f t="shared" si="247"/>
        <v>267.64999999999998</v>
      </c>
      <c r="Q3758" s="15" t="s">
        <v>8315</v>
      </c>
      <c r="R3758" t="s">
        <v>8357</v>
      </c>
      <c r="S3758" s="9">
        <f t="shared" si="248"/>
        <v>41771.814791666664</v>
      </c>
      <c r="T3758" s="9">
        <f t="shared" si="249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6"/>
        <v>109</v>
      </c>
      <c r="P3759" s="13">
        <f t="shared" si="247"/>
        <v>75.959999999999994</v>
      </c>
      <c r="Q3759" s="15" t="s">
        <v>8315</v>
      </c>
      <c r="R3759" t="s">
        <v>8357</v>
      </c>
      <c r="S3759" s="9">
        <f t="shared" si="248"/>
        <v>41954.850868055553</v>
      </c>
      <c r="T3759" s="9">
        <f t="shared" si="249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6"/>
        <v>102</v>
      </c>
      <c r="P3760" s="13">
        <f t="shared" si="247"/>
        <v>59.04</v>
      </c>
      <c r="Q3760" s="15" t="s">
        <v>8315</v>
      </c>
      <c r="R3760" t="s">
        <v>8357</v>
      </c>
      <c r="S3760" s="9">
        <f t="shared" si="248"/>
        <v>41747.471504629626</v>
      </c>
      <c r="T3760" s="9">
        <f t="shared" si="249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6"/>
        <v>110</v>
      </c>
      <c r="P3761" s="13">
        <f t="shared" si="247"/>
        <v>50.11</v>
      </c>
      <c r="Q3761" s="15" t="s">
        <v>8315</v>
      </c>
      <c r="R3761" t="s">
        <v>8357</v>
      </c>
      <c r="S3761" s="9">
        <f t="shared" si="248"/>
        <v>42182.108252314814</v>
      </c>
      <c r="T3761" s="9">
        <f t="shared" si="249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6"/>
        <v>101</v>
      </c>
      <c r="P3762" s="13">
        <f t="shared" si="247"/>
        <v>55.5</v>
      </c>
      <c r="Q3762" s="15" t="s">
        <v>8315</v>
      </c>
      <c r="R3762" t="s">
        <v>8357</v>
      </c>
      <c r="S3762" s="9">
        <f t="shared" si="248"/>
        <v>41739.525300925925</v>
      </c>
      <c r="T3762" s="9">
        <f t="shared" si="249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6"/>
        <v>100</v>
      </c>
      <c r="P3763" s="13">
        <f t="shared" si="247"/>
        <v>166.67</v>
      </c>
      <c r="Q3763" s="15" t="s">
        <v>8315</v>
      </c>
      <c r="R3763" t="s">
        <v>8357</v>
      </c>
      <c r="S3763" s="9">
        <f t="shared" si="248"/>
        <v>42173.466863425929</v>
      </c>
      <c r="T3763" s="9">
        <f t="shared" si="249"/>
        <v>42226.958333333328</v>
      </c>
      <c r="U3763">
        <f t="shared" ref="U3763:U3764" si="251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6"/>
        <v>106</v>
      </c>
      <c r="P3764" s="13">
        <f t="shared" si="247"/>
        <v>47.43</v>
      </c>
      <c r="Q3764" s="15" t="s">
        <v>8315</v>
      </c>
      <c r="R3764" t="s">
        <v>8357</v>
      </c>
      <c r="S3764" s="9">
        <f t="shared" si="248"/>
        <v>42193.813530092593</v>
      </c>
      <c r="T3764" s="9">
        <f t="shared" si="249"/>
        <v>42218.813530092593</v>
      </c>
      <c r="U3764">
        <f t="shared" si="251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6"/>
        <v>100</v>
      </c>
      <c r="P3765" s="13">
        <f t="shared" si="247"/>
        <v>64.94</v>
      </c>
      <c r="Q3765" s="15" t="s">
        <v>8315</v>
      </c>
      <c r="R3765" t="s">
        <v>8357</v>
      </c>
      <c r="S3765" s="9">
        <f t="shared" si="248"/>
        <v>42065.750300925924</v>
      </c>
      <c r="T3765" s="9">
        <f t="shared" si="249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6"/>
        <v>100</v>
      </c>
      <c r="P3766" s="13">
        <f t="shared" si="247"/>
        <v>55.56</v>
      </c>
      <c r="Q3766" s="15" t="s">
        <v>8315</v>
      </c>
      <c r="R3766" t="s">
        <v>8357</v>
      </c>
      <c r="S3766" s="9">
        <f t="shared" si="248"/>
        <v>42499.842962962968</v>
      </c>
      <c r="T3766" s="9">
        <f t="shared" si="249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6"/>
        <v>113</v>
      </c>
      <c r="P3767" s="13">
        <f t="shared" si="247"/>
        <v>74.22</v>
      </c>
      <c r="Q3767" s="15" t="s">
        <v>8315</v>
      </c>
      <c r="R3767" t="s">
        <v>8357</v>
      </c>
      <c r="S3767" s="9">
        <f t="shared" si="248"/>
        <v>41820.776412037041</v>
      </c>
      <c r="T3767" s="9">
        <f t="shared" si="249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6"/>
        <v>103</v>
      </c>
      <c r="P3768" s="13">
        <f t="shared" si="247"/>
        <v>106.93</v>
      </c>
      <c r="Q3768" s="15" t="s">
        <v>8315</v>
      </c>
      <c r="R3768" t="s">
        <v>8357</v>
      </c>
      <c r="S3768" s="9">
        <f t="shared" si="248"/>
        <v>41788.167187500003</v>
      </c>
      <c r="T3768" s="9">
        <f t="shared" si="249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6"/>
        <v>117</v>
      </c>
      <c r="P3769" s="13">
        <f t="shared" si="247"/>
        <v>41.7</v>
      </c>
      <c r="Q3769" s="15" t="s">
        <v>8315</v>
      </c>
      <c r="R3769" t="s">
        <v>8357</v>
      </c>
      <c r="S3769" s="9">
        <f t="shared" si="248"/>
        <v>42050.019641203704</v>
      </c>
      <c r="T3769" s="9">
        <f t="shared" si="249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52">ROUND(E3770/D3770*100,0)</f>
        <v>108</v>
      </c>
      <c r="P3770" s="13">
        <f t="shared" ref="P3770:P3833" si="253">IFERROR(ROUND(E3770/L3770,2),0)</f>
        <v>74.239999999999995</v>
      </c>
      <c r="Q3770" s="15" t="s">
        <v>8315</v>
      </c>
      <c r="R3770" t="s">
        <v>8357</v>
      </c>
      <c r="S3770" s="9">
        <f t="shared" ref="S3770:S3833" si="254">(((J3770/60)/60)/24)+DATE(1970,1,1)</f>
        <v>41772.727893518517</v>
      </c>
      <c r="T3770" s="9">
        <f t="shared" ref="T3770:T3833" si="255">(((I3770/60)/60)/24)+DATE(1970,1,1)</f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2"/>
        <v>100</v>
      </c>
      <c r="P3771" s="13">
        <f t="shared" si="253"/>
        <v>73.33</v>
      </c>
      <c r="Q3771" s="15" t="s">
        <v>8315</v>
      </c>
      <c r="R3771" t="s">
        <v>8357</v>
      </c>
      <c r="S3771" s="9">
        <f t="shared" si="254"/>
        <v>42445.598136574074</v>
      </c>
      <c r="T3771" s="9">
        <f t="shared" si="255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2"/>
        <v>100</v>
      </c>
      <c r="P3772" s="13">
        <f t="shared" si="253"/>
        <v>100</v>
      </c>
      <c r="Q3772" s="15" t="s">
        <v>8315</v>
      </c>
      <c r="R3772" t="s">
        <v>8357</v>
      </c>
      <c r="S3772" s="9">
        <f t="shared" si="254"/>
        <v>42138.930671296301</v>
      </c>
      <c r="T3772" s="9">
        <f t="shared" si="255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2"/>
        <v>146</v>
      </c>
      <c r="P3773" s="13">
        <f t="shared" si="253"/>
        <v>38.42</v>
      </c>
      <c r="Q3773" s="15" t="s">
        <v>8315</v>
      </c>
      <c r="R3773" t="s">
        <v>8357</v>
      </c>
      <c r="S3773" s="9">
        <f t="shared" si="254"/>
        <v>42493.857083333336</v>
      </c>
      <c r="T3773" s="9">
        <f t="shared" si="255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2"/>
        <v>110</v>
      </c>
      <c r="P3774" s="13">
        <f t="shared" si="253"/>
        <v>166.97</v>
      </c>
      <c r="Q3774" s="15" t="s">
        <v>8315</v>
      </c>
      <c r="R3774" t="s">
        <v>8357</v>
      </c>
      <c r="S3774" s="9">
        <f t="shared" si="254"/>
        <v>42682.616967592592</v>
      </c>
      <c r="T3774" s="9">
        <f t="shared" si="255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2"/>
        <v>108</v>
      </c>
      <c r="P3775" s="13">
        <f t="shared" si="253"/>
        <v>94.91</v>
      </c>
      <c r="Q3775" s="15" t="s">
        <v>8315</v>
      </c>
      <c r="R3775" t="s">
        <v>8357</v>
      </c>
      <c r="S3775" s="9">
        <f t="shared" si="254"/>
        <v>42656.005173611105</v>
      </c>
      <c r="T3775" s="9">
        <f t="shared" si="255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2"/>
        <v>100</v>
      </c>
      <c r="P3776" s="13">
        <f t="shared" si="253"/>
        <v>100</v>
      </c>
      <c r="Q3776" s="15" t="s">
        <v>8315</v>
      </c>
      <c r="R3776" t="s">
        <v>8357</v>
      </c>
      <c r="S3776" s="9">
        <f t="shared" si="254"/>
        <v>42087.792303240742</v>
      </c>
      <c r="T3776" s="9">
        <f t="shared" si="255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2"/>
        <v>100</v>
      </c>
      <c r="P3777" s="13">
        <f t="shared" si="253"/>
        <v>143.21</v>
      </c>
      <c r="Q3777" s="15" t="s">
        <v>8315</v>
      </c>
      <c r="R3777" t="s">
        <v>8357</v>
      </c>
      <c r="S3777" s="9">
        <f t="shared" si="254"/>
        <v>42075.942627314813</v>
      </c>
      <c r="T3777" s="9">
        <f t="shared" si="255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52"/>
        <v>107</v>
      </c>
      <c r="P3778" s="13">
        <f t="shared" si="253"/>
        <v>90.82</v>
      </c>
      <c r="Q3778" s="15" t="s">
        <v>8315</v>
      </c>
      <c r="R3778" t="s">
        <v>8357</v>
      </c>
      <c r="S3778" s="9">
        <f t="shared" si="254"/>
        <v>41814.367800925924</v>
      </c>
      <c r="T3778" s="9">
        <f t="shared" si="255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2"/>
        <v>143</v>
      </c>
      <c r="P3779" s="13">
        <f t="shared" si="253"/>
        <v>48.54</v>
      </c>
      <c r="Q3779" s="15" t="s">
        <v>8315</v>
      </c>
      <c r="R3779" t="s">
        <v>8357</v>
      </c>
      <c r="S3779" s="9">
        <f t="shared" si="254"/>
        <v>41887.111354166671</v>
      </c>
      <c r="T3779" s="9">
        <f t="shared" si="255"/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2"/>
        <v>105</v>
      </c>
      <c r="P3780" s="13">
        <f t="shared" si="253"/>
        <v>70.03</v>
      </c>
      <c r="Q3780" s="15" t="s">
        <v>8315</v>
      </c>
      <c r="R3780" t="s">
        <v>8357</v>
      </c>
      <c r="S3780" s="9">
        <f t="shared" si="254"/>
        <v>41989.819212962961</v>
      </c>
      <c r="T3780" s="9">
        <f t="shared" si="255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2"/>
        <v>104</v>
      </c>
      <c r="P3781" s="13">
        <f t="shared" si="253"/>
        <v>135.63</v>
      </c>
      <c r="Q3781" s="15" t="s">
        <v>8315</v>
      </c>
      <c r="R3781" t="s">
        <v>8357</v>
      </c>
      <c r="S3781" s="9">
        <f t="shared" si="254"/>
        <v>42425.735416666663</v>
      </c>
      <c r="T3781" s="9">
        <f t="shared" si="255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2"/>
        <v>120</v>
      </c>
      <c r="P3782" s="13">
        <f t="shared" si="253"/>
        <v>100</v>
      </c>
      <c r="Q3782" s="15" t="s">
        <v>8315</v>
      </c>
      <c r="R3782" t="s">
        <v>8357</v>
      </c>
      <c r="S3782" s="9">
        <f t="shared" si="254"/>
        <v>42166.219733796301</v>
      </c>
      <c r="T3782" s="9">
        <f t="shared" si="255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2"/>
        <v>110</v>
      </c>
      <c r="P3783" s="13">
        <f t="shared" si="253"/>
        <v>94.9</v>
      </c>
      <c r="Q3783" s="15" t="s">
        <v>8315</v>
      </c>
      <c r="R3783" t="s">
        <v>8357</v>
      </c>
      <c r="S3783" s="9">
        <f t="shared" si="254"/>
        <v>41865.882928240739</v>
      </c>
      <c r="T3783" s="9">
        <f t="shared" si="255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2"/>
        <v>102</v>
      </c>
      <c r="P3784" s="13">
        <f t="shared" si="253"/>
        <v>75.37</v>
      </c>
      <c r="Q3784" s="15" t="s">
        <v>8315</v>
      </c>
      <c r="R3784" t="s">
        <v>8357</v>
      </c>
      <c r="S3784" s="9">
        <f t="shared" si="254"/>
        <v>42546.862233796302</v>
      </c>
      <c r="T3784" s="9">
        <f t="shared" si="255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2"/>
        <v>129</v>
      </c>
      <c r="P3785" s="13">
        <f t="shared" si="253"/>
        <v>64.459999999999994</v>
      </c>
      <c r="Q3785" s="15" t="s">
        <v>8315</v>
      </c>
      <c r="R3785" t="s">
        <v>8357</v>
      </c>
      <c r="S3785" s="9">
        <f t="shared" si="254"/>
        <v>42420.140277777777</v>
      </c>
      <c r="T3785" s="9">
        <f t="shared" si="255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2"/>
        <v>115</v>
      </c>
      <c r="P3786" s="13">
        <f t="shared" si="253"/>
        <v>115</v>
      </c>
      <c r="Q3786" s="15" t="s">
        <v>8315</v>
      </c>
      <c r="R3786" t="s">
        <v>8357</v>
      </c>
      <c r="S3786" s="9">
        <f t="shared" si="254"/>
        <v>42531.980694444443</v>
      </c>
      <c r="T3786" s="9">
        <f t="shared" si="255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2"/>
        <v>151</v>
      </c>
      <c r="P3787" s="13">
        <f t="shared" si="253"/>
        <v>100.5</v>
      </c>
      <c r="Q3787" s="15" t="s">
        <v>8315</v>
      </c>
      <c r="R3787" t="s">
        <v>8357</v>
      </c>
      <c r="S3787" s="9">
        <f t="shared" si="254"/>
        <v>42548.63853009259</v>
      </c>
      <c r="T3787" s="9">
        <f t="shared" si="255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2"/>
        <v>111</v>
      </c>
      <c r="P3788" s="13">
        <f t="shared" si="253"/>
        <v>93.77</v>
      </c>
      <c r="Q3788" s="15" t="s">
        <v>8315</v>
      </c>
      <c r="R3788" t="s">
        <v>8357</v>
      </c>
      <c r="S3788" s="9">
        <f t="shared" si="254"/>
        <v>42487.037905092591</v>
      </c>
      <c r="T3788" s="9">
        <f t="shared" si="255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2"/>
        <v>100</v>
      </c>
      <c r="P3789" s="13">
        <f t="shared" si="253"/>
        <v>35.1</v>
      </c>
      <c r="Q3789" s="15" t="s">
        <v>8315</v>
      </c>
      <c r="R3789" t="s">
        <v>8357</v>
      </c>
      <c r="S3789" s="9">
        <f t="shared" si="254"/>
        <v>42167.534791666665</v>
      </c>
      <c r="T3789" s="9">
        <f t="shared" si="255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2"/>
        <v>1</v>
      </c>
      <c r="P3790" s="13">
        <f t="shared" si="253"/>
        <v>500</v>
      </c>
      <c r="Q3790" s="15" t="s">
        <v>8315</v>
      </c>
      <c r="R3790" t="s">
        <v>8357</v>
      </c>
      <c r="S3790" s="9">
        <f t="shared" si="254"/>
        <v>42333.695821759262</v>
      </c>
      <c r="T3790" s="9">
        <f t="shared" si="255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2"/>
        <v>3</v>
      </c>
      <c r="P3791" s="13">
        <f t="shared" si="253"/>
        <v>29</v>
      </c>
      <c r="Q3791" s="15" t="s">
        <v>8315</v>
      </c>
      <c r="R3791" t="s">
        <v>8357</v>
      </c>
      <c r="S3791" s="9">
        <f t="shared" si="254"/>
        <v>42138.798819444448</v>
      </c>
      <c r="T3791" s="9">
        <f t="shared" si="255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2"/>
        <v>0</v>
      </c>
      <c r="P3792" s="13">
        <f t="shared" si="253"/>
        <v>0</v>
      </c>
      <c r="Q3792" s="15" t="s">
        <v>8315</v>
      </c>
      <c r="R3792" t="s">
        <v>8357</v>
      </c>
      <c r="S3792" s="9">
        <f t="shared" si="254"/>
        <v>42666.666932870372</v>
      </c>
      <c r="T3792" s="9">
        <f t="shared" si="255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2"/>
        <v>0</v>
      </c>
      <c r="P3793" s="13">
        <f t="shared" si="253"/>
        <v>0</v>
      </c>
      <c r="Q3793" s="15" t="s">
        <v>8315</v>
      </c>
      <c r="R3793" t="s">
        <v>8357</v>
      </c>
      <c r="S3793" s="9">
        <f t="shared" si="254"/>
        <v>41766.692037037035</v>
      </c>
      <c r="T3793" s="9">
        <f t="shared" si="255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2"/>
        <v>0</v>
      </c>
      <c r="P3794" s="13">
        <f t="shared" si="253"/>
        <v>17.5</v>
      </c>
      <c r="Q3794" s="15" t="s">
        <v>8315</v>
      </c>
      <c r="R3794" t="s">
        <v>8357</v>
      </c>
      <c r="S3794" s="9">
        <f t="shared" si="254"/>
        <v>42170.447013888886</v>
      </c>
      <c r="T3794" s="9">
        <f t="shared" si="255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2"/>
        <v>60</v>
      </c>
      <c r="P3795" s="13">
        <f t="shared" si="253"/>
        <v>174</v>
      </c>
      <c r="Q3795" s="15" t="s">
        <v>8315</v>
      </c>
      <c r="R3795" t="s">
        <v>8357</v>
      </c>
      <c r="S3795" s="9">
        <f t="shared" si="254"/>
        <v>41968.938993055555</v>
      </c>
      <c r="T3795" s="9">
        <f t="shared" si="255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2"/>
        <v>1</v>
      </c>
      <c r="P3796" s="13">
        <f t="shared" si="253"/>
        <v>50</v>
      </c>
      <c r="Q3796" s="15" t="s">
        <v>8315</v>
      </c>
      <c r="R3796" t="s">
        <v>8357</v>
      </c>
      <c r="S3796" s="9">
        <f t="shared" si="254"/>
        <v>42132.58048611111</v>
      </c>
      <c r="T3796" s="9">
        <f t="shared" si="255"/>
        <v>42162.58048611111</v>
      </c>
      <c r="U3796">
        <f t="shared" ref="U3796:U3797" si="256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2"/>
        <v>2</v>
      </c>
      <c r="P3797" s="13">
        <f t="shared" si="253"/>
        <v>5</v>
      </c>
      <c r="Q3797" s="15" t="s">
        <v>8315</v>
      </c>
      <c r="R3797" t="s">
        <v>8357</v>
      </c>
      <c r="S3797" s="9">
        <f t="shared" si="254"/>
        <v>42201.436226851853</v>
      </c>
      <c r="T3797" s="9">
        <f t="shared" si="255"/>
        <v>42244.9375</v>
      </c>
      <c r="U3797">
        <f t="shared" si="256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2"/>
        <v>0</v>
      </c>
      <c r="P3798" s="13">
        <f t="shared" si="253"/>
        <v>1</v>
      </c>
      <c r="Q3798" s="15" t="s">
        <v>8315</v>
      </c>
      <c r="R3798" t="s">
        <v>8357</v>
      </c>
      <c r="S3798" s="9">
        <f t="shared" si="254"/>
        <v>42689.029583333337</v>
      </c>
      <c r="T3798" s="9">
        <f t="shared" si="255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2"/>
        <v>90</v>
      </c>
      <c r="P3799" s="13">
        <f t="shared" si="253"/>
        <v>145.41</v>
      </c>
      <c r="Q3799" s="15" t="s">
        <v>8315</v>
      </c>
      <c r="R3799" t="s">
        <v>8357</v>
      </c>
      <c r="S3799" s="9">
        <f t="shared" si="254"/>
        <v>42084.881539351853</v>
      </c>
      <c r="T3799" s="9">
        <f t="shared" si="255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2"/>
        <v>1</v>
      </c>
      <c r="P3800" s="13">
        <f t="shared" si="253"/>
        <v>205</v>
      </c>
      <c r="Q3800" s="15" t="s">
        <v>8315</v>
      </c>
      <c r="R3800" t="s">
        <v>8357</v>
      </c>
      <c r="S3800" s="9">
        <f t="shared" si="254"/>
        <v>41831.722777777781</v>
      </c>
      <c r="T3800" s="9">
        <f t="shared" si="255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2"/>
        <v>4</v>
      </c>
      <c r="P3801" s="13">
        <f t="shared" si="253"/>
        <v>100.5</v>
      </c>
      <c r="Q3801" s="15" t="s">
        <v>8315</v>
      </c>
      <c r="R3801" t="s">
        <v>8357</v>
      </c>
      <c r="S3801" s="9">
        <f t="shared" si="254"/>
        <v>42410.93105324074</v>
      </c>
      <c r="T3801" s="9">
        <f t="shared" si="255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2"/>
        <v>4</v>
      </c>
      <c r="P3802" s="13">
        <f t="shared" si="253"/>
        <v>55.06</v>
      </c>
      <c r="Q3802" s="15" t="s">
        <v>8315</v>
      </c>
      <c r="R3802" t="s">
        <v>8357</v>
      </c>
      <c r="S3802" s="9">
        <f t="shared" si="254"/>
        <v>41982.737071759257</v>
      </c>
      <c r="T3802" s="9">
        <f t="shared" si="255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2"/>
        <v>9</v>
      </c>
      <c r="P3803" s="13">
        <f t="shared" si="253"/>
        <v>47.33</v>
      </c>
      <c r="Q3803" s="15" t="s">
        <v>8315</v>
      </c>
      <c r="R3803" t="s">
        <v>8357</v>
      </c>
      <c r="S3803" s="9">
        <f t="shared" si="254"/>
        <v>41975.676111111112</v>
      </c>
      <c r="T3803" s="9">
        <f t="shared" si="255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2"/>
        <v>0</v>
      </c>
      <c r="P3804" s="13">
        <f t="shared" si="253"/>
        <v>0</v>
      </c>
      <c r="Q3804" s="15" t="s">
        <v>8315</v>
      </c>
      <c r="R3804" t="s">
        <v>8357</v>
      </c>
      <c r="S3804" s="9">
        <f t="shared" si="254"/>
        <v>42269.126226851848</v>
      </c>
      <c r="T3804" s="9">
        <f t="shared" si="255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2"/>
        <v>20</v>
      </c>
      <c r="P3805" s="13">
        <f t="shared" si="253"/>
        <v>58.95</v>
      </c>
      <c r="Q3805" s="15" t="s">
        <v>8315</v>
      </c>
      <c r="R3805" t="s">
        <v>8357</v>
      </c>
      <c r="S3805" s="9">
        <f t="shared" si="254"/>
        <v>42403.971851851849</v>
      </c>
      <c r="T3805" s="9">
        <f t="shared" si="255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2"/>
        <v>0</v>
      </c>
      <c r="P3806" s="13">
        <f t="shared" si="253"/>
        <v>0</v>
      </c>
      <c r="Q3806" s="15" t="s">
        <v>8315</v>
      </c>
      <c r="R3806" t="s">
        <v>8357</v>
      </c>
      <c r="S3806" s="9">
        <f t="shared" si="254"/>
        <v>42527.00953703704</v>
      </c>
      <c r="T3806" s="9">
        <f t="shared" si="255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2"/>
        <v>0</v>
      </c>
      <c r="P3807" s="13">
        <f t="shared" si="253"/>
        <v>1.5</v>
      </c>
      <c r="Q3807" s="15" t="s">
        <v>8315</v>
      </c>
      <c r="R3807" t="s">
        <v>8357</v>
      </c>
      <c r="S3807" s="9">
        <f t="shared" si="254"/>
        <v>41849.887037037035</v>
      </c>
      <c r="T3807" s="9">
        <f t="shared" si="255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2"/>
        <v>0</v>
      </c>
      <c r="P3808" s="13">
        <f t="shared" si="253"/>
        <v>5</v>
      </c>
      <c r="Q3808" s="15" t="s">
        <v>8315</v>
      </c>
      <c r="R3808" t="s">
        <v>8357</v>
      </c>
      <c r="S3808" s="9">
        <f t="shared" si="254"/>
        <v>41799.259039351848</v>
      </c>
      <c r="T3808" s="9">
        <f t="shared" si="255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2"/>
        <v>30</v>
      </c>
      <c r="P3809" s="13">
        <f t="shared" si="253"/>
        <v>50.56</v>
      </c>
      <c r="Q3809" s="15" t="s">
        <v>8315</v>
      </c>
      <c r="R3809" t="s">
        <v>8357</v>
      </c>
      <c r="S3809" s="9">
        <f t="shared" si="254"/>
        <v>42090.909016203703</v>
      </c>
      <c r="T3809" s="9">
        <f t="shared" si="255"/>
        <v>42097.909016203703</v>
      </c>
    </row>
    <row r="3810" spans="1:21" ht="45" x14ac:dyDescent="0.25">
      <c r="A3810">
        <v>2815</v>
      </c>
      <c r="B3810" s="3" t="s">
        <v>2815</v>
      </c>
      <c r="C3810" s="3" t="s">
        <v>6925</v>
      </c>
      <c r="D3810" s="6">
        <v>250</v>
      </c>
      <c r="E3810" s="8">
        <v>605</v>
      </c>
      <c r="F3810" t="s">
        <v>8218</v>
      </c>
      <c r="G3810" t="s">
        <v>8228</v>
      </c>
      <c r="H3810" t="s">
        <v>8250</v>
      </c>
      <c r="I3810" s="11">
        <v>1470595109</v>
      </c>
      <c r="J3810" s="11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 t="shared" si="252"/>
        <v>242</v>
      </c>
      <c r="P3810" s="13">
        <f t="shared" si="253"/>
        <v>43.21</v>
      </c>
      <c r="Q3810" s="15" t="s">
        <v>8315</v>
      </c>
      <c r="R3810" t="s">
        <v>8316</v>
      </c>
      <c r="S3810" s="9">
        <f t="shared" si="254"/>
        <v>42559.776724537034</v>
      </c>
      <c r="T3810" s="9">
        <f t="shared" si="255"/>
        <v>42589.776724537034</v>
      </c>
      <c r="U3810">
        <f t="shared" ref="U3810:U3842" si="257">YEAR(S3810)</f>
        <v>2016</v>
      </c>
    </row>
    <row r="3811" spans="1:21" ht="45" x14ac:dyDescent="0.25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 s="11">
        <v>1459845246</v>
      </c>
      <c r="J3811" s="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252"/>
        <v>100</v>
      </c>
      <c r="P3811" s="13">
        <f t="shared" si="253"/>
        <v>27.78</v>
      </c>
      <c r="Q3811" s="15" t="s">
        <v>8315</v>
      </c>
      <c r="R3811" t="s">
        <v>8316</v>
      </c>
      <c r="S3811" s="9">
        <f t="shared" si="254"/>
        <v>42437.398680555561</v>
      </c>
      <c r="T3811" s="9">
        <f t="shared" si="255"/>
        <v>42465.35701388889</v>
      </c>
      <c r="U3811">
        <f t="shared" si="257"/>
        <v>2016</v>
      </c>
    </row>
    <row r="3812" spans="1:21" ht="30" x14ac:dyDescent="0.25">
      <c r="A3812">
        <v>3397</v>
      </c>
      <c r="B3812" s="3" t="s">
        <v>3396</v>
      </c>
      <c r="C3812" s="3" t="s">
        <v>7507</v>
      </c>
      <c r="D3812" s="6">
        <v>250</v>
      </c>
      <c r="E3812" s="8">
        <v>280</v>
      </c>
      <c r="F3812" t="s">
        <v>8218</v>
      </c>
      <c r="G3812" t="s">
        <v>8224</v>
      </c>
      <c r="H3812" t="s">
        <v>8246</v>
      </c>
      <c r="I3812" s="11">
        <v>1455832800</v>
      </c>
      <c r="J3812" s="11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 t="shared" si="252"/>
        <v>112</v>
      </c>
      <c r="P3812" s="13">
        <f t="shared" si="253"/>
        <v>11.67</v>
      </c>
      <c r="Q3812" s="15" t="s">
        <v>8315</v>
      </c>
      <c r="R3812" t="s">
        <v>8316</v>
      </c>
      <c r="S3812" s="9">
        <f t="shared" si="254"/>
        <v>42378.478344907402</v>
      </c>
      <c r="T3812" s="9">
        <f t="shared" si="255"/>
        <v>42418.916666666672</v>
      </c>
      <c r="U3812">
        <f t="shared" si="257"/>
        <v>2016</v>
      </c>
    </row>
    <row r="3813" spans="1:21" ht="45" x14ac:dyDescent="0.25">
      <c r="A3813">
        <v>3423</v>
      </c>
      <c r="B3813" s="3" t="s">
        <v>3422</v>
      </c>
      <c r="C3813" s="3" t="s">
        <v>7533</v>
      </c>
      <c r="D3813" s="6">
        <v>250</v>
      </c>
      <c r="E3813" s="8">
        <v>350</v>
      </c>
      <c r="F3813" t="s">
        <v>8218</v>
      </c>
      <c r="G3813" t="s">
        <v>8223</v>
      </c>
      <c r="H3813" t="s">
        <v>8245</v>
      </c>
      <c r="I3813" s="11">
        <v>1429912341</v>
      </c>
      <c r="J3813" s="11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 t="shared" si="252"/>
        <v>140</v>
      </c>
      <c r="P3813" s="13">
        <f t="shared" si="253"/>
        <v>35</v>
      </c>
      <c r="Q3813" s="15" t="s">
        <v>8315</v>
      </c>
      <c r="R3813" t="s">
        <v>8316</v>
      </c>
      <c r="S3813" s="9">
        <f t="shared" si="254"/>
        <v>42088.911354166667</v>
      </c>
      <c r="T3813" s="9">
        <f t="shared" si="255"/>
        <v>42118.911354166667</v>
      </c>
      <c r="U3813">
        <f t="shared" si="257"/>
        <v>2015</v>
      </c>
    </row>
    <row r="3814" spans="1:21" ht="60" x14ac:dyDescent="0.25">
      <c r="A3814">
        <v>3442</v>
      </c>
      <c r="B3814" s="3" t="s">
        <v>3441</v>
      </c>
      <c r="C3814" s="3" t="s">
        <v>7552</v>
      </c>
      <c r="D3814" s="6">
        <v>250</v>
      </c>
      <c r="E3814" s="8">
        <v>250</v>
      </c>
      <c r="F3814" t="s">
        <v>8218</v>
      </c>
      <c r="G3814" t="s">
        <v>8223</v>
      </c>
      <c r="H3814" t="s">
        <v>8245</v>
      </c>
      <c r="I3814" s="11">
        <v>1433016672</v>
      </c>
      <c r="J3814" s="11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 t="shared" si="252"/>
        <v>100</v>
      </c>
      <c r="P3814" s="13">
        <f t="shared" si="253"/>
        <v>31.25</v>
      </c>
      <c r="Q3814" s="15" t="s">
        <v>8315</v>
      </c>
      <c r="R3814" t="s">
        <v>8316</v>
      </c>
      <c r="S3814" s="9">
        <f t="shared" si="254"/>
        <v>42124.841111111105</v>
      </c>
      <c r="T3814" s="9">
        <f t="shared" si="255"/>
        <v>42154.841111111105</v>
      </c>
      <c r="U3814">
        <f t="shared" si="257"/>
        <v>2015</v>
      </c>
    </row>
    <row r="3815" spans="1:21" ht="45" x14ac:dyDescent="0.25">
      <c r="A3815">
        <v>3462</v>
      </c>
      <c r="B3815" s="3" t="s">
        <v>3461</v>
      </c>
      <c r="C3815" s="3" t="s">
        <v>7572</v>
      </c>
      <c r="D3815" s="6">
        <v>250</v>
      </c>
      <c r="E3815" s="8">
        <v>505</v>
      </c>
      <c r="F3815" t="s">
        <v>8218</v>
      </c>
      <c r="G3815" t="s">
        <v>8223</v>
      </c>
      <c r="H3815" t="s">
        <v>8245</v>
      </c>
      <c r="I3815" s="11">
        <v>1436551200</v>
      </c>
      <c r="J3815" s="11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 t="shared" si="252"/>
        <v>202</v>
      </c>
      <c r="P3815" s="13">
        <f t="shared" si="253"/>
        <v>29.71</v>
      </c>
      <c r="Q3815" s="15" t="s">
        <v>8315</v>
      </c>
      <c r="R3815" t="s">
        <v>8316</v>
      </c>
      <c r="S3815" s="9">
        <f t="shared" si="254"/>
        <v>42179.898472222223</v>
      </c>
      <c r="T3815" s="9">
        <f t="shared" si="255"/>
        <v>42195.75</v>
      </c>
      <c r="U3815">
        <f t="shared" si="257"/>
        <v>2015</v>
      </c>
    </row>
    <row r="3816" spans="1:21" ht="45" x14ac:dyDescent="0.25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 s="11">
        <v>1468618680</v>
      </c>
      <c r="J3816" s="11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252"/>
        <v>150</v>
      </c>
      <c r="P3816" s="13">
        <f t="shared" si="253"/>
        <v>41.67</v>
      </c>
      <c r="Q3816" s="15" t="s">
        <v>8315</v>
      </c>
      <c r="R3816" t="s">
        <v>8316</v>
      </c>
      <c r="S3816" s="9">
        <f t="shared" si="254"/>
        <v>42529.022013888884</v>
      </c>
      <c r="T3816" s="9">
        <f t="shared" si="255"/>
        <v>42566.901388888888</v>
      </c>
      <c r="U3816">
        <f t="shared" si="257"/>
        <v>2016</v>
      </c>
    </row>
    <row r="3817" spans="1:21" ht="60" x14ac:dyDescent="0.25">
      <c r="A3817">
        <v>3545</v>
      </c>
      <c r="B3817" s="3" t="s">
        <v>3544</v>
      </c>
      <c r="C3817" s="3" t="s">
        <v>7655</v>
      </c>
      <c r="D3817" s="6">
        <v>250</v>
      </c>
      <c r="E3817" s="8">
        <v>251</v>
      </c>
      <c r="F3817" t="s">
        <v>8218</v>
      </c>
      <c r="G3817" t="s">
        <v>8223</v>
      </c>
      <c r="H3817" t="s">
        <v>8245</v>
      </c>
      <c r="I3817" s="11">
        <v>1428780159</v>
      </c>
      <c r="J3817" s="11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 t="shared" si="252"/>
        <v>100</v>
      </c>
      <c r="P3817" s="13">
        <f t="shared" si="253"/>
        <v>31.38</v>
      </c>
      <c r="Q3817" s="15" t="s">
        <v>8315</v>
      </c>
      <c r="R3817" t="s">
        <v>8316</v>
      </c>
      <c r="S3817" s="9">
        <f t="shared" si="254"/>
        <v>42075.807395833333</v>
      </c>
      <c r="T3817" s="9">
        <f t="shared" si="255"/>
        <v>42105.807395833333</v>
      </c>
      <c r="U3817">
        <f t="shared" si="257"/>
        <v>2015</v>
      </c>
    </row>
    <row r="3818" spans="1:21" ht="60" x14ac:dyDescent="0.25">
      <c r="A3818">
        <v>3605</v>
      </c>
      <c r="B3818" s="3" t="s">
        <v>3604</v>
      </c>
      <c r="C3818" s="3" t="s">
        <v>7715</v>
      </c>
      <c r="D3818" s="6">
        <v>250</v>
      </c>
      <c r="E3818" s="8">
        <v>460</v>
      </c>
      <c r="F3818" t="s">
        <v>8218</v>
      </c>
      <c r="G3818" t="s">
        <v>8224</v>
      </c>
      <c r="H3818" t="s">
        <v>8246</v>
      </c>
      <c r="I3818" s="11">
        <v>1455390126</v>
      </c>
      <c r="J3818" s="11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 t="shared" si="252"/>
        <v>184</v>
      </c>
      <c r="P3818" s="13">
        <f t="shared" si="253"/>
        <v>30.67</v>
      </c>
      <c r="Q3818" s="15" t="s">
        <v>8315</v>
      </c>
      <c r="R3818" t="s">
        <v>8316</v>
      </c>
      <c r="S3818" s="9">
        <f t="shared" si="254"/>
        <v>42383.793124999997</v>
      </c>
      <c r="T3818" s="9">
        <f t="shared" si="255"/>
        <v>42413.793124999997</v>
      </c>
      <c r="U3818">
        <f t="shared" si="257"/>
        <v>2016</v>
      </c>
    </row>
    <row r="3819" spans="1:21" ht="60" x14ac:dyDescent="0.25">
      <c r="A3819">
        <v>3660</v>
      </c>
      <c r="B3819" s="3" t="s">
        <v>3657</v>
      </c>
      <c r="C3819" s="3" t="s">
        <v>7770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 s="11">
        <v>1419368925</v>
      </c>
      <c r="J3819" s="11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 t="shared" si="252"/>
        <v>100</v>
      </c>
      <c r="P3819" s="13">
        <f t="shared" si="253"/>
        <v>11.36</v>
      </c>
      <c r="Q3819" s="15" t="s">
        <v>8315</v>
      </c>
      <c r="R3819" t="s">
        <v>8316</v>
      </c>
      <c r="S3819" s="9">
        <f t="shared" si="254"/>
        <v>41971.881076388891</v>
      </c>
      <c r="T3819" s="9">
        <f t="shared" si="255"/>
        <v>41996.881076388891</v>
      </c>
      <c r="U3819">
        <f t="shared" si="257"/>
        <v>2014</v>
      </c>
    </row>
    <row r="3820" spans="1:21" ht="60" x14ac:dyDescent="0.25">
      <c r="A3820">
        <v>3811</v>
      </c>
      <c r="B3820" s="3" t="s">
        <v>3808</v>
      </c>
      <c r="C3820" s="3" t="s">
        <v>7921</v>
      </c>
      <c r="D3820" s="6">
        <v>250</v>
      </c>
      <c r="E3820" s="8">
        <v>825</v>
      </c>
      <c r="F3820" t="s">
        <v>8218</v>
      </c>
      <c r="G3820" t="s">
        <v>8224</v>
      </c>
      <c r="H3820" t="s">
        <v>8246</v>
      </c>
      <c r="I3820" s="11">
        <v>1464692400</v>
      </c>
      <c r="J3820" s="11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 t="shared" si="252"/>
        <v>330</v>
      </c>
      <c r="P3820" s="13">
        <f t="shared" si="253"/>
        <v>43.42</v>
      </c>
      <c r="Q3820" s="15" t="s">
        <v>8315</v>
      </c>
      <c r="R3820" t="s">
        <v>8316</v>
      </c>
      <c r="S3820" s="9">
        <f t="shared" si="254"/>
        <v>42487.62700231481</v>
      </c>
      <c r="T3820" s="9">
        <f t="shared" si="255"/>
        <v>42521.458333333328</v>
      </c>
      <c r="U3820">
        <f t="shared" si="257"/>
        <v>2016</v>
      </c>
    </row>
    <row r="3821" spans="1:21" ht="45" x14ac:dyDescent="0.25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 s="11">
        <v>1426187582</v>
      </c>
      <c r="J3821" s="1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 t="shared" si="252"/>
        <v>228</v>
      </c>
      <c r="P3821" s="13">
        <f t="shared" si="253"/>
        <v>57</v>
      </c>
      <c r="Q3821" s="15" t="s">
        <v>8315</v>
      </c>
      <c r="R3821" t="s">
        <v>8316</v>
      </c>
      <c r="S3821" s="9">
        <f t="shared" si="254"/>
        <v>42045.84238425926</v>
      </c>
      <c r="T3821" s="9">
        <f t="shared" si="255"/>
        <v>42075.800717592589</v>
      </c>
      <c r="U3821">
        <f t="shared" si="257"/>
        <v>2015</v>
      </c>
    </row>
    <row r="3822" spans="1:21" ht="60" x14ac:dyDescent="0.25">
      <c r="A3822">
        <v>3824</v>
      </c>
      <c r="B3822" s="3" t="s">
        <v>3821</v>
      </c>
      <c r="C3822" s="3" t="s">
        <v>7933</v>
      </c>
      <c r="D3822" s="6">
        <v>250</v>
      </c>
      <c r="E3822" s="8">
        <v>270</v>
      </c>
      <c r="F3822" t="s">
        <v>8218</v>
      </c>
      <c r="G3822" t="s">
        <v>8224</v>
      </c>
      <c r="H3822" t="s">
        <v>8246</v>
      </c>
      <c r="I3822" s="11">
        <v>1470058860</v>
      </c>
      <c r="J3822" s="11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 t="shared" si="252"/>
        <v>108</v>
      </c>
      <c r="P3822" s="13">
        <f t="shared" si="253"/>
        <v>38.57</v>
      </c>
      <c r="Q3822" s="15" t="s">
        <v>8315</v>
      </c>
      <c r="R3822" t="s">
        <v>8316</v>
      </c>
      <c r="S3822" s="9">
        <f t="shared" si="254"/>
        <v>42571.626192129625</v>
      </c>
      <c r="T3822" s="9">
        <f t="shared" si="255"/>
        <v>42583.570138888885</v>
      </c>
      <c r="U3822">
        <f t="shared" si="257"/>
        <v>2016</v>
      </c>
    </row>
    <row r="3823" spans="1:21" ht="60" x14ac:dyDescent="0.25">
      <c r="A3823">
        <v>3663</v>
      </c>
      <c r="B3823" s="3" t="s">
        <v>3660</v>
      </c>
      <c r="C3823" s="3" t="s">
        <v>7773</v>
      </c>
      <c r="D3823" s="6">
        <v>225</v>
      </c>
      <c r="E3823" s="8">
        <v>234</v>
      </c>
      <c r="F3823" t="s">
        <v>8218</v>
      </c>
      <c r="G3823" t="s">
        <v>8224</v>
      </c>
      <c r="H3823" t="s">
        <v>8246</v>
      </c>
      <c r="I3823" s="11">
        <v>1482321030</v>
      </c>
      <c r="J3823" s="11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 t="shared" si="252"/>
        <v>104</v>
      </c>
      <c r="P3823" s="13">
        <f t="shared" si="253"/>
        <v>26</v>
      </c>
      <c r="Q3823" s="15" t="s">
        <v>8315</v>
      </c>
      <c r="R3823" t="s">
        <v>8316</v>
      </c>
      <c r="S3823" s="9">
        <f t="shared" si="254"/>
        <v>42665.451736111107</v>
      </c>
      <c r="T3823" s="9">
        <f t="shared" si="255"/>
        <v>42725.493402777778</v>
      </c>
      <c r="U3823">
        <f t="shared" si="257"/>
        <v>2016</v>
      </c>
    </row>
    <row r="3824" spans="1:21" ht="60" x14ac:dyDescent="0.25">
      <c r="A3824">
        <v>3670</v>
      </c>
      <c r="B3824" s="3" t="s">
        <v>3667</v>
      </c>
      <c r="C3824" s="3" t="s">
        <v>7780</v>
      </c>
      <c r="D3824" s="6">
        <v>220</v>
      </c>
      <c r="E3824" s="8">
        <v>241</v>
      </c>
      <c r="F3824" t="s">
        <v>8218</v>
      </c>
      <c r="G3824" t="s">
        <v>8224</v>
      </c>
      <c r="H3824" t="s">
        <v>8246</v>
      </c>
      <c r="I3824" s="11">
        <v>1433113200</v>
      </c>
      <c r="J3824" s="11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 t="shared" si="252"/>
        <v>110</v>
      </c>
      <c r="P3824" s="13">
        <f t="shared" si="253"/>
        <v>20.079999999999998</v>
      </c>
      <c r="Q3824" s="15" t="s">
        <v>8315</v>
      </c>
      <c r="R3824" t="s">
        <v>8316</v>
      </c>
      <c r="S3824" s="9">
        <f t="shared" si="254"/>
        <v>42142.514016203699</v>
      </c>
      <c r="T3824" s="9">
        <f t="shared" si="255"/>
        <v>42155.958333333328</v>
      </c>
      <c r="U3824">
        <f t="shared" si="257"/>
        <v>2015</v>
      </c>
    </row>
    <row r="3825" spans="1:21" ht="60" x14ac:dyDescent="0.25">
      <c r="A3825">
        <v>2820</v>
      </c>
      <c r="B3825" s="3" t="s">
        <v>2820</v>
      </c>
      <c r="C3825" s="3" t="s">
        <v>6930</v>
      </c>
      <c r="D3825" s="6">
        <v>200</v>
      </c>
      <c r="E3825" s="8">
        <v>272</v>
      </c>
      <c r="F3825" t="s">
        <v>8218</v>
      </c>
      <c r="G3825" t="s">
        <v>8224</v>
      </c>
      <c r="H3825" t="s">
        <v>8246</v>
      </c>
      <c r="I3825" s="11">
        <v>1456444800</v>
      </c>
      <c r="J3825" s="11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 t="shared" si="252"/>
        <v>136</v>
      </c>
      <c r="P3825" s="13">
        <f t="shared" si="253"/>
        <v>13.6</v>
      </c>
      <c r="Q3825" s="15" t="s">
        <v>8315</v>
      </c>
      <c r="R3825" t="s">
        <v>8316</v>
      </c>
      <c r="S3825" s="9">
        <f t="shared" si="254"/>
        <v>42401.610983796301</v>
      </c>
      <c r="T3825" s="9">
        <f t="shared" si="255"/>
        <v>42426</v>
      </c>
      <c r="U3825">
        <f t="shared" si="257"/>
        <v>2016</v>
      </c>
    </row>
    <row r="3826" spans="1:21" ht="45" x14ac:dyDescent="0.25">
      <c r="A3826">
        <v>3371</v>
      </c>
      <c r="B3826" s="3" t="s">
        <v>3370</v>
      </c>
      <c r="C3826" s="3" t="s">
        <v>7481</v>
      </c>
      <c r="D3826" s="6">
        <v>200</v>
      </c>
      <c r="E3826" s="8">
        <v>277</v>
      </c>
      <c r="F3826" t="s">
        <v>8218</v>
      </c>
      <c r="G3826" t="s">
        <v>8223</v>
      </c>
      <c r="H3826" t="s">
        <v>8245</v>
      </c>
      <c r="I3826" s="11">
        <v>1449089965</v>
      </c>
      <c r="J3826" s="11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 t="shared" si="252"/>
        <v>139</v>
      </c>
      <c r="P3826" s="13">
        <f t="shared" si="253"/>
        <v>30.78</v>
      </c>
      <c r="Q3826" s="15" t="s">
        <v>8315</v>
      </c>
      <c r="R3826" t="s">
        <v>8316</v>
      </c>
      <c r="S3826" s="9">
        <f t="shared" si="254"/>
        <v>42312.874594907407</v>
      </c>
      <c r="T3826" s="9">
        <f t="shared" si="255"/>
        <v>42340.874594907407</v>
      </c>
      <c r="U3826">
        <f t="shared" si="257"/>
        <v>2015</v>
      </c>
    </row>
    <row r="3827" spans="1:21" ht="45" x14ac:dyDescent="0.25">
      <c r="A3827">
        <v>3415</v>
      </c>
      <c r="B3827" s="3" t="s">
        <v>3414</v>
      </c>
      <c r="C3827" s="3" t="s">
        <v>7525</v>
      </c>
      <c r="D3827" s="6">
        <v>200</v>
      </c>
      <c r="E3827" s="8">
        <v>200</v>
      </c>
      <c r="F3827" t="s">
        <v>8218</v>
      </c>
      <c r="G3827" t="s">
        <v>8223</v>
      </c>
      <c r="H3827" t="s">
        <v>8245</v>
      </c>
      <c r="I3827" s="11">
        <v>1460935800</v>
      </c>
      <c r="J3827" s="11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 t="shared" si="252"/>
        <v>100</v>
      </c>
      <c r="P3827" s="13">
        <f t="shared" si="253"/>
        <v>22.22</v>
      </c>
      <c r="Q3827" s="15" t="s">
        <v>8315</v>
      </c>
      <c r="R3827" t="s">
        <v>8316</v>
      </c>
      <c r="S3827" s="9">
        <f t="shared" si="254"/>
        <v>42467.144166666665</v>
      </c>
      <c r="T3827" s="9">
        <f t="shared" si="255"/>
        <v>42477.979166666672</v>
      </c>
      <c r="U3827">
        <f t="shared" si="257"/>
        <v>2016</v>
      </c>
    </row>
    <row r="3828" spans="1:21" ht="45" x14ac:dyDescent="0.25">
      <c r="A3828">
        <v>3588</v>
      </c>
      <c r="B3828" s="3" t="s">
        <v>3587</v>
      </c>
      <c r="C3828" s="3" t="s">
        <v>7698</v>
      </c>
      <c r="D3828" s="6">
        <v>200</v>
      </c>
      <c r="E3828" s="8">
        <v>201</v>
      </c>
      <c r="F3828" t="s">
        <v>8218</v>
      </c>
      <c r="G3828" t="s">
        <v>8224</v>
      </c>
      <c r="H3828" t="s">
        <v>8246</v>
      </c>
      <c r="I3828" s="11">
        <v>1430348400</v>
      </c>
      <c r="J3828" s="11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 t="shared" si="252"/>
        <v>101</v>
      </c>
      <c r="P3828" s="13">
        <f t="shared" si="253"/>
        <v>18.27</v>
      </c>
      <c r="Q3828" s="15" t="s">
        <v>8315</v>
      </c>
      <c r="R3828" t="s">
        <v>8316</v>
      </c>
      <c r="S3828" s="9">
        <f t="shared" si="254"/>
        <v>42101.828819444447</v>
      </c>
      <c r="T3828" s="9">
        <f t="shared" si="255"/>
        <v>42123.958333333328</v>
      </c>
      <c r="U3828">
        <f t="shared" si="257"/>
        <v>2015</v>
      </c>
    </row>
    <row r="3829" spans="1:21" ht="30" x14ac:dyDescent="0.25">
      <c r="A3829">
        <v>3719</v>
      </c>
      <c r="B3829" s="3" t="s">
        <v>3716</v>
      </c>
      <c r="C3829" s="3" t="s">
        <v>7829</v>
      </c>
      <c r="D3829" s="6">
        <v>200</v>
      </c>
      <c r="E3829" s="8">
        <v>420</v>
      </c>
      <c r="F3829" t="s">
        <v>8218</v>
      </c>
      <c r="G3829" t="s">
        <v>8224</v>
      </c>
      <c r="H3829" t="s">
        <v>8246</v>
      </c>
      <c r="I3829" s="11">
        <v>1434994266</v>
      </c>
      <c r="J3829" s="11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 t="shared" si="252"/>
        <v>210</v>
      </c>
      <c r="P3829" s="13">
        <f t="shared" si="253"/>
        <v>105</v>
      </c>
      <c r="Q3829" s="15" t="s">
        <v>8315</v>
      </c>
      <c r="R3829" t="s">
        <v>8316</v>
      </c>
      <c r="S3829" s="9">
        <f t="shared" si="254"/>
        <v>42147.729930555557</v>
      </c>
      <c r="T3829" s="9">
        <f t="shared" si="255"/>
        <v>42177.729930555557</v>
      </c>
      <c r="U3829">
        <f t="shared" si="257"/>
        <v>2015</v>
      </c>
    </row>
    <row r="3830" spans="1:21" ht="60" x14ac:dyDescent="0.25">
      <c r="A3830">
        <v>3835</v>
      </c>
      <c r="B3830" s="3" t="s">
        <v>3832</v>
      </c>
      <c r="C3830" s="3" t="s">
        <v>7944</v>
      </c>
      <c r="D3830" s="6">
        <v>200</v>
      </c>
      <c r="E3830" s="8">
        <v>320</v>
      </c>
      <c r="F3830" t="s">
        <v>8218</v>
      </c>
      <c r="G3830" t="s">
        <v>8224</v>
      </c>
      <c r="H3830" t="s">
        <v>8246</v>
      </c>
      <c r="I3830" s="11">
        <v>1461278208</v>
      </c>
      <c r="J3830" s="11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 t="shared" si="252"/>
        <v>160</v>
      </c>
      <c r="P3830" s="13">
        <f t="shared" si="253"/>
        <v>40</v>
      </c>
      <c r="Q3830" s="15" t="s">
        <v>8315</v>
      </c>
      <c r="R3830" t="s">
        <v>8316</v>
      </c>
      <c r="S3830" s="9">
        <f t="shared" si="254"/>
        <v>42460.94222222222</v>
      </c>
      <c r="T3830" s="9">
        <f t="shared" si="255"/>
        <v>42481.94222222222</v>
      </c>
      <c r="U3830">
        <f t="shared" si="257"/>
        <v>2016</v>
      </c>
    </row>
    <row r="3831" spans="1:21" ht="60" x14ac:dyDescent="0.25">
      <c r="A3831">
        <v>3429</v>
      </c>
      <c r="B3831" s="3" t="s">
        <v>3428</v>
      </c>
      <c r="C3831" s="3" t="s">
        <v>7539</v>
      </c>
      <c r="D3831" s="6">
        <v>150</v>
      </c>
      <c r="E3831" s="8">
        <v>195</v>
      </c>
      <c r="F3831" t="s">
        <v>8218</v>
      </c>
      <c r="G3831" t="s">
        <v>8224</v>
      </c>
      <c r="H3831" t="s">
        <v>8246</v>
      </c>
      <c r="I3831" s="11">
        <v>1478046661</v>
      </c>
      <c r="J3831" s="1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 t="shared" si="252"/>
        <v>130</v>
      </c>
      <c r="P3831" s="13">
        <f t="shared" si="253"/>
        <v>16.25</v>
      </c>
      <c r="Q3831" s="15" t="s">
        <v>8315</v>
      </c>
      <c r="R3831" t="s">
        <v>8316</v>
      </c>
      <c r="S3831" s="9">
        <f t="shared" si="254"/>
        <v>42662.021539351852</v>
      </c>
      <c r="T3831" s="9">
        <f t="shared" si="255"/>
        <v>42676.021539351852</v>
      </c>
      <c r="U3831">
        <f t="shared" si="257"/>
        <v>2016</v>
      </c>
    </row>
    <row r="3832" spans="1:21" ht="60" x14ac:dyDescent="0.25">
      <c r="A3832">
        <v>3536</v>
      </c>
      <c r="B3832" s="3" t="s">
        <v>3535</v>
      </c>
      <c r="C3832" s="3" t="s">
        <v>7646</v>
      </c>
      <c r="D3832" s="6">
        <v>150</v>
      </c>
      <c r="E3832" s="8">
        <v>230</v>
      </c>
      <c r="F3832" t="s">
        <v>8218</v>
      </c>
      <c r="G3832" t="s">
        <v>8224</v>
      </c>
      <c r="H3832" t="s">
        <v>8246</v>
      </c>
      <c r="I3832" s="11">
        <v>1450612740</v>
      </c>
      <c r="J3832" s="11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 t="shared" si="252"/>
        <v>153</v>
      </c>
      <c r="P3832" s="13">
        <f t="shared" si="253"/>
        <v>13.53</v>
      </c>
      <c r="Q3832" s="15" t="s">
        <v>8315</v>
      </c>
      <c r="R3832" t="s">
        <v>8316</v>
      </c>
      <c r="S3832" s="9">
        <f t="shared" si="254"/>
        <v>42328.727141203708</v>
      </c>
      <c r="T3832" s="9">
        <f t="shared" si="255"/>
        <v>42358.499305555553</v>
      </c>
      <c r="U3832">
        <f t="shared" si="257"/>
        <v>2015</v>
      </c>
    </row>
    <row r="3833" spans="1:21" ht="45" x14ac:dyDescent="0.25">
      <c r="A3833">
        <v>3292</v>
      </c>
      <c r="B3833" s="3" t="s">
        <v>3292</v>
      </c>
      <c r="C3833" s="3" t="s">
        <v>7402</v>
      </c>
      <c r="D3833" s="6">
        <v>101</v>
      </c>
      <c r="E3833" s="8">
        <v>289</v>
      </c>
      <c r="F3833" t="s">
        <v>8218</v>
      </c>
      <c r="G3833" t="s">
        <v>8224</v>
      </c>
      <c r="H3833" t="s">
        <v>8246</v>
      </c>
      <c r="I3833" s="11">
        <v>1449257348</v>
      </c>
      <c r="J3833" s="11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 t="shared" si="252"/>
        <v>286</v>
      </c>
      <c r="P3833" s="13">
        <f t="shared" si="253"/>
        <v>19.27</v>
      </c>
      <c r="Q3833" s="15" t="s">
        <v>8315</v>
      </c>
      <c r="R3833" t="s">
        <v>8316</v>
      </c>
      <c r="S3833" s="9">
        <f t="shared" si="254"/>
        <v>42282.770231481481</v>
      </c>
      <c r="T3833" s="9">
        <f t="shared" si="255"/>
        <v>42342.811898148153</v>
      </c>
      <c r="U3833">
        <f t="shared" si="257"/>
        <v>2015</v>
      </c>
    </row>
    <row r="3834" spans="1:21" ht="60" x14ac:dyDescent="0.25">
      <c r="A3834">
        <v>2823</v>
      </c>
      <c r="B3834" s="3" t="s">
        <v>2823</v>
      </c>
      <c r="C3834" s="3" t="s">
        <v>6933</v>
      </c>
      <c r="D3834" s="6">
        <v>100</v>
      </c>
      <c r="E3834" s="8">
        <v>124</v>
      </c>
      <c r="F3834" t="s">
        <v>8218</v>
      </c>
      <c r="G3834" t="s">
        <v>8224</v>
      </c>
      <c r="H3834" t="s">
        <v>8246</v>
      </c>
      <c r="I3834" s="11">
        <v>1427842740</v>
      </c>
      <c r="J3834" s="11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 t="shared" ref="O3834:O3889" si="258">ROUND(E3834/D3834*100,0)</f>
        <v>124</v>
      </c>
      <c r="P3834" s="13">
        <f t="shared" ref="P3834:P3889" si="259">IFERROR(ROUND(E3834/L3834,2),0)</f>
        <v>8.86</v>
      </c>
      <c r="Q3834" s="15" t="s">
        <v>8315</v>
      </c>
      <c r="R3834" t="s">
        <v>8316</v>
      </c>
      <c r="S3834" s="9">
        <f t="shared" ref="S3834:S3889" si="260">(((J3834/60)/60)/24)+DATE(1970,1,1)</f>
        <v>42067.011643518519</v>
      </c>
      <c r="T3834" s="9">
        <f t="shared" ref="T3834:T3889" si="261">(((I3834/60)/60)/24)+DATE(1970,1,1)</f>
        <v>42094.957638888889</v>
      </c>
      <c r="U3834">
        <f t="shared" si="257"/>
        <v>2015</v>
      </c>
    </row>
    <row r="3835" spans="1:21" ht="60" x14ac:dyDescent="0.25">
      <c r="A3835">
        <v>3508</v>
      </c>
      <c r="B3835" s="3" t="s">
        <v>3507</v>
      </c>
      <c r="C3835" s="3" t="s">
        <v>7618</v>
      </c>
      <c r="D3835" s="6">
        <v>100</v>
      </c>
      <c r="E3835" s="8">
        <v>180</v>
      </c>
      <c r="F3835" t="s">
        <v>8218</v>
      </c>
      <c r="G3835" t="s">
        <v>8224</v>
      </c>
      <c r="H3835" t="s">
        <v>8246</v>
      </c>
      <c r="I3835" s="11">
        <v>1462914000</v>
      </c>
      <c r="J3835" s="11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 t="shared" si="258"/>
        <v>180</v>
      </c>
      <c r="P3835" s="13">
        <f t="shared" si="259"/>
        <v>12</v>
      </c>
      <c r="Q3835" s="15" t="s">
        <v>8315</v>
      </c>
      <c r="R3835" t="s">
        <v>8316</v>
      </c>
      <c r="S3835" s="9">
        <f t="shared" si="260"/>
        <v>42477.729780092588</v>
      </c>
      <c r="T3835" s="9">
        <f t="shared" si="261"/>
        <v>42500.875</v>
      </c>
      <c r="U3835">
        <f t="shared" si="257"/>
        <v>2016</v>
      </c>
    </row>
    <row r="3836" spans="1:21" ht="45" x14ac:dyDescent="0.25">
      <c r="A3836">
        <v>3576</v>
      </c>
      <c r="B3836" s="3" t="s">
        <v>3575</v>
      </c>
      <c r="C3836" s="3" t="s">
        <v>7686</v>
      </c>
      <c r="D3836" s="6">
        <v>100</v>
      </c>
      <c r="E3836" s="8">
        <v>100</v>
      </c>
      <c r="F3836" t="s">
        <v>8218</v>
      </c>
      <c r="G3836" t="s">
        <v>8223</v>
      </c>
      <c r="H3836" t="s">
        <v>8245</v>
      </c>
      <c r="I3836" s="11">
        <v>1480947054</v>
      </c>
      <c r="J3836" s="11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 t="shared" si="258"/>
        <v>100</v>
      </c>
      <c r="P3836" s="13">
        <f t="shared" si="259"/>
        <v>20</v>
      </c>
      <c r="Q3836" s="15" t="s">
        <v>8315</v>
      </c>
      <c r="R3836" t="s">
        <v>8316</v>
      </c>
      <c r="S3836" s="9">
        <f t="shared" si="260"/>
        <v>42649.54923611111</v>
      </c>
      <c r="T3836" s="9">
        <f t="shared" si="261"/>
        <v>42709.590902777782</v>
      </c>
      <c r="U3836">
        <f t="shared" si="257"/>
        <v>2016</v>
      </c>
    </row>
    <row r="3837" spans="1:21" ht="45" x14ac:dyDescent="0.25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 s="11">
        <v>1464371211</v>
      </c>
      <c r="J3837" s="11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 t="shared" si="258"/>
        <v>225</v>
      </c>
      <c r="P3837" s="13">
        <f t="shared" si="259"/>
        <v>75</v>
      </c>
      <c r="Q3837" s="15" t="s">
        <v>8315</v>
      </c>
      <c r="R3837" t="s">
        <v>8316</v>
      </c>
      <c r="S3837" s="9">
        <f t="shared" si="260"/>
        <v>42503.740868055553</v>
      </c>
      <c r="T3837" s="9">
        <f t="shared" si="261"/>
        <v>42517.740868055553</v>
      </c>
      <c r="U3837">
        <f t="shared" si="257"/>
        <v>2016</v>
      </c>
    </row>
    <row r="3838" spans="1:21" ht="45" x14ac:dyDescent="0.25">
      <c r="A3838">
        <v>2976</v>
      </c>
      <c r="B3838" s="3" t="s">
        <v>2976</v>
      </c>
      <c r="C3838" s="3" t="s">
        <v>7086</v>
      </c>
      <c r="D3838" s="6">
        <v>70</v>
      </c>
      <c r="E3838" s="8">
        <v>120</v>
      </c>
      <c r="F3838" t="s">
        <v>8218</v>
      </c>
      <c r="G3838" t="s">
        <v>8224</v>
      </c>
      <c r="H3838" t="s">
        <v>8246</v>
      </c>
      <c r="I3838" s="11">
        <v>1457870400</v>
      </c>
      <c r="J3838" s="11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 t="shared" si="258"/>
        <v>171</v>
      </c>
      <c r="P3838" s="13">
        <f t="shared" si="259"/>
        <v>8.57</v>
      </c>
      <c r="Q3838" s="15" t="s">
        <v>8315</v>
      </c>
      <c r="R3838" t="s">
        <v>8316</v>
      </c>
      <c r="S3838" s="9">
        <f t="shared" si="260"/>
        <v>42425.730671296296</v>
      </c>
      <c r="T3838" s="9">
        <f t="shared" si="261"/>
        <v>42442.5</v>
      </c>
      <c r="U3838">
        <f t="shared" si="257"/>
        <v>2016</v>
      </c>
    </row>
    <row r="3839" spans="1:21" ht="60" x14ac:dyDescent="0.25">
      <c r="A3839">
        <v>2794</v>
      </c>
      <c r="B3839" s="3" t="s">
        <v>2794</v>
      </c>
      <c r="C3839" s="3" t="s">
        <v>6904</v>
      </c>
      <c r="D3839" s="6">
        <v>50</v>
      </c>
      <c r="E3839" s="8">
        <v>75</v>
      </c>
      <c r="F3839" t="s">
        <v>8218</v>
      </c>
      <c r="G3839" t="s">
        <v>8224</v>
      </c>
      <c r="H3839" t="s">
        <v>8246</v>
      </c>
      <c r="I3839" s="11">
        <v>1457031600</v>
      </c>
      <c r="J3839" s="11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 t="shared" si="258"/>
        <v>150</v>
      </c>
      <c r="P3839" s="13">
        <f t="shared" si="259"/>
        <v>25</v>
      </c>
      <c r="Q3839" s="15" t="s">
        <v>8315</v>
      </c>
      <c r="R3839" t="s">
        <v>8316</v>
      </c>
      <c r="S3839" s="9">
        <f t="shared" si="260"/>
        <v>42416.691655092596</v>
      </c>
      <c r="T3839" s="9">
        <f t="shared" si="261"/>
        <v>42432.791666666672</v>
      </c>
      <c r="U3839">
        <f t="shared" si="257"/>
        <v>2016</v>
      </c>
    </row>
    <row r="3840" spans="1:21" ht="60" x14ac:dyDescent="0.25">
      <c r="A3840">
        <v>3675</v>
      </c>
      <c r="B3840" s="3" t="s">
        <v>3672</v>
      </c>
      <c r="C3840" s="3" t="s">
        <v>7785</v>
      </c>
      <c r="D3840" s="6">
        <v>50</v>
      </c>
      <c r="E3840" s="8">
        <v>70</v>
      </c>
      <c r="F3840" t="s">
        <v>8218</v>
      </c>
      <c r="G3840" t="s">
        <v>8224</v>
      </c>
      <c r="H3840" t="s">
        <v>8246</v>
      </c>
      <c r="I3840" s="11">
        <v>1463353200</v>
      </c>
      <c r="J3840" s="11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 t="shared" si="258"/>
        <v>140</v>
      </c>
      <c r="P3840" s="13">
        <f t="shared" si="259"/>
        <v>23.33</v>
      </c>
      <c r="Q3840" s="15" t="s">
        <v>8315</v>
      </c>
      <c r="R3840" t="s">
        <v>8316</v>
      </c>
      <c r="S3840" s="9">
        <f t="shared" si="260"/>
        <v>42493.597013888888</v>
      </c>
      <c r="T3840" s="9">
        <f t="shared" si="261"/>
        <v>42505.958333333328</v>
      </c>
      <c r="U3840">
        <f t="shared" si="257"/>
        <v>2016</v>
      </c>
    </row>
    <row r="3841" spans="1:21" ht="30" x14ac:dyDescent="0.25">
      <c r="A3841">
        <v>3600</v>
      </c>
      <c r="B3841" s="3" t="s">
        <v>3599</v>
      </c>
      <c r="C3841" s="3" t="s">
        <v>7710</v>
      </c>
      <c r="D3841" s="6">
        <v>10</v>
      </c>
      <c r="E3841" s="8">
        <v>13</v>
      </c>
      <c r="F3841" t="s">
        <v>8218</v>
      </c>
      <c r="G3841" t="s">
        <v>8223</v>
      </c>
      <c r="H3841" t="s">
        <v>8245</v>
      </c>
      <c r="I3841" s="11">
        <v>1476390164</v>
      </c>
      <c r="J3841" s="1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 t="shared" si="258"/>
        <v>130</v>
      </c>
      <c r="P3841" s="13">
        <f t="shared" si="259"/>
        <v>3.25</v>
      </c>
      <c r="Q3841" s="15" t="s">
        <v>8315</v>
      </c>
      <c r="R3841" t="s">
        <v>8316</v>
      </c>
      <c r="S3841" s="9">
        <f t="shared" si="260"/>
        <v>42628.849120370374</v>
      </c>
      <c r="T3841" s="9">
        <f t="shared" si="261"/>
        <v>42656.849120370374</v>
      </c>
      <c r="U3841">
        <f t="shared" si="257"/>
        <v>2016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58"/>
        <v>6500</v>
      </c>
      <c r="P3842" s="13">
        <f t="shared" si="259"/>
        <v>21.67</v>
      </c>
      <c r="Q3842" s="15" t="s">
        <v>8315</v>
      </c>
      <c r="R3842" t="s">
        <v>8316</v>
      </c>
      <c r="S3842" s="9">
        <f t="shared" si="260"/>
        <v>42432.701724537037</v>
      </c>
      <c r="T3842" s="9">
        <f t="shared" si="261"/>
        <v>42457.660057870366</v>
      </c>
      <c r="U3842">
        <f t="shared" si="257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8"/>
        <v>9</v>
      </c>
      <c r="P3843" s="13">
        <f t="shared" si="259"/>
        <v>25.65</v>
      </c>
      <c r="Q3843" s="15" t="s">
        <v>8315</v>
      </c>
      <c r="R3843" t="s">
        <v>8316</v>
      </c>
      <c r="S3843" s="9">
        <f t="shared" si="260"/>
        <v>41780.785729166666</v>
      </c>
      <c r="T3843" s="9">
        <f t="shared" si="261"/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8"/>
        <v>22</v>
      </c>
      <c r="P3844" s="13">
        <f t="shared" si="259"/>
        <v>47.7</v>
      </c>
      <c r="Q3844" s="15" t="s">
        <v>8315</v>
      </c>
      <c r="R3844" t="s">
        <v>8316</v>
      </c>
      <c r="S3844" s="9">
        <f t="shared" si="260"/>
        <v>41740.493657407409</v>
      </c>
      <c r="T3844" s="9">
        <f t="shared" si="261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8"/>
        <v>21</v>
      </c>
      <c r="P3845" s="13">
        <f t="shared" si="259"/>
        <v>56.05</v>
      </c>
      <c r="Q3845" s="15" t="s">
        <v>8315</v>
      </c>
      <c r="R3845" t="s">
        <v>8316</v>
      </c>
      <c r="S3845" s="9">
        <f t="shared" si="260"/>
        <v>41766.072500000002</v>
      </c>
      <c r="T3845" s="9">
        <f t="shared" si="261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8"/>
        <v>41</v>
      </c>
      <c r="P3846" s="13">
        <f t="shared" si="259"/>
        <v>81.319999999999993</v>
      </c>
      <c r="Q3846" s="15" t="s">
        <v>8315</v>
      </c>
      <c r="R3846" t="s">
        <v>8316</v>
      </c>
      <c r="S3846" s="9">
        <f t="shared" si="260"/>
        <v>41766.617291666669</v>
      </c>
      <c r="T3846" s="9">
        <f t="shared" si="261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8"/>
        <v>2</v>
      </c>
      <c r="P3847" s="13">
        <f t="shared" si="259"/>
        <v>70.17</v>
      </c>
      <c r="Q3847" s="15" t="s">
        <v>8315</v>
      </c>
      <c r="R3847" t="s">
        <v>8316</v>
      </c>
      <c r="S3847" s="9">
        <f t="shared" si="260"/>
        <v>42248.627013888887</v>
      </c>
      <c r="T3847" s="9">
        <f t="shared" si="261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8"/>
        <v>3</v>
      </c>
      <c r="P3848" s="13">
        <f t="shared" si="259"/>
        <v>23.63</v>
      </c>
      <c r="Q3848" s="15" t="s">
        <v>8315</v>
      </c>
      <c r="R3848" t="s">
        <v>8316</v>
      </c>
      <c r="S3848" s="9">
        <f t="shared" si="260"/>
        <v>41885.221550925926</v>
      </c>
      <c r="T3848" s="9">
        <f t="shared" si="261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8"/>
        <v>16</v>
      </c>
      <c r="P3849" s="13">
        <f t="shared" si="259"/>
        <v>188.56</v>
      </c>
      <c r="Q3849" s="15" t="s">
        <v>8315</v>
      </c>
      <c r="R3849" t="s">
        <v>8316</v>
      </c>
      <c r="S3849" s="9">
        <f t="shared" si="260"/>
        <v>42159.224432870367</v>
      </c>
      <c r="T3849" s="9">
        <f t="shared" si="261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8"/>
        <v>16</v>
      </c>
      <c r="P3850" s="13">
        <f t="shared" si="259"/>
        <v>49.51</v>
      </c>
      <c r="Q3850" s="15" t="s">
        <v>8315</v>
      </c>
      <c r="R3850" t="s">
        <v>8316</v>
      </c>
      <c r="S3850" s="9">
        <f t="shared" si="260"/>
        <v>42265.817002314812</v>
      </c>
      <c r="T3850" s="9">
        <f t="shared" si="261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8"/>
        <v>7</v>
      </c>
      <c r="P3851" s="13">
        <f t="shared" si="259"/>
        <v>75.459999999999994</v>
      </c>
      <c r="Q3851" s="15" t="s">
        <v>8315</v>
      </c>
      <c r="R3851" t="s">
        <v>8316</v>
      </c>
      <c r="S3851" s="9">
        <f t="shared" si="260"/>
        <v>42136.767175925925</v>
      </c>
      <c r="T3851" s="9">
        <f t="shared" si="261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8"/>
        <v>4</v>
      </c>
      <c r="P3852" s="13">
        <f t="shared" si="259"/>
        <v>9.5</v>
      </c>
      <c r="Q3852" s="15" t="s">
        <v>8315</v>
      </c>
      <c r="R3852" t="s">
        <v>8316</v>
      </c>
      <c r="S3852" s="9">
        <f t="shared" si="260"/>
        <v>41975.124340277776</v>
      </c>
      <c r="T3852" s="9">
        <f t="shared" si="261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8"/>
        <v>34</v>
      </c>
      <c r="P3853" s="13">
        <f t="shared" si="259"/>
        <v>35.5</v>
      </c>
      <c r="Q3853" s="15" t="s">
        <v>8315</v>
      </c>
      <c r="R3853" t="s">
        <v>8316</v>
      </c>
      <c r="S3853" s="9">
        <f t="shared" si="260"/>
        <v>42172.439571759256</v>
      </c>
      <c r="T3853" s="9">
        <f t="shared" si="261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8"/>
        <v>0</v>
      </c>
      <c r="P3854" s="13">
        <f t="shared" si="259"/>
        <v>10</v>
      </c>
      <c r="Q3854" s="15" t="s">
        <v>8315</v>
      </c>
      <c r="R3854" t="s">
        <v>8316</v>
      </c>
      <c r="S3854" s="9">
        <f t="shared" si="260"/>
        <v>42065.190694444449</v>
      </c>
      <c r="T3854" s="9">
        <f t="shared" si="261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8"/>
        <v>0</v>
      </c>
      <c r="P3855" s="13">
        <f t="shared" si="259"/>
        <v>13</v>
      </c>
      <c r="Q3855" s="15" t="s">
        <v>8315</v>
      </c>
      <c r="R3855" t="s">
        <v>8316</v>
      </c>
      <c r="S3855" s="9">
        <f t="shared" si="260"/>
        <v>41848.84002314815</v>
      </c>
      <c r="T3855" s="9">
        <f t="shared" si="261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8"/>
        <v>16</v>
      </c>
      <c r="P3856" s="13">
        <f t="shared" si="259"/>
        <v>89.4</v>
      </c>
      <c r="Q3856" s="15" t="s">
        <v>8315</v>
      </c>
      <c r="R3856" t="s">
        <v>8316</v>
      </c>
      <c r="S3856" s="9">
        <f t="shared" si="260"/>
        <v>42103.884930555556</v>
      </c>
      <c r="T3856" s="9">
        <f t="shared" si="261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8"/>
        <v>3</v>
      </c>
      <c r="P3857" s="13">
        <f t="shared" si="259"/>
        <v>25</v>
      </c>
      <c r="Q3857" s="15" t="s">
        <v>8315</v>
      </c>
      <c r="R3857" t="s">
        <v>8316</v>
      </c>
      <c r="S3857" s="9">
        <f t="shared" si="260"/>
        <v>42059.970729166671</v>
      </c>
      <c r="T3857" s="9">
        <f t="shared" si="261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8"/>
        <v>0</v>
      </c>
      <c r="P3858" s="13">
        <f t="shared" si="259"/>
        <v>1</v>
      </c>
      <c r="Q3858" s="15" t="s">
        <v>8315</v>
      </c>
      <c r="R3858" t="s">
        <v>8316</v>
      </c>
      <c r="S3858" s="9">
        <f t="shared" si="260"/>
        <v>42041.743090277778</v>
      </c>
      <c r="T3858" s="9">
        <f t="shared" si="261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8"/>
        <v>5</v>
      </c>
      <c r="P3859" s="13">
        <f t="shared" si="259"/>
        <v>65</v>
      </c>
      <c r="Q3859" s="15" t="s">
        <v>8315</v>
      </c>
      <c r="R3859" t="s">
        <v>8316</v>
      </c>
      <c r="S3859" s="9">
        <f t="shared" si="260"/>
        <v>41829.73715277778</v>
      </c>
      <c r="T3859" s="9">
        <f t="shared" si="261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8"/>
        <v>2</v>
      </c>
      <c r="P3860" s="13">
        <f t="shared" si="259"/>
        <v>10</v>
      </c>
      <c r="Q3860" s="15" t="s">
        <v>8315</v>
      </c>
      <c r="R3860" t="s">
        <v>8316</v>
      </c>
      <c r="S3860" s="9">
        <f t="shared" si="260"/>
        <v>42128.431064814817</v>
      </c>
      <c r="T3860" s="9">
        <f t="shared" si="261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8"/>
        <v>0</v>
      </c>
      <c r="P3861" s="13">
        <f t="shared" si="259"/>
        <v>1</v>
      </c>
      <c r="Q3861" s="15" t="s">
        <v>8315</v>
      </c>
      <c r="R3861" t="s">
        <v>8316</v>
      </c>
      <c r="S3861" s="9">
        <f t="shared" si="260"/>
        <v>41789.893599537041</v>
      </c>
      <c r="T3861" s="9">
        <f t="shared" si="261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8"/>
        <v>18</v>
      </c>
      <c r="P3862" s="13">
        <f t="shared" si="259"/>
        <v>81.540000000000006</v>
      </c>
      <c r="Q3862" s="15" t="s">
        <v>8315</v>
      </c>
      <c r="R3862" t="s">
        <v>8316</v>
      </c>
      <c r="S3862" s="9">
        <f t="shared" si="260"/>
        <v>41833.660995370366</v>
      </c>
      <c r="T3862" s="9">
        <f t="shared" si="261"/>
        <v>41863.660995370366</v>
      </c>
    </row>
    <row r="3863" spans="1:21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8"/>
        <v>5</v>
      </c>
      <c r="P3863" s="13">
        <f t="shared" si="259"/>
        <v>100</v>
      </c>
      <c r="Q3863" s="15" t="s">
        <v>8315</v>
      </c>
      <c r="R3863" t="s">
        <v>8316</v>
      </c>
      <c r="S3863" s="9">
        <f t="shared" si="260"/>
        <v>41914.590011574073</v>
      </c>
      <c r="T3863" s="9">
        <f t="shared" si="261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8"/>
        <v>0</v>
      </c>
      <c r="P3864" s="13">
        <f t="shared" si="259"/>
        <v>1</v>
      </c>
      <c r="Q3864" s="15" t="s">
        <v>8315</v>
      </c>
      <c r="R3864" t="s">
        <v>8316</v>
      </c>
      <c r="S3864" s="9">
        <f t="shared" si="260"/>
        <v>42611.261064814811</v>
      </c>
      <c r="T3864" s="9">
        <f t="shared" si="261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8"/>
        <v>0</v>
      </c>
      <c r="P3865" s="13">
        <f t="shared" si="259"/>
        <v>0</v>
      </c>
      <c r="Q3865" s="15" t="s">
        <v>8315</v>
      </c>
      <c r="R3865" t="s">
        <v>8316</v>
      </c>
      <c r="S3865" s="9">
        <f t="shared" si="260"/>
        <v>42253.633159722223</v>
      </c>
      <c r="T3865" s="9">
        <f t="shared" si="261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8"/>
        <v>1</v>
      </c>
      <c r="P3866" s="13">
        <f t="shared" si="259"/>
        <v>20</v>
      </c>
      <c r="Q3866" s="15" t="s">
        <v>8315</v>
      </c>
      <c r="R3866" t="s">
        <v>8316</v>
      </c>
      <c r="S3866" s="9">
        <f t="shared" si="260"/>
        <v>42295.891828703709</v>
      </c>
      <c r="T3866" s="9">
        <f t="shared" si="261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8"/>
        <v>27</v>
      </c>
      <c r="P3867" s="13">
        <f t="shared" si="259"/>
        <v>46.43</v>
      </c>
      <c r="Q3867" s="15" t="s">
        <v>8315</v>
      </c>
      <c r="R3867" t="s">
        <v>8316</v>
      </c>
      <c r="S3867" s="9">
        <f t="shared" si="260"/>
        <v>41841.651597222226</v>
      </c>
      <c r="T3867" s="9">
        <f t="shared" si="261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8"/>
        <v>1</v>
      </c>
      <c r="P3868" s="13">
        <f t="shared" si="259"/>
        <v>5.5</v>
      </c>
      <c r="Q3868" s="15" t="s">
        <v>8315</v>
      </c>
      <c r="R3868" t="s">
        <v>8316</v>
      </c>
      <c r="S3868" s="9">
        <f t="shared" si="260"/>
        <v>42402.947002314817</v>
      </c>
      <c r="T3868" s="9">
        <f t="shared" si="261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8"/>
        <v>13</v>
      </c>
      <c r="P3869" s="13">
        <f t="shared" si="259"/>
        <v>50.2</v>
      </c>
      <c r="Q3869" s="15" t="s">
        <v>8315</v>
      </c>
      <c r="R3869" t="s">
        <v>8316</v>
      </c>
      <c r="S3869" s="9">
        <f t="shared" si="260"/>
        <v>42509.814108796301</v>
      </c>
      <c r="T3869" s="9">
        <f t="shared" si="261"/>
        <v>42539.814108796301</v>
      </c>
    </row>
    <row r="3870" spans="1:21" ht="30" hidden="1" x14ac:dyDescent="0.25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t="s">
        <v>8219</v>
      </c>
      <c r="G3870" t="s">
        <v>8223</v>
      </c>
      <c r="H3870" t="s">
        <v>8245</v>
      </c>
      <c r="I3870" s="11">
        <v>1411437100</v>
      </c>
      <c r="J3870" s="11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258"/>
        <v>0</v>
      </c>
      <c r="P3870" s="13">
        <f t="shared" si="259"/>
        <v>15</v>
      </c>
      <c r="Q3870" s="15" t="s">
        <v>8308</v>
      </c>
      <c r="R3870" t="s">
        <v>8311</v>
      </c>
      <c r="S3870" s="9">
        <f t="shared" si="260"/>
        <v>41875.077546296299</v>
      </c>
      <c r="T3870" s="9">
        <f t="shared" si="261"/>
        <v>41905.077546296299</v>
      </c>
      <c r="U3870">
        <f>YEAR(S3870)</f>
        <v>2014</v>
      </c>
    </row>
    <row r="3871" spans="1:21" ht="45" hidden="1" x14ac:dyDescent="0.25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t="s">
        <v>8219</v>
      </c>
      <c r="G3871" t="s">
        <v>8223</v>
      </c>
      <c r="H3871" t="s">
        <v>8245</v>
      </c>
      <c r="I3871" s="11">
        <v>1444330821</v>
      </c>
      <c r="J3871" s="1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258"/>
        <v>0</v>
      </c>
      <c r="P3871" s="13">
        <f t="shared" si="259"/>
        <v>201.67</v>
      </c>
      <c r="Q3871" s="15" t="s">
        <v>8315</v>
      </c>
      <c r="R3871" t="s">
        <v>8355</v>
      </c>
      <c r="S3871" s="9">
        <f t="shared" si="260"/>
        <v>42255.791909722218</v>
      </c>
      <c r="T3871" s="9">
        <f t="shared" si="261"/>
        <v>42285.791909722218</v>
      </c>
    </row>
    <row r="3872" spans="1:21" ht="60" hidden="1" x14ac:dyDescent="0.25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t="s">
        <v>8219</v>
      </c>
      <c r="G3872" t="s">
        <v>8234</v>
      </c>
      <c r="H3872" t="s">
        <v>8254</v>
      </c>
      <c r="I3872" s="11">
        <v>1457996400</v>
      </c>
      <c r="J3872" s="11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258"/>
        <v>0</v>
      </c>
      <c r="P3872" s="13">
        <f t="shared" si="259"/>
        <v>90</v>
      </c>
      <c r="Q3872" s="15" t="s">
        <v>8317</v>
      </c>
      <c r="R3872" t="s">
        <v>8318</v>
      </c>
      <c r="S3872" s="9">
        <f t="shared" si="260"/>
        <v>42384.306840277779</v>
      </c>
      <c r="T3872" s="9">
        <f t="shared" si="261"/>
        <v>42443.958333333328</v>
      </c>
    </row>
    <row r="3873" spans="1:21" ht="60" hidden="1" x14ac:dyDescent="0.25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t="s">
        <v>8219</v>
      </c>
      <c r="G3873" t="s">
        <v>8234</v>
      </c>
      <c r="H3873" t="s">
        <v>8254</v>
      </c>
      <c r="I3873" s="11">
        <v>1482515937</v>
      </c>
      <c r="J3873" s="11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258"/>
        <v>1</v>
      </c>
      <c r="P3873" s="13">
        <f t="shared" si="259"/>
        <v>859.86</v>
      </c>
      <c r="Q3873" s="15" t="s">
        <v>8317</v>
      </c>
      <c r="R3873" t="s">
        <v>8319</v>
      </c>
      <c r="S3873" s="9">
        <f t="shared" si="260"/>
        <v>42697.74927083333</v>
      </c>
      <c r="T3873" s="9">
        <f t="shared" si="261"/>
        <v>42727.74927083333</v>
      </c>
    </row>
    <row r="3874" spans="1:21" ht="45" hidden="1" x14ac:dyDescent="0.25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t="s">
        <v>8219</v>
      </c>
      <c r="G3874" t="s">
        <v>8234</v>
      </c>
      <c r="H3874" t="s">
        <v>8254</v>
      </c>
      <c r="I3874" s="11">
        <v>1439318228</v>
      </c>
      <c r="J3874" s="11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258"/>
        <v>0</v>
      </c>
      <c r="P3874" s="13">
        <f t="shared" si="259"/>
        <v>0</v>
      </c>
      <c r="Q3874" s="15" t="s">
        <v>8317</v>
      </c>
      <c r="R3874" t="s">
        <v>8318</v>
      </c>
      <c r="S3874" s="9">
        <f t="shared" si="260"/>
        <v>42198.775787037041</v>
      </c>
      <c r="T3874" s="9">
        <f t="shared" si="261"/>
        <v>42227.775787037041</v>
      </c>
    </row>
    <row r="3875" spans="1:21" ht="60" hidden="1" x14ac:dyDescent="0.25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t="s">
        <v>8219</v>
      </c>
      <c r="G3875" t="s">
        <v>8223</v>
      </c>
      <c r="H3875" t="s">
        <v>8245</v>
      </c>
      <c r="I3875" s="11">
        <v>1467541545</v>
      </c>
      <c r="J3875" s="11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258"/>
        <v>0</v>
      </c>
      <c r="P3875" s="13">
        <f t="shared" si="259"/>
        <v>10</v>
      </c>
      <c r="Q3875" s="15" t="s">
        <v>8308</v>
      </c>
      <c r="R3875" t="s">
        <v>8311</v>
      </c>
      <c r="S3875" s="9">
        <f t="shared" si="260"/>
        <v>42514.434548611112</v>
      </c>
      <c r="T3875" s="9">
        <f t="shared" si="261"/>
        <v>42554.434548611112</v>
      </c>
    </row>
    <row r="3876" spans="1:21" ht="45" hidden="1" x14ac:dyDescent="0.25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t="s">
        <v>8219</v>
      </c>
      <c r="G3876" t="s">
        <v>8223</v>
      </c>
      <c r="H3876" t="s">
        <v>8245</v>
      </c>
      <c r="I3876" s="11">
        <v>1298589630</v>
      </c>
      <c r="J3876" s="11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258"/>
        <v>0</v>
      </c>
      <c r="P3876" s="13">
        <f t="shared" si="259"/>
        <v>0</v>
      </c>
      <c r="Q3876" s="15" t="s">
        <v>8323</v>
      </c>
      <c r="R3876" t="s">
        <v>8338</v>
      </c>
      <c r="S3876" s="9">
        <f t="shared" si="260"/>
        <v>40568.972569444442</v>
      </c>
      <c r="T3876" s="9">
        <f t="shared" si="261"/>
        <v>40598.972569444442</v>
      </c>
    </row>
    <row r="3877" spans="1:21" ht="45" hidden="1" x14ac:dyDescent="0.25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t="s">
        <v>8219</v>
      </c>
      <c r="G3877" t="s">
        <v>8223</v>
      </c>
      <c r="H3877" t="s">
        <v>8245</v>
      </c>
      <c r="I3877" s="11">
        <v>1441783869</v>
      </c>
      <c r="J3877" s="11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258"/>
        <v>8</v>
      </c>
      <c r="P3877" s="13">
        <f t="shared" si="259"/>
        <v>78.67</v>
      </c>
      <c r="Q3877" s="15" t="s">
        <v>8317</v>
      </c>
      <c r="R3877" t="s">
        <v>8353</v>
      </c>
      <c r="S3877" s="9">
        <f t="shared" si="260"/>
        <v>42226.313298611116</v>
      </c>
      <c r="T3877" s="9">
        <f t="shared" si="261"/>
        <v>42256.313298611116</v>
      </c>
    </row>
    <row r="3878" spans="1:21" ht="60" hidden="1" x14ac:dyDescent="0.25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t="s">
        <v>8219</v>
      </c>
      <c r="G3878" t="s">
        <v>8225</v>
      </c>
      <c r="H3878" t="s">
        <v>8247</v>
      </c>
      <c r="I3878" s="11">
        <v>1420352264</v>
      </c>
      <c r="J3878" s="11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258"/>
        <v>0</v>
      </c>
      <c r="P3878" s="13">
        <f t="shared" si="259"/>
        <v>0</v>
      </c>
      <c r="Q3878" s="15" t="s">
        <v>8317</v>
      </c>
      <c r="R3878" t="s">
        <v>8318</v>
      </c>
      <c r="S3878" s="9">
        <f t="shared" si="260"/>
        <v>41968.262314814812</v>
      </c>
      <c r="T3878" s="9">
        <f t="shared" si="261"/>
        <v>42008.262314814812</v>
      </c>
      <c r="U3878">
        <f>YEAR(S3878)</f>
        <v>2014</v>
      </c>
    </row>
    <row r="3879" spans="1:21" ht="45" hidden="1" x14ac:dyDescent="0.25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t="s">
        <v>8219</v>
      </c>
      <c r="G3879" t="s">
        <v>8223</v>
      </c>
      <c r="H3879" t="s">
        <v>8245</v>
      </c>
      <c r="I3879" s="11">
        <v>1422902601</v>
      </c>
      <c r="J3879" s="11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258"/>
        <v>0</v>
      </c>
      <c r="P3879" s="13">
        <f t="shared" si="259"/>
        <v>6.5</v>
      </c>
      <c r="Q3879" s="15" t="s">
        <v>8315</v>
      </c>
      <c r="R3879" t="s">
        <v>8355</v>
      </c>
      <c r="S3879" s="9">
        <f t="shared" si="260"/>
        <v>41977.780104166668</v>
      </c>
      <c r="T3879" s="9">
        <f t="shared" si="261"/>
        <v>42037.780104166668</v>
      </c>
    </row>
    <row r="3880" spans="1:21" ht="30" hidden="1" x14ac:dyDescent="0.25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t="s">
        <v>8219</v>
      </c>
      <c r="G3880" t="s">
        <v>8234</v>
      </c>
      <c r="H3880" t="s">
        <v>8254</v>
      </c>
      <c r="I3880" s="11">
        <v>1440863624</v>
      </c>
      <c r="J3880" s="11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258"/>
        <v>0</v>
      </c>
      <c r="P3880" s="13">
        <f t="shared" si="259"/>
        <v>50</v>
      </c>
      <c r="Q3880" s="15" t="s">
        <v>8317</v>
      </c>
      <c r="R3880" t="s">
        <v>8318</v>
      </c>
      <c r="S3880" s="9">
        <f t="shared" si="260"/>
        <v>42215.662314814821</v>
      </c>
      <c r="T3880" s="9">
        <f t="shared" si="261"/>
        <v>42245.662314814821</v>
      </c>
    </row>
    <row r="3881" spans="1:21" ht="45" hidden="1" x14ac:dyDescent="0.25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t="s">
        <v>8219</v>
      </c>
      <c r="G3881" t="s">
        <v>8223</v>
      </c>
      <c r="H3881" t="s">
        <v>8245</v>
      </c>
      <c r="I3881" s="11">
        <v>1489537560</v>
      </c>
      <c r="J3881" s="1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258"/>
        <v>2</v>
      </c>
      <c r="P3881" s="13">
        <f t="shared" si="259"/>
        <v>3304</v>
      </c>
      <c r="Q3881" s="15" t="s">
        <v>8317</v>
      </c>
      <c r="R3881" t="s">
        <v>8319</v>
      </c>
      <c r="S3881" s="9">
        <f t="shared" si="260"/>
        <v>42749.059722222228</v>
      </c>
      <c r="T3881" s="9">
        <f t="shared" si="261"/>
        <v>42809.018055555556</v>
      </c>
      <c r="U3881">
        <f t="shared" ref="U3881:U3882" si="262">YEAR(S3881)</f>
        <v>2017</v>
      </c>
    </row>
    <row r="3882" spans="1:21" ht="30" hidden="1" x14ac:dyDescent="0.25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t="s">
        <v>8219</v>
      </c>
      <c r="G3882" t="s">
        <v>8223</v>
      </c>
      <c r="H3882" t="s">
        <v>8245</v>
      </c>
      <c r="I3882" s="11">
        <v>1413208795</v>
      </c>
      <c r="J3882" s="11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258"/>
        <v>0</v>
      </c>
      <c r="P3882" s="13">
        <f t="shared" si="259"/>
        <v>1</v>
      </c>
      <c r="Q3882" s="15" t="s">
        <v>8317</v>
      </c>
      <c r="R3882" t="s">
        <v>8318</v>
      </c>
      <c r="S3882" s="9">
        <f t="shared" si="260"/>
        <v>41865.583275462966</v>
      </c>
      <c r="T3882" s="9">
        <f t="shared" si="261"/>
        <v>41925.583275462966</v>
      </c>
      <c r="U3882">
        <f t="shared" si="262"/>
        <v>2014</v>
      </c>
    </row>
    <row r="3883" spans="1:21" ht="60" hidden="1" x14ac:dyDescent="0.25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t="s">
        <v>8219</v>
      </c>
      <c r="G3883" t="s">
        <v>8223</v>
      </c>
      <c r="H3883" t="s">
        <v>8245</v>
      </c>
      <c r="I3883" s="11">
        <v>1482307140</v>
      </c>
      <c r="J3883" s="11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258"/>
        <v>34</v>
      </c>
      <c r="P3883" s="13">
        <f t="shared" si="259"/>
        <v>223.58</v>
      </c>
      <c r="Q3883" s="15" t="s">
        <v>8317</v>
      </c>
      <c r="R3883" t="s">
        <v>8353</v>
      </c>
      <c r="S3883" s="9">
        <f t="shared" si="260"/>
        <v>42689.582349537035</v>
      </c>
      <c r="T3883" s="9">
        <f t="shared" si="261"/>
        <v>42725.332638888889</v>
      </c>
    </row>
    <row r="3884" spans="1:21" ht="60" hidden="1" x14ac:dyDescent="0.25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t="s">
        <v>8219</v>
      </c>
      <c r="G3884" t="s">
        <v>8223</v>
      </c>
      <c r="H3884" t="s">
        <v>8245</v>
      </c>
      <c r="I3884" s="11">
        <v>1437657935</v>
      </c>
      <c r="J3884" s="11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258"/>
        <v>0</v>
      </c>
      <c r="P3884" s="13">
        <f t="shared" si="259"/>
        <v>20.25</v>
      </c>
      <c r="Q3884" s="15" t="s">
        <v>8308</v>
      </c>
      <c r="R3884" t="s">
        <v>8311</v>
      </c>
      <c r="S3884" s="9">
        <f t="shared" si="260"/>
        <v>42168.559432870374</v>
      </c>
      <c r="T3884" s="9">
        <f t="shared" si="261"/>
        <v>42208.559432870374</v>
      </c>
    </row>
    <row r="3885" spans="1:21" ht="15.75" hidden="1" x14ac:dyDescent="0.25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 s="11">
        <v>1452142672</v>
      </c>
      <c r="J3885" s="11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258"/>
        <v>0</v>
      </c>
      <c r="P3885" s="13">
        <f t="shared" si="259"/>
        <v>0</v>
      </c>
      <c r="Q3885" s="15" t="s">
        <v>8315</v>
      </c>
      <c r="R3885" t="s">
        <v>8355</v>
      </c>
      <c r="S3885" s="9">
        <f t="shared" si="260"/>
        <v>42346.20685185185</v>
      </c>
      <c r="T3885" s="9">
        <f t="shared" si="261"/>
        <v>42376.20685185185</v>
      </c>
      <c r="U3885">
        <f>YEAR(S3885)</f>
        <v>2015</v>
      </c>
    </row>
    <row r="3886" spans="1:21" ht="30" hidden="1" x14ac:dyDescent="0.25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t="s">
        <v>8219</v>
      </c>
      <c r="G3886" t="s">
        <v>8223</v>
      </c>
      <c r="H3886" t="s">
        <v>8245</v>
      </c>
      <c r="I3886" s="11">
        <v>1416933390</v>
      </c>
      <c r="J3886" s="11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258"/>
        <v>0</v>
      </c>
      <c r="P3886" s="13">
        <f t="shared" si="259"/>
        <v>1</v>
      </c>
      <c r="Q3886" s="15" t="s">
        <v>8317</v>
      </c>
      <c r="R3886" t="s">
        <v>8318</v>
      </c>
      <c r="S3886" s="9">
        <f t="shared" si="260"/>
        <v>41908.650347222225</v>
      </c>
      <c r="T3886" s="9">
        <f t="shared" si="261"/>
        <v>41968.692013888889</v>
      </c>
    </row>
    <row r="3887" spans="1:21" ht="45" hidden="1" x14ac:dyDescent="0.25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1417391100</v>
      </c>
      <c r="J3887" s="11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258"/>
        <v>0</v>
      </c>
      <c r="P3887" s="13">
        <f t="shared" si="259"/>
        <v>0</v>
      </c>
      <c r="Q3887" s="15" t="s">
        <v>8320</v>
      </c>
      <c r="R3887" t="s">
        <v>8339</v>
      </c>
      <c r="S3887" s="9">
        <f t="shared" si="260"/>
        <v>41915.896967592591</v>
      </c>
      <c r="T3887" s="9">
        <f t="shared" si="261"/>
        <v>41973.989583333328</v>
      </c>
    </row>
    <row r="3888" spans="1:21" ht="45" hidden="1" x14ac:dyDescent="0.25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t="s">
        <v>8219</v>
      </c>
      <c r="G3888" t="s">
        <v>8223</v>
      </c>
      <c r="H3888" t="s">
        <v>8245</v>
      </c>
      <c r="I3888" s="11">
        <v>1410459023</v>
      </c>
      <c r="J3888" s="11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258"/>
        <v>0</v>
      </c>
      <c r="P3888" s="13">
        <f t="shared" si="259"/>
        <v>0</v>
      </c>
      <c r="Q3888" s="15" t="s">
        <v>8315</v>
      </c>
      <c r="R3888" t="s">
        <v>8355</v>
      </c>
      <c r="S3888" s="9">
        <f t="shared" si="260"/>
        <v>41863.757210648146</v>
      </c>
      <c r="T3888" s="9">
        <f t="shared" si="261"/>
        <v>41893.757210648146</v>
      </c>
    </row>
    <row r="3889" spans="1:20" ht="45" hidden="1" x14ac:dyDescent="0.25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t="s">
        <v>8219</v>
      </c>
      <c r="G3889" t="s">
        <v>8223</v>
      </c>
      <c r="H3889" t="s">
        <v>8245</v>
      </c>
      <c r="I3889" s="11">
        <v>1476094907</v>
      </c>
      <c r="J3889" s="11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258"/>
        <v>0</v>
      </c>
      <c r="P3889" s="13">
        <f t="shared" si="259"/>
        <v>0</v>
      </c>
      <c r="Q3889" s="15" t="s">
        <v>8308</v>
      </c>
      <c r="R3889" t="s">
        <v>8311</v>
      </c>
      <c r="S3889" s="9">
        <f t="shared" si="260"/>
        <v>42593.431793981479</v>
      </c>
      <c r="T3889" s="9">
        <f t="shared" si="261"/>
        <v>42653.431793981479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13" si="263">ROUND(E3890/D3890*100,0)</f>
        <v>27</v>
      </c>
      <c r="P3890" s="13">
        <f t="shared" ref="P3890:P3913" si="264">IFERROR(ROUND(E3890/L3890,2),0)</f>
        <v>38.71</v>
      </c>
      <c r="Q3890" s="15" t="s">
        <v>8315</v>
      </c>
      <c r="R3890" t="s">
        <v>8316</v>
      </c>
      <c r="S3890" s="9">
        <f t="shared" ref="S3890:S3906" si="265">(((J3890/60)/60)/24)+DATE(1970,1,1)</f>
        <v>42762.545810185184</v>
      </c>
      <c r="T3890" s="9">
        <f t="shared" ref="T3890:T3906" si="266"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3"/>
        <v>1</v>
      </c>
      <c r="P3891" s="13">
        <f t="shared" si="264"/>
        <v>13.11</v>
      </c>
      <c r="Q3891" s="15" t="s">
        <v>8315</v>
      </c>
      <c r="R3891" t="s">
        <v>8316</v>
      </c>
      <c r="S3891" s="9">
        <f t="shared" si="265"/>
        <v>41977.004976851851</v>
      </c>
      <c r="T3891" s="9">
        <f t="shared" si="26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3"/>
        <v>17</v>
      </c>
      <c r="P3892" s="13">
        <f t="shared" si="264"/>
        <v>315.5</v>
      </c>
      <c r="Q3892" s="15" t="s">
        <v>8315</v>
      </c>
      <c r="R3892" t="s">
        <v>8316</v>
      </c>
      <c r="S3892" s="9">
        <f t="shared" si="265"/>
        <v>42171.758611111116</v>
      </c>
      <c r="T3892" s="9">
        <f t="shared" si="26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3"/>
        <v>33</v>
      </c>
      <c r="P3893" s="13">
        <f t="shared" si="264"/>
        <v>37.14</v>
      </c>
      <c r="Q3893" s="15" t="s">
        <v>8315</v>
      </c>
      <c r="R3893" t="s">
        <v>8316</v>
      </c>
      <c r="S3893" s="9">
        <f t="shared" si="265"/>
        <v>42056.1324537037</v>
      </c>
      <c r="T3893" s="9">
        <f t="shared" si="26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3"/>
        <v>0</v>
      </c>
      <c r="P3894" s="13">
        <f t="shared" si="264"/>
        <v>0</v>
      </c>
      <c r="Q3894" s="15" t="s">
        <v>8315</v>
      </c>
      <c r="R3894" t="s">
        <v>8316</v>
      </c>
      <c r="S3894" s="9">
        <f t="shared" si="265"/>
        <v>41867.652280092596</v>
      </c>
      <c r="T3894" s="9">
        <f t="shared" si="26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3"/>
        <v>22</v>
      </c>
      <c r="P3895" s="13">
        <f t="shared" si="264"/>
        <v>128.27000000000001</v>
      </c>
      <c r="Q3895" s="15" t="s">
        <v>8315</v>
      </c>
      <c r="R3895" t="s">
        <v>8316</v>
      </c>
      <c r="S3895" s="9">
        <f t="shared" si="265"/>
        <v>41779.657870370371</v>
      </c>
      <c r="T3895" s="9">
        <f t="shared" si="26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3"/>
        <v>3</v>
      </c>
      <c r="P3896" s="13">
        <f t="shared" si="264"/>
        <v>47.27</v>
      </c>
      <c r="Q3896" s="15" t="s">
        <v>8315</v>
      </c>
      <c r="R3896" t="s">
        <v>8316</v>
      </c>
      <c r="S3896" s="9">
        <f t="shared" si="265"/>
        <v>42679.958472222221</v>
      </c>
      <c r="T3896" s="9">
        <f t="shared" si="26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3"/>
        <v>5</v>
      </c>
      <c r="P3897" s="13">
        <f t="shared" si="264"/>
        <v>50</v>
      </c>
      <c r="Q3897" s="15" t="s">
        <v>8315</v>
      </c>
      <c r="R3897" t="s">
        <v>8316</v>
      </c>
      <c r="S3897" s="9">
        <f t="shared" si="265"/>
        <v>42032.250208333338</v>
      </c>
      <c r="T3897" s="9">
        <f t="shared" si="26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3"/>
        <v>11</v>
      </c>
      <c r="P3898" s="13">
        <f t="shared" si="264"/>
        <v>42.5</v>
      </c>
      <c r="Q3898" s="15" t="s">
        <v>8315</v>
      </c>
      <c r="R3898" t="s">
        <v>8316</v>
      </c>
      <c r="S3898" s="9">
        <f t="shared" si="265"/>
        <v>41793.191875000004</v>
      </c>
      <c r="T3898" s="9">
        <f t="shared" si="26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3"/>
        <v>18</v>
      </c>
      <c r="P3899" s="13">
        <f t="shared" si="264"/>
        <v>44</v>
      </c>
      <c r="Q3899" s="15" t="s">
        <v>8315</v>
      </c>
      <c r="R3899" t="s">
        <v>8316</v>
      </c>
      <c r="S3899" s="9">
        <f t="shared" si="265"/>
        <v>41982.87364583333</v>
      </c>
      <c r="T3899" s="9">
        <f t="shared" si="26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3"/>
        <v>33</v>
      </c>
      <c r="P3900" s="13">
        <f t="shared" si="264"/>
        <v>50.88</v>
      </c>
      <c r="Q3900" s="15" t="s">
        <v>8315</v>
      </c>
      <c r="R3900" t="s">
        <v>8316</v>
      </c>
      <c r="S3900" s="9">
        <f t="shared" si="265"/>
        <v>42193.482291666667</v>
      </c>
      <c r="T3900" s="9">
        <f t="shared" si="26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3"/>
        <v>1</v>
      </c>
      <c r="P3901" s="13">
        <f t="shared" si="264"/>
        <v>62.5</v>
      </c>
      <c r="Q3901" s="15" t="s">
        <v>8315</v>
      </c>
      <c r="R3901" t="s">
        <v>8316</v>
      </c>
      <c r="S3901" s="9">
        <f t="shared" si="265"/>
        <v>41843.775011574071</v>
      </c>
      <c r="T3901" s="9">
        <f t="shared" si="26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3"/>
        <v>5</v>
      </c>
      <c r="P3902" s="13">
        <f t="shared" si="264"/>
        <v>27</v>
      </c>
      <c r="Q3902" s="15" t="s">
        <v>8315</v>
      </c>
      <c r="R3902" t="s">
        <v>8316</v>
      </c>
      <c r="S3902" s="9">
        <f t="shared" si="265"/>
        <v>42136.092488425929</v>
      </c>
      <c r="T3902" s="9">
        <f t="shared" si="26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3"/>
        <v>1</v>
      </c>
      <c r="P3903" s="13">
        <f t="shared" si="264"/>
        <v>25</v>
      </c>
      <c r="Q3903" s="15" t="s">
        <v>8315</v>
      </c>
      <c r="R3903" t="s">
        <v>8316</v>
      </c>
      <c r="S3903" s="9">
        <f t="shared" si="265"/>
        <v>42317.826377314821</v>
      </c>
      <c r="T3903" s="9">
        <f t="shared" si="26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3"/>
        <v>49</v>
      </c>
      <c r="P3904" s="13">
        <f t="shared" si="264"/>
        <v>47.26</v>
      </c>
      <c r="Q3904" s="15" t="s">
        <v>8315</v>
      </c>
      <c r="R3904" t="s">
        <v>8316</v>
      </c>
      <c r="S3904" s="9">
        <f t="shared" si="265"/>
        <v>42663.468078703707</v>
      </c>
      <c r="T3904" s="9">
        <f t="shared" si="26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3"/>
        <v>0</v>
      </c>
      <c r="P3905" s="13">
        <f t="shared" si="264"/>
        <v>0</v>
      </c>
      <c r="Q3905" s="15" t="s">
        <v>8315</v>
      </c>
      <c r="R3905" t="s">
        <v>8316</v>
      </c>
      <c r="S3905" s="9">
        <f t="shared" si="265"/>
        <v>42186.01116898148</v>
      </c>
      <c r="T3905" s="9">
        <f t="shared" si="26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63"/>
        <v>0</v>
      </c>
      <c r="P3906" s="13">
        <f t="shared" si="264"/>
        <v>1.5</v>
      </c>
      <c r="Q3906" s="15" t="s">
        <v>8315</v>
      </c>
      <c r="R3906" t="s">
        <v>8316</v>
      </c>
      <c r="S3906" s="9">
        <f t="shared" si="265"/>
        <v>42095.229166666672</v>
      </c>
      <c r="T3906" s="9">
        <f t="shared" si="26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3"/>
        <v>12</v>
      </c>
      <c r="P3907" s="13">
        <f t="shared" si="264"/>
        <v>24.71</v>
      </c>
      <c r="Q3907" s="15" t="s">
        <v>8315</v>
      </c>
      <c r="R3907" t="s">
        <v>8316</v>
      </c>
      <c r="S3907" s="9">
        <f t="shared" ref="S3907:S3970" si="267">(((J3907/60)/60)/24)+DATE(1970,1,1)</f>
        <v>42124.623877314814</v>
      </c>
      <c r="T3907" s="9">
        <f t="shared" ref="T3907:T3970" si="268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3"/>
        <v>67</v>
      </c>
      <c r="P3908" s="13">
        <f t="shared" si="264"/>
        <v>63.13</v>
      </c>
      <c r="Q3908" s="15" t="s">
        <v>8315</v>
      </c>
      <c r="R3908" t="s">
        <v>8316</v>
      </c>
      <c r="S3908" s="9">
        <f t="shared" si="267"/>
        <v>42143.917743055557</v>
      </c>
      <c r="T3908" s="9">
        <f t="shared" si="268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3"/>
        <v>15</v>
      </c>
      <c r="P3909" s="13">
        <f t="shared" si="264"/>
        <v>38.25</v>
      </c>
      <c r="Q3909" s="15" t="s">
        <v>8315</v>
      </c>
      <c r="R3909" t="s">
        <v>8316</v>
      </c>
      <c r="S3909" s="9">
        <f t="shared" si="267"/>
        <v>41906.819513888891</v>
      </c>
      <c r="T3909" s="9">
        <f t="shared" si="268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3"/>
        <v>9</v>
      </c>
      <c r="P3910" s="13">
        <f t="shared" si="264"/>
        <v>16.25</v>
      </c>
      <c r="Q3910" s="15" t="s">
        <v>8315</v>
      </c>
      <c r="R3910" t="s">
        <v>8316</v>
      </c>
      <c r="S3910" s="9">
        <f t="shared" si="267"/>
        <v>41834.135370370372</v>
      </c>
      <c r="T3910" s="9">
        <f t="shared" si="268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3"/>
        <v>0</v>
      </c>
      <c r="P3911" s="13">
        <f t="shared" si="264"/>
        <v>33.75</v>
      </c>
      <c r="Q3911" s="15" t="s">
        <v>8315</v>
      </c>
      <c r="R3911" t="s">
        <v>8316</v>
      </c>
      <c r="S3911" s="9">
        <f t="shared" si="267"/>
        <v>41863.359282407408</v>
      </c>
      <c r="T3911" s="9">
        <f t="shared" si="268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3"/>
        <v>3</v>
      </c>
      <c r="P3912" s="13">
        <f t="shared" si="264"/>
        <v>61.67</v>
      </c>
      <c r="Q3912" s="15" t="s">
        <v>8315</v>
      </c>
      <c r="R3912" t="s">
        <v>8316</v>
      </c>
      <c r="S3912" s="9">
        <f t="shared" si="267"/>
        <v>42224.756909722222</v>
      </c>
      <c r="T3912" s="9">
        <f t="shared" si="268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3"/>
        <v>37</v>
      </c>
      <c r="P3913" s="13">
        <f t="shared" si="264"/>
        <v>83.14</v>
      </c>
      <c r="Q3913" s="15" t="s">
        <v>8315</v>
      </c>
      <c r="R3913" t="s">
        <v>8316</v>
      </c>
      <c r="S3913" s="9">
        <f t="shared" si="267"/>
        <v>41939.8122337963</v>
      </c>
      <c r="T3913" s="9">
        <f t="shared" si="268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69">ROUND(E3914/D3914*100,0)</f>
        <v>0</v>
      </c>
      <c r="P3914" s="13">
        <f t="shared" ref="P3914:P3977" si="270">IFERROR(ROUND(E3914/L3914,2),0)</f>
        <v>1</v>
      </c>
      <c r="Q3914" s="15" t="s">
        <v>8315</v>
      </c>
      <c r="R3914" t="s">
        <v>8316</v>
      </c>
      <c r="S3914" s="9">
        <f t="shared" si="267"/>
        <v>42059.270023148143</v>
      </c>
      <c r="T3914" s="9">
        <f t="shared" si="268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9"/>
        <v>10</v>
      </c>
      <c r="P3915" s="13">
        <f t="shared" si="270"/>
        <v>142.86000000000001</v>
      </c>
      <c r="Q3915" s="15" t="s">
        <v>8315</v>
      </c>
      <c r="R3915" t="s">
        <v>8316</v>
      </c>
      <c r="S3915" s="9">
        <f t="shared" si="267"/>
        <v>42308.211215277777</v>
      </c>
      <c r="T3915" s="9">
        <f t="shared" si="268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9"/>
        <v>36</v>
      </c>
      <c r="P3916" s="13">
        <f t="shared" si="270"/>
        <v>33.67</v>
      </c>
      <c r="Q3916" s="15" t="s">
        <v>8315</v>
      </c>
      <c r="R3916" t="s">
        <v>8316</v>
      </c>
      <c r="S3916" s="9">
        <f t="shared" si="267"/>
        <v>42114.818935185183</v>
      </c>
      <c r="T3916" s="9">
        <f t="shared" si="268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9"/>
        <v>0</v>
      </c>
      <c r="P3917" s="13">
        <f t="shared" si="270"/>
        <v>5</v>
      </c>
      <c r="Q3917" s="15" t="s">
        <v>8315</v>
      </c>
      <c r="R3917" t="s">
        <v>8316</v>
      </c>
      <c r="S3917" s="9">
        <f t="shared" si="267"/>
        <v>42492.98505787037</v>
      </c>
      <c r="T3917" s="9">
        <f t="shared" si="268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9"/>
        <v>0</v>
      </c>
      <c r="P3918" s="13">
        <f t="shared" si="270"/>
        <v>0</v>
      </c>
      <c r="Q3918" s="15" t="s">
        <v>8315</v>
      </c>
      <c r="R3918" t="s">
        <v>8316</v>
      </c>
      <c r="S3918" s="9">
        <f t="shared" si="267"/>
        <v>42494.471666666665</v>
      </c>
      <c r="T3918" s="9">
        <f t="shared" si="268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9"/>
        <v>0</v>
      </c>
      <c r="P3919" s="13">
        <f t="shared" si="270"/>
        <v>10</v>
      </c>
      <c r="Q3919" s="15" t="s">
        <v>8315</v>
      </c>
      <c r="R3919" t="s">
        <v>8316</v>
      </c>
      <c r="S3919" s="9">
        <f t="shared" si="267"/>
        <v>41863.527326388888</v>
      </c>
      <c r="T3919" s="9">
        <f t="shared" si="268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9"/>
        <v>0</v>
      </c>
      <c r="P3920" s="13">
        <f t="shared" si="270"/>
        <v>40</v>
      </c>
      <c r="Q3920" s="15" t="s">
        <v>8315</v>
      </c>
      <c r="R3920" t="s">
        <v>8316</v>
      </c>
      <c r="S3920" s="9">
        <f t="shared" si="267"/>
        <v>41843.664618055554</v>
      </c>
      <c r="T3920" s="9">
        <f t="shared" si="268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9"/>
        <v>2</v>
      </c>
      <c r="P3921" s="13">
        <f t="shared" si="270"/>
        <v>30</v>
      </c>
      <c r="Q3921" s="15" t="s">
        <v>8315</v>
      </c>
      <c r="R3921" t="s">
        <v>8316</v>
      </c>
      <c r="S3921" s="9">
        <f t="shared" si="267"/>
        <v>42358.684872685189</v>
      </c>
      <c r="T3921" s="9">
        <f t="shared" si="268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9"/>
        <v>5</v>
      </c>
      <c r="P3922" s="13">
        <f t="shared" si="270"/>
        <v>45</v>
      </c>
      <c r="Q3922" s="15" t="s">
        <v>8315</v>
      </c>
      <c r="R3922" t="s">
        <v>8316</v>
      </c>
      <c r="S3922" s="9">
        <f t="shared" si="267"/>
        <v>42657.38726851852</v>
      </c>
      <c r="T3922" s="9">
        <f t="shared" si="268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9"/>
        <v>0</v>
      </c>
      <c r="P3923" s="13">
        <f t="shared" si="270"/>
        <v>0</v>
      </c>
      <c r="Q3923" s="15" t="s">
        <v>8315</v>
      </c>
      <c r="R3923" t="s">
        <v>8316</v>
      </c>
      <c r="S3923" s="9">
        <f t="shared" si="267"/>
        <v>41926.542303240742</v>
      </c>
      <c r="T3923" s="9">
        <f t="shared" si="268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9"/>
        <v>8</v>
      </c>
      <c r="P3924" s="13">
        <f t="shared" si="270"/>
        <v>10.17</v>
      </c>
      <c r="Q3924" s="15" t="s">
        <v>8315</v>
      </c>
      <c r="R3924" t="s">
        <v>8316</v>
      </c>
      <c r="S3924" s="9">
        <f t="shared" si="267"/>
        <v>42020.768634259264</v>
      </c>
      <c r="T3924" s="9">
        <f t="shared" si="268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9"/>
        <v>12</v>
      </c>
      <c r="P3925" s="13">
        <f t="shared" si="270"/>
        <v>81.41</v>
      </c>
      <c r="Q3925" s="15" t="s">
        <v>8315</v>
      </c>
      <c r="R3925" t="s">
        <v>8316</v>
      </c>
      <c r="S3925" s="9">
        <f t="shared" si="267"/>
        <v>42075.979988425926</v>
      </c>
      <c r="T3925" s="9">
        <f t="shared" si="268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9"/>
        <v>15</v>
      </c>
      <c r="P3926" s="13">
        <f t="shared" si="270"/>
        <v>57.25</v>
      </c>
      <c r="Q3926" s="15" t="s">
        <v>8315</v>
      </c>
      <c r="R3926" t="s">
        <v>8316</v>
      </c>
      <c r="S3926" s="9">
        <f t="shared" si="267"/>
        <v>41786.959745370368</v>
      </c>
      <c r="T3926" s="9">
        <f t="shared" si="268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9"/>
        <v>10</v>
      </c>
      <c r="P3927" s="13">
        <f t="shared" si="270"/>
        <v>5</v>
      </c>
      <c r="Q3927" s="15" t="s">
        <v>8315</v>
      </c>
      <c r="R3927" t="s">
        <v>8316</v>
      </c>
      <c r="S3927" s="9">
        <f t="shared" si="267"/>
        <v>41820.870821759258</v>
      </c>
      <c r="T3927" s="9">
        <f t="shared" si="268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9"/>
        <v>0</v>
      </c>
      <c r="P3928" s="13">
        <f t="shared" si="270"/>
        <v>15</v>
      </c>
      <c r="Q3928" s="15" t="s">
        <v>8315</v>
      </c>
      <c r="R3928" t="s">
        <v>8316</v>
      </c>
      <c r="S3928" s="9">
        <f t="shared" si="267"/>
        <v>41970.085046296299</v>
      </c>
      <c r="T3928" s="9">
        <f t="shared" si="268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9"/>
        <v>1</v>
      </c>
      <c r="P3929" s="13">
        <f t="shared" si="270"/>
        <v>12.5</v>
      </c>
      <c r="Q3929" s="15" t="s">
        <v>8315</v>
      </c>
      <c r="R3929" t="s">
        <v>8316</v>
      </c>
      <c r="S3929" s="9">
        <f t="shared" si="267"/>
        <v>41830.267407407409</v>
      </c>
      <c r="T3929" s="9">
        <f t="shared" si="268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9"/>
        <v>13</v>
      </c>
      <c r="P3930" s="13">
        <f t="shared" si="270"/>
        <v>93</v>
      </c>
      <c r="Q3930" s="15" t="s">
        <v>8315</v>
      </c>
      <c r="R3930" t="s">
        <v>8316</v>
      </c>
      <c r="S3930" s="9">
        <f t="shared" si="267"/>
        <v>42265.683182870373</v>
      </c>
      <c r="T3930" s="9">
        <f t="shared" si="268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9"/>
        <v>2</v>
      </c>
      <c r="P3931" s="13">
        <f t="shared" si="270"/>
        <v>32.36</v>
      </c>
      <c r="Q3931" s="15" t="s">
        <v>8315</v>
      </c>
      <c r="R3931" t="s">
        <v>8316</v>
      </c>
      <c r="S3931" s="9">
        <f t="shared" si="267"/>
        <v>42601.827141203699</v>
      </c>
      <c r="T3931" s="9">
        <f t="shared" si="268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9"/>
        <v>0</v>
      </c>
      <c r="P3932" s="13">
        <f t="shared" si="270"/>
        <v>0</v>
      </c>
      <c r="Q3932" s="15" t="s">
        <v>8315</v>
      </c>
      <c r="R3932" t="s">
        <v>8316</v>
      </c>
      <c r="S3932" s="9">
        <f t="shared" si="267"/>
        <v>42433.338749999995</v>
      </c>
      <c r="T3932" s="9">
        <f t="shared" si="268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9"/>
        <v>0</v>
      </c>
      <c r="P3933" s="13">
        <f t="shared" si="270"/>
        <v>0</v>
      </c>
      <c r="Q3933" s="15" t="s">
        <v>8315</v>
      </c>
      <c r="R3933" t="s">
        <v>8316</v>
      </c>
      <c r="S3933" s="9">
        <f t="shared" si="267"/>
        <v>42228.151701388888</v>
      </c>
      <c r="T3933" s="9">
        <f t="shared" si="268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9"/>
        <v>0</v>
      </c>
      <c r="P3934" s="13">
        <f t="shared" si="270"/>
        <v>1</v>
      </c>
      <c r="Q3934" s="15" t="s">
        <v>8315</v>
      </c>
      <c r="R3934" t="s">
        <v>8316</v>
      </c>
      <c r="S3934" s="9">
        <f t="shared" si="267"/>
        <v>42415.168564814812</v>
      </c>
      <c r="T3934" s="9">
        <f t="shared" si="268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9"/>
        <v>16</v>
      </c>
      <c r="P3935" s="13">
        <f t="shared" si="270"/>
        <v>91.83</v>
      </c>
      <c r="Q3935" s="15" t="s">
        <v>8315</v>
      </c>
      <c r="R3935" t="s">
        <v>8316</v>
      </c>
      <c r="S3935" s="9">
        <f t="shared" si="267"/>
        <v>42538.968310185184</v>
      </c>
      <c r="T3935" s="9">
        <f t="shared" si="268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9"/>
        <v>11</v>
      </c>
      <c r="P3936" s="13">
        <f t="shared" si="270"/>
        <v>45.83</v>
      </c>
      <c r="Q3936" s="15" t="s">
        <v>8315</v>
      </c>
      <c r="R3936" t="s">
        <v>8316</v>
      </c>
      <c r="S3936" s="9">
        <f t="shared" si="267"/>
        <v>42233.671747685185</v>
      </c>
      <c r="T3936" s="9">
        <f t="shared" si="268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9"/>
        <v>44</v>
      </c>
      <c r="P3937" s="13">
        <f t="shared" si="270"/>
        <v>57.17</v>
      </c>
      <c r="Q3937" s="15" t="s">
        <v>8315</v>
      </c>
      <c r="R3937" t="s">
        <v>8316</v>
      </c>
      <c r="S3937" s="9">
        <f t="shared" si="267"/>
        <v>42221.656782407401</v>
      </c>
      <c r="T3937" s="9">
        <f t="shared" si="268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9"/>
        <v>0</v>
      </c>
      <c r="P3938" s="13">
        <f t="shared" si="270"/>
        <v>0</v>
      </c>
      <c r="Q3938" s="15" t="s">
        <v>8315</v>
      </c>
      <c r="R3938" t="s">
        <v>8316</v>
      </c>
      <c r="S3938" s="9">
        <f t="shared" si="267"/>
        <v>42675.262962962966</v>
      </c>
      <c r="T3938" s="9">
        <f t="shared" si="268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9"/>
        <v>86</v>
      </c>
      <c r="P3939" s="13">
        <f t="shared" si="270"/>
        <v>248.5</v>
      </c>
      <c r="Q3939" s="15" t="s">
        <v>8315</v>
      </c>
      <c r="R3939" t="s">
        <v>8316</v>
      </c>
      <c r="S3939" s="9">
        <f t="shared" si="267"/>
        <v>42534.631481481483</v>
      </c>
      <c r="T3939" s="9">
        <f t="shared" si="268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9"/>
        <v>12</v>
      </c>
      <c r="P3940" s="13">
        <f t="shared" si="270"/>
        <v>79.400000000000006</v>
      </c>
      <c r="Q3940" s="15" t="s">
        <v>8315</v>
      </c>
      <c r="R3940" t="s">
        <v>8316</v>
      </c>
      <c r="S3940" s="9">
        <f t="shared" si="267"/>
        <v>42151.905717592599</v>
      </c>
      <c r="T3940" s="9">
        <f t="shared" si="268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9"/>
        <v>0</v>
      </c>
      <c r="P3941" s="13">
        <f t="shared" si="270"/>
        <v>5</v>
      </c>
      <c r="Q3941" s="15" t="s">
        <v>8315</v>
      </c>
      <c r="R3941" t="s">
        <v>8316</v>
      </c>
      <c r="S3941" s="9">
        <f t="shared" si="267"/>
        <v>41915.400219907409</v>
      </c>
      <c r="T3941" s="9">
        <f t="shared" si="268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9"/>
        <v>0</v>
      </c>
      <c r="P3942" s="13">
        <f t="shared" si="270"/>
        <v>5.5</v>
      </c>
      <c r="Q3942" s="15" t="s">
        <v>8315</v>
      </c>
      <c r="R3942" t="s">
        <v>8316</v>
      </c>
      <c r="S3942" s="9">
        <f t="shared" si="267"/>
        <v>41961.492488425924</v>
      </c>
      <c r="T3942" s="9">
        <f t="shared" si="268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9"/>
        <v>1</v>
      </c>
      <c r="P3943" s="13">
        <f t="shared" si="270"/>
        <v>25</v>
      </c>
      <c r="Q3943" s="15" t="s">
        <v>8315</v>
      </c>
      <c r="R3943" t="s">
        <v>8316</v>
      </c>
      <c r="S3943" s="9">
        <f t="shared" si="267"/>
        <v>41940.587233796294</v>
      </c>
      <c r="T3943" s="9">
        <f t="shared" si="268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9"/>
        <v>0</v>
      </c>
      <c r="P3944" s="13">
        <f t="shared" si="270"/>
        <v>0</v>
      </c>
      <c r="Q3944" s="15" t="s">
        <v>8315</v>
      </c>
      <c r="R3944" t="s">
        <v>8316</v>
      </c>
      <c r="S3944" s="9">
        <f t="shared" si="267"/>
        <v>42111.904097222221</v>
      </c>
      <c r="T3944" s="9">
        <f t="shared" si="268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9"/>
        <v>36</v>
      </c>
      <c r="P3945" s="13">
        <f t="shared" si="270"/>
        <v>137.08000000000001</v>
      </c>
      <c r="Q3945" s="15" t="s">
        <v>8315</v>
      </c>
      <c r="R3945" t="s">
        <v>8316</v>
      </c>
      <c r="S3945" s="9">
        <f t="shared" si="267"/>
        <v>42279.778564814813</v>
      </c>
      <c r="T3945" s="9">
        <f t="shared" si="268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9"/>
        <v>0</v>
      </c>
      <c r="P3946" s="13">
        <f t="shared" si="270"/>
        <v>0</v>
      </c>
      <c r="Q3946" s="15" t="s">
        <v>8315</v>
      </c>
      <c r="R3946" t="s">
        <v>8316</v>
      </c>
      <c r="S3946" s="9">
        <f t="shared" si="267"/>
        <v>42213.662905092591</v>
      </c>
      <c r="T3946" s="9">
        <f t="shared" si="268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9"/>
        <v>0</v>
      </c>
      <c r="P3947" s="13">
        <f t="shared" si="270"/>
        <v>5</v>
      </c>
      <c r="Q3947" s="15" t="s">
        <v>8315</v>
      </c>
      <c r="R3947" t="s">
        <v>8316</v>
      </c>
      <c r="S3947" s="9">
        <f t="shared" si="267"/>
        <v>42109.801712962959</v>
      </c>
      <c r="T3947" s="9">
        <f t="shared" si="268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9"/>
        <v>3</v>
      </c>
      <c r="P3948" s="13">
        <f t="shared" si="270"/>
        <v>39</v>
      </c>
      <c r="Q3948" s="15" t="s">
        <v>8315</v>
      </c>
      <c r="R3948" t="s">
        <v>8316</v>
      </c>
      <c r="S3948" s="9">
        <f t="shared" si="267"/>
        <v>42031.833587962959</v>
      </c>
      <c r="T3948" s="9">
        <f t="shared" si="268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9"/>
        <v>3</v>
      </c>
      <c r="P3949" s="13">
        <f t="shared" si="270"/>
        <v>50.5</v>
      </c>
      <c r="Q3949" s="15" t="s">
        <v>8315</v>
      </c>
      <c r="R3949" t="s">
        <v>8316</v>
      </c>
      <c r="S3949" s="9">
        <f t="shared" si="267"/>
        <v>42615.142870370371</v>
      </c>
      <c r="T3949" s="9">
        <f t="shared" si="268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9"/>
        <v>0</v>
      </c>
      <c r="P3950" s="13">
        <f t="shared" si="270"/>
        <v>0</v>
      </c>
      <c r="Q3950" s="15" t="s">
        <v>8315</v>
      </c>
      <c r="R3950" t="s">
        <v>8316</v>
      </c>
      <c r="S3950" s="9">
        <f t="shared" si="267"/>
        <v>41829.325497685182</v>
      </c>
      <c r="T3950" s="9">
        <f t="shared" si="268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9"/>
        <v>16</v>
      </c>
      <c r="P3951" s="13">
        <f t="shared" si="270"/>
        <v>49.28</v>
      </c>
      <c r="Q3951" s="15" t="s">
        <v>8315</v>
      </c>
      <c r="R3951" t="s">
        <v>8316</v>
      </c>
      <c r="S3951" s="9">
        <f t="shared" si="267"/>
        <v>42016.120613425926</v>
      </c>
      <c r="T3951" s="9">
        <f t="shared" si="268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9"/>
        <v>1</v>
      </c>
      <c r="P3952" s="13">
        <f t="shared" si="270"/>
        <v>25</v>
      </c>
      <c r="Q3952" s="15" t="s">
        <v>8315</v>
      </c>
      <c r="R3952" t="s">
        <v>8316</v>
      </c>
      <c r="S3952" s="9">
        <f t="shared" si="267"/>
        <v>42439.702314814815</v>
      </c>
      <c r="T3952" s="9">
        <f t="shared" si="268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9"/>
        <v>0</v>
      </c>
      <c r="P3953" s="13">
        <f t="shared" si="270"/>
        <v>1</v>
      </c>
      <c r="Q3953" s="15" t="s">
        <v>8315</v>
      </c>
      <c r="R3953" t="s">
        <v>8316</v>
      </c>
      <c r="S3953" s="9">
        <f t="shared" si="267"/>
        <v>42433.825717592597</v>
      </c>
      <c r="T3953" s="9">
        <f t="shared" si="268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9"/>
        <v>0</v>
      </c>
      <c r="P3954" s="13">
        <f t="shared" si="270"/>
        <v>25</v>
      </c>
      <c r="Q3954" s="15" t="s">
        <v>8315</v>
      </c>
      <c r="R3954" t="s">
        <v>8316</v>
      </c>
      <c r="S3954" s="9">
        <f t="shared" si="267"/>
        <v>42243.790393518517</v>
      </c>
      <c r="T3954" s="9">
        <f t="shared" si="268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9"/>
        <v>0</v>
      </c>
      <c r="P3955" s="13">
        <f t="shared" si="270"/>
        <v>0</v>
      </c>
      <c r="Q3955" s="15" t="s">
        <v>8315</v>
      </c>
      <c r="R3955" t="s">
        <v>8316</v>
      </c>
      <c r="S3955" s="9">
        <f t="shared" si="267"/>
        <v>42550.048449074078</v>
      </c>
      <c r="T3955" s="9">
        <f t="shared" si="268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9"/>
        <v>0</v>
      </c>
      <c r="P3956" s="13">
        <f t="shared" si="270"/>
        <v>0</v>
      </c>
      <c r="Q3956" s="15" t="s">
        <v>8315</v>
      </c>
      <c r="R3956" t="s">
        <v>8316</v>
      </c>
      <c r="S3956" s="9">
        <f t="shared" si="267"/>
        <v>41774.651203703703</v>
      </c>
      <c r="T3956" s="9">
        <f t="shared" si="268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9"/>
        <v>24</v>
      </c>
      <c r="P3957" s="13">
        <f t="shared" si="270"/>
        <v>53.13</v>
      </c>
      <c r="Q3957" s="15" t="s">
        <v>8315</v>
      </c>
      <c r="R3957" t="s">
        <v>8316</v>
      </c>
      <c r="S3957" s="9">
        <f t="shared" si="267"/>
        <v>42306.848854166667</v>
      </c>
      <c r="T3957" s="9">
        <f t="shared" si="268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9"/>
        <v>0</v>
      </c>
      <c r="P3958" s="13">
        <f t="shared" si="270"/>
        <v>0</v>
      </c>
      <c r="Q3958" s="15" t="s">
        <v>8315</v>
      </c>
      <c r="R3958" t="s">
        <v>8316</v>
      </c>
      <c r="S3958" s="9">
        <f t="shared" si="267"/>
        <v>42457.932025462964</v>
      </c>
      <c r="T3958" s="9">
        <f t="shared" si="268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9"/>
        <v>0</v>
      </c>
      <c r="P3959" s="13">
        <f t="shared" si="270"/>
        <v>7</v>
      </c>
      <c r="Q3959" s="15" t="s">
        <v>8315</v>
      </c>
      <c r="R3959" t="s">
        <v>8316</v>
      </c>
      <c r="S3959" s="9">
        <f t="shared" si="267"/>
        <v>42513.976319444439</v>
      </c>
      <c r="T3959" s="9">
        <f t="shared" si="268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9"/>
        <v>32</v>
      </c>
      <c r="P3960" s="13">
        <f t="shared" si="270"/>
        <v>40.06</v>
      </c>
      <c r="Q3960" s="15" t="s">
        <v>8315</v>
      </c>
      <c r="R3960" t="s">
        <v>8316</v>
      </c>
      <c r="S3960" s="9">
        <f t="shared" si="267"/>
        <v>41816.950370370374</v>
      </c>
      <c r="T3960" s="9">
        <f t="shared" si="268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9"/>
        <v>24</v>
      </c>
      <c r="P3961" s="13">
        <f t="shared" si="270"/>
        <v>24.33</v>
      </c>
      <c r="Q3961" s="15" t="s">
        <v>8315</v>
      </c>
      <c r="R3961" t="s">
        <v>8316</v>
      </c>
      <c r="S3961" s="9">
        <f t="shared" si="267"/>
        <v>41880.788842592592</v>
      </c>
      <c r="T3961" s="9">
        <f t="shared" si="268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9"/>
        <v>2</v>
      </c>
      <c r="P3962" s="13">
        <f t="shared" si="270"/>
        <v>11.25</v>
      </c>
      <c r="Q3962" s="15" t="s">
        <v>8315</v>
      </c>
      <c r="R3962" t="s">
        <v>8316</v>
      </c>
      <c r="S3962" s="9">
        <f t="shared" si="267"/>
        <v>42342.845555555556</v>
      </c>
      <c r="T3962" s="9">
        <f t="shared" si="268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9"/>
        <v>0</v>
      </c>
      <c r="P3963" s="13">
        <f t="shared" si="270"/>
        <v>10.5</v>
      </c>
      <c r="Q3963" s="15" t="s">
        <v>8315</v>
      </c>
      <c r="R3963" t="s">
        <v>8316</v>
      </c>
      <c r="S3963" s="9">
        <f t="shared" si="267"/>
        <v>41745.891319444447</v>
      </c>
      <c r="T3963" s="9">
        <f t="shared" si="268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9"/>
        <v>3</v>
      </c>
      <c r="P3964" s="13">
        <f t="shared" si="270"/>
        <v>15</v>
      </c>
      <c r="Q3964" s="15" t="s">
        <v>8315</v>
      </c>
      <c r="R3964" t="s">
        <v>8316</v>
      </c>
      <c r="S3964" s="9">
        <f t="shared" si="267"/>
        <v>42311.621458333335</v>
      </c>
      <c r="T3964" s="9">
        <f t="shared" si="268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9"/>
        <v>0</v>
      </c>
      <c r="P3965" s="13">
        <f t="shared" si="270"/>
        <v>0</v>
      </c>
      <c r="Q3965" s="15" t="s">
        <v>8315</v>
      </c>
      <c r="R3965" t="s">
        <v>8316</v>
      </c>
      <c r="S3965" s="9">
        <f t="shared" si="267"/>
        <v>42296.154131944444</v>
      </c>
      <c r="T3965" s="9">
        <f t="shared" si="268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9"/>
        <v>6</v>
      </c>
      <c r="P3966" s="13">
        <f t="shared" si="270"/>
        <v>42</v>
      </c>
      <c r="Q3966" s="15" t="s">
        <v>8315</v>
      </c>
      <c r="R3966" t="s">
        <v>8316</v>
      </c>
      <c r="S3966" s="9">
        <f t="shared" si="267"/>
        <v>42053.722060185188</v>
      </c>
      <c r="T3966" s="9">
        <f t="shared" si="268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9"/>
        <v>14</v>
      </c>
      <c r="P3967" s="13">
        <f t="shared" si="270"/>
        <v>71.25</v>
      </c>
      <c r="Q3967" s="15" t="s">
        <v>8315</v>
      </c>
      <c r="R3967" t="s">
        <v>8316</v>
      </c>
      <c r="S3967" s="9">
        <f t="shared" si="267"/>
        <v>42414.235879629632</v>
      </c>
      <c r="T3967" s="9">
        <f t="shared" si="268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9"/>
        <v>1</v>
      </c>
      <c r="P3968" s="13">
        <f t="shared" si="270"/>
        <v>22.5</v>
      </c>
      <c r="Q3968" s="15" t="s">
        <v>8315</v>
      </c>
      <c r="R3968" t="s">
        <v>8316</v>
      </c>
      <c r="S3968" s="9">
        <f t="shared" si="267"/>
        <v>41801.711550925924</v>
      </c>
      <c r="T3968" s="9">
        <f t="shared" si="268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9"/>
        <v>24</v>
      </c>
      <c r="P3969" s="13">
        <f t="shared" si="270"/>
        <v>41</v>
      </c>
      <c r="Q3969" s="15" t="s">
        <v>8315</v>
      </c>
      <c r="R3969" t="s">
        <v>8316</v>
      </c>
      <c r="S3969" s="9">
        <f t="shared" si="267"/>
        <v>42770.290590277778</v>
      </c>
      <c r="T3969" s="9">
        <f t="shared" si="268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69"/>
        <v>11</v>
      </c>
      <c r="P3970" s="13">
        <f t="shared" si="270"/>
        <v>47.91</v>
      </c>
      <c r="Q3970" s="15" t="s">
        <v>8315</v>
      </c>
      <c r="R3970" t="s">
        <v>8316</v>
      </c>
      <c r="S3970" s="9">
        <f t="shared" si="267"/>
        <v>42452.815659722226</v>
      </c>
      <c r="T3970" s="9">
        <f t="shared" si="268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9"/>
        <v>7</v>
      </c>
      <c r="P3971" s="13">
        <f t="shared" si="270"/>
        <v>35.17</v>
      </c>
      <c r="Q3971" s="15" t="s">
        <v>8315</v>
      </c>
      <c r="R3971" t="s">
        <v>8316</v>
      </c>
      <c r="S3971" s="9">
        <f t="shared" ref="S3971:S4034" si="271">(((J3971/60)/60)/24)+DATE(1970,1,1)</f>
        <v>42601.854699074072</v>
      </c>
      <c r="T3971" s="9">
        <f t="shared" ref="T3971:T4034" si="272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9"/>
        <v>0</v>
      </c>
      <c r="P3972" s="13">
        <f t="shared" si="270"/>
        <v>5.5</v>
      </c>
      <c r="Q3972" s="15" t="s">
        <v>8315</v>
      </c>
      <c r="R3972" t="s">
        <v>8316</v>
      </c>
      <c r="S3972" s="9">
        <f t="shared" si="271"/>
        <v>42447.863553240735</v>
      </c>
      <c r="T3972" s="9">
        <f t="shared" si="272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9"/>
        <v>1</v>
      </c>
      <c r="P3973" s="13">
        <f t="shared" si="270"/>
        <v>22.67</v>
      </c>
      <c r="Q3973" s="15" t="s">
        <v>8315</v>
      </c>
      <c r="R3973" t="s">
        <v>8316</v>
      </c>
      <c r="S3973" s="9">
        <f t="shared" si="271"/>
        <v>41811.536180555559</v>
      </c>
      <c r="T3973" s="9">
        <f t="shared" si="272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9"/>
        <v>21</v>
      </c>
      <c r="P3974" s="13">
        <f t="shared" si="270"/>
        <v>26.38</v>
      </c>
      <c r="Q3974" s="15" t="s">
        <v>8315</v>
      </c>
      <c r="R3974" t="s">
        <v>8316</v>
      </c>
      <c r="S3974" s="9">
        <f t="shared" si="271"/>
        <v>41981.067523148144</v>
      </c>
      <c r="T3974" s="9">
        <f t="shared" si="272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9"/>
        <v>78</v>
      </c>
      <c r="P3975" s="13">
        <f t="shared" si="270"/>
        <v>105.54</v>
      </c>
      <c r="Q3975" s="15" t="s">
        <v>8315</v>
      </c>
      <c r="R3975" t="s">
        <v>8316</v>
      </c>
      <c r="S3975" s="9">
        <f t="shared" si="271"/>
        <v>42469.68414351852</v>
      </c>
      <c r="T3975" s="9">
        <f t="shared" si="272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9"/>
        <v>32</v>
      </c>
      <c r="P3976" s="13">
        <f t="shared" si="270"/>
        <v>29.09</v>
      </c>
      <c r="Q3976" s="15" t="s">
        <v>8315</v>
      </c>
      <c r="R3976" t="s">
        <v>8316</v>
      </c>
      <c r="S3976" s="9">
        <f t="shared" si="271"/>
        <v>42493.546851851846</v>
      </c>
      <c r="T3976" s="9">
        <f t="shared" si="272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9"/>
        <v>0</v>
      </c>
      <c r="P3977" s="13">
        <f t="shared" si="270"/>
        <v>0</v>
      </c>
      <c r="Q3977" s="15" t="s">
        <v>8315</v>
      </c>
      <c r="R3977" t="s">
        <v>8316</v>
      </c>
      <c r="S3977" s="9">
        <f t="shared" si="271"/>
        <v>42534.866875</v>
      </c>
      <c r="T3977" s="9">
        <f t="shared" si="272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273">ROUND(E3978/D3978*100,0)</f>
        <v>48</v>
      </c>
      <c r="P3978" s="13">
        <f t="shared" ref="P3978:P4041" si="274">IFERROR(ROUND(E3978/L3978,2),0)</f>
        <v>62</v>
      </c>
      <c r="Q3978" s="15" t="s">
        <v>8315</v>
      </c>
      <c r="R3978" t="s">
        <v>8316</v>
      </c>
      <c r="S3978" s="9">
        <f t="shared" si="271"/>
        <v>41830.858344907407</v>
      </c>
      <c r="T3978" s="9">
        <f t="shared" si="272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3"/>
        <v>1</v>
      </c>
      <c r="P3979" s="13">
        <f t="shared" si="274"/>
        <v>217.5</v>
      </c>
      <c r="Q3979" s="15" t="s">
        <v>8315</v>
      </c>
      <c r="R3979" t="s">
        <v>8316</v>
      </c>
      <c r="S3979" s="9">
        <f t="shared" si="271"/>
        <v>42543.788564814815</v>
      </c>
      <c r="T3979" s="9">
        <f t="shared" si="272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3"/>
        <v>11</v>
      </c>
      <c r="P3980" s="13">
        <f t="shared" si="274"/>
        <v>26.75</v>
      </c>
      <c r="Q3980" s="15" t="s">
        <v>8315</v>
      </c>
      <c r="R3980" t="s">
        <v>8316</v>
      </c>
      <c r="S3980" s="9">
        <f t="shared" si="271"/>
        <v>41975.642974537041</v>
      </c>
      <c r="T3980" s="9">
        <f t="shared" si="272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3"/>
        <v>2</v>
      </c>
      <c r="P3981" s="13">
        <f t="shared" si="274"/>
        <v>18.329999999999998</v>
      </c>
      <c r="Q3981" s="15" t="s">
        <v>8315</v>
      </c>
      <c r="R3981" t="s">
        <v>8316</v>
      </c>
      <c r="S3981" s="9">
        <f t="shared" si="271"/>
        <v>42069.903437500005</v>
      </c>
      <c r="T3981" s="9">
        <f t="shared" si="272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3"/>
        <v>18</v>
      </c>
      <c r="P3982" s="13">
        <f t="shared" si="274"/>
        <v>64.290000000000006</v>
      </c>
      <c r="Q3982" s="15" t="s">
        <v>8315</v>
      </c>
      <c r="R3982" t="s">
        <v>8316</v>
      </c>
      <c r="S3982" s="9">
        <f t="shared" si="271"/>
        <v>41795.598923611113</v>
      </c>
      <c r="T3982" s="9">
        <f t="shared" si="272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3"/>
        <v>4</v>
      </c>
      <c r="P3983" s="13">
        <f t="shared" si="274"/>
        <v>175</v>
      </c>
      <c r="Q3983" s="15" t="s">
        <v>8315</v>
      </c>
      <c r="R3983" t="s">
        <v>8316</v>
      </c>
      <c r="S3983" s="9">
        <f t="shared" si="271"/>
        <v>42508.179965277777</v>
      </c>
      <c r="T3983" s="9">
        <f t="shared" si="272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3"/>
        <v>20</v>
      </c>
      <c r="P3984" s="13">
        <f t="shared" si="274"/>
        <v>34</v>
      </c>
      <c r="Q3984" s="15" t="s">
        <v>8315</v>
      </c>
      <c r="R3984" t="s">
        <v>8316</v>
      </c>
      <c r="S3984" s="9">
        <f t="shared" si="271"/>
        <v>42132.809953703705</v>
      </c>
      <c r="T3984" s="9">
        <f t="shared" si="272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3"/>
        <v>35</v>
      </c>
      <c r="P3985" s="13">
        <f t="shared" si="274"/>
        <v>84.28</v>
      </c>
      <c r="Q3985" s="15" t="s">
        <v>8315</v>
      </c>
      <c r="R3985" t="s">
        <v>8316</v>
      </c>
      <c r="S3985" s="9">
        <f t="shared" si="271"/>
        <v>41747.86986111111</v>
      </c>
      <c r="T3985" s="9">
        <f t="shared" si="272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3"/>
        <v>6</v>
      </c>
      <c r="P3986" s="13">
        <f t="shared" si="274"/>
        <v>9.5</v>
      </c>
      <c r="Q3986" s="15" t="s">
        <v>8315</v>
      </c>
      <c r="R3986" t="s">
        <v>8316</v>
      </c>
      <c r="S3986" s="9">
        <f t="shared" si="271"/>
        <v>41920.963472222218</v>
      </c>
      <c r="T3986" s="9">
        <f t="shared" si="272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3"/>
        <v>32</v>
      </c>
      <c r="P3987" s="13">
        <f t="shared" si="274"/>
        <v>33.74</v>
      </c>
      <c r="Q3987" s="15" t="s">
        <v>8315</v>
      </c>
      <c r="R3987" t="s">
        <v>8316</v>
      </c>
      <c r="S3987" s="9">
        <f t="shared" si="271"/>
        <v>42399.707407407404</v>
      </c>
      <c r="T3987" s="9">
        <f t="shared" si="272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3"/>
        <v>10</v>
      </c>
      <c r="P3988" s="13">
        <f t="shared" si="274"/>
        <v>37.54</v>
      </c>
      <c r="Q3988" s="15" t="s">
        <v>8315</v>
      </c>
      <c r="R3988" t="s">
        <v>8316</v>
      </c>
      <c r="S3988" s="9">
        <f t="shared" si="271"/>
        <v>42467.548541666663</v>
      </c>
      <c r="T3988" s="9">
        <f t="shared" si="272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3"/>
        <v>38</v>
      </c>
      <c r="P3989" s="13">
        <f t="shared" si="274"/>
        <v>11.62</v>
      </c>
      <c r="Q3989" s="15" t="s">
        <v>8315</v>
      </c>
      <c r="R3989" t="s">
        <v>8316</v>
      </c>
      <c r="S3989" s="9">
        <f t="shared" si="271"/>
        <v>41765.92465277778</v>
      </c>
      <c r="T3989" s="9">
        <f t="shared" si="272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3"/>
        <v>2</v>
      </c>
      <c r="P3990" s="13">
        <f t="shared" si="274"/>
        <v>8</v>
      </c>
      <c r="Q3990" s="15" t="s">
        <v>8315</v>
      </c>
      <c r="R3990" t="s">
        <v>8316</v>
      </c>
      <c r="S3990" s="9">
        <f t="shared" si="271"/>
        <v>42230.08116898148</v>
      </c>
      <c r="T3990" s="9">
        <f t="shared" si="272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3"/>
        <v>0</v>
      </c>
      <c r="P3991" s="13">
        <f t="shared" si="274"/>
        <v>0</v>
      </c>
      <c r="Q3991" s="15" t="s">
        <v>8315</v>
      </c>
      <c r="R3991" t="s">
        <v>8316</v>
      </c>
      <c r="S3991" s="9">
        <f t="shared" si="271"/>
        <v>42286.749780092592</v>
      </c>
      <c r="T3991" s="9">
        <f t="shared" si="272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3"/>
        <v>4</v>
      </c>
      <c r="P3992" s="13">
        <f t="shared" si="274"/>
        <v>23</v>
      </c>
      <c r="Q3992" s="15" t="s">
        <v>8315</v>
      </c>
      <c r="R3992" t="s">
        <v>8316</v>
      </c>
      <c r="S3992" s="9">
        <f t="shared" si="271"/>
        <v>42401.672372685185</v>
      </c>
      <c r="T3992" s="9">
        <f t="shared" si="272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3"/>
        <v>20</v>
      </c>
      <c r="P3993" s="13">
        <f t="shared" si="274"/>
        <v>100</v>
      </c>
      <c r="Q3993" s="15" t="s">
        <v>8315</v>
      </c>
      <c r="R3993" t="s">
        <v>8316</v>
      </c>
      <c r="S3993" s="9">
        <f t="shared" si="271"/>
        <v>42125.644467592589</v>
      </c>
      <c r="T3993" s="9">
        <f t="shared" si="272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3"/>
        <v>5</v>
      </c>
      <c r="P3994" s="13">
        <f t="shared" si="274"/>
        <v>60.11</v>
      </c>
      <c r="Q3994" s="15" t="s">
        <v>8315</v>
      </c>
      <c r="R3994" t="s">
        <v>8316</v>
      </c>
      <c r="S3994" s="9">
        <f t="shared" si="271"/>
        <v>42289.94049768518</v>
      </c>
      <c r="T3994" s="9">
        <f t="shared" si="272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3"/>
        <v>0</v>
      </c>
      <c r="P3995" s="13">
        <f t="shared" si="274"/>
        <v>3</v>
      </c>
      <c r="Q3995" s="15" t="s">
        <v>8315</v>
      </c>
      <c r="R3995" t="s">
        <v>8316</v>
      </c>
      <c r="S3995" s="9">
        <f t="shared" si="271"/>
        <v>42107.864722222221</v>
      </c>
      <c r="T3995" s="9">
        <f t="shared" si="272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3"/>
        <v>0</v>
      </c>
      <c r="P3996" s="13">
        <f t="shared" si="274"/>
        <v>5</v>
      </c>
      <c r="Q3996" s="15" t="s">
        <v>8315</v>
      </c>
      <c r="R3996" t="s">
        <v>8316</v>
      </c>
      <c r="S3996" s="9">
        <f t="shared" si="271"/>
        <v>41809.389930555553</v>
      </c>
      <c r="T3996" s="9">
        <f t="shared" si="272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3"/>
        <v>35</v>
      </c>
      <c r="P3997" s="13">
        <f t="shared" si="274"/>
        <v>17.5</v>
      </c>
      <c r="Q3997" s="15" t="s">
        <v>8315</v>
      </c>
      <c r="R3997" t="s">
        <v>8316</v>
      </c>
      <c r="S3997" s="9">
        <f t="shared" si="271"/>
        <v>42019.683761574073</v>
      </c>
      <c r="T3997" s="9">
        <f t="shared" si="272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3"/>
        <v>17</v>
      </c>
      <c r="P3998" s="13">
        <f t="shared" si="274"/>
        <v>29.24</v>
      </c>
      <c r="Q3998" s="15" t="s">
        <v>8315</v>
      </c>
      <c r="R3998" t="s">
        <v>8316</v>
      </c>
      <c r="S3998" s="9">
        <f t="shared" si="271"/>
        <v>41950.26694444444</v>
      </c>
      <c r="T3998" s="9">
        <f t="shared" si="272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3"/>
        <v>0</v>
      </c>
      <c r="P3999" s="13">
        <f t="shared" si="274"/>
        <v>0</v>
      </c>
      <c r="Q3999" s="15" t="s">
        <v>8315</v>
      </c>
      <c r="R3999" t="s">
        <v>8316</v>
      </c>
      <c r="S3999" s="9">
        <f t="shared" si="271"/>
        <v>42069.391446759255</v>
      </c>
      <c r="T3999" s="9">
        <f t="shared" si="272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3"/>
        <v>57</v>
      </c>
      <c r="P4000" s="13">
        <f t="shared" si="274"/>
        <v>59.58</v>
      </c>
      <c r="Q4000" s="15" t="s">
        <v>8315</v>
      </c>
      <c r="R4000" t="s">
        <v>8316</v>
      </c>
      <c r="S4000" s="9">
        <f t="shared" si="271"/>
        <v>42061.963263888887</v>
      </c>
      <c r="T4000" s="9">
        <f t="shared" si="272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3"/>
        <v>17</v>
      </c>
      <c r="P4001" s="13">
        <f t="shared" si="274"/>
        <v>82.57</v>
      </c>
      <c r="Q4001" s="15" t="s">
        <v>8315</v>
      </c>
      <c r="R4001" t="s">
        <v>8316</v>
      </c>
      <c r="S4001" s="9">
        <f t="shared" si="271"/>
        <v>41842.828680555554</v>
      </c>
      <c r="T4001" s="9">
        <f t="shared" si="272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3"/>
        <v>0</v>
      </c>
      <c r="P4002" s="13">
        <f t="shared" si="274"/>
        <v>10</v>
      </c>
      <c r="Q4002" s="15" t="s">
        <v>8315</v>
      </c>
      <c r="R4002" t="s">
        <v>8316</v>
      </c>
      <c r="S4002" s="9">
        <f t="shared" si="271"/>
        <v>42437.64534722222</v>
      </c>
      <c r="T4002" s="9">
        <f t="shared" si="272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3"/>
        <v>38</v>
      </c>
      <c r="P4003" s="13">
        <f t="shared" si="274"/>
        <v>32.36</v>
      </c>
      <c r="Q4003" s="15" t="s">
        <v>8315</v>
      </c>
      <c r="R4003" t="s">
        <v>8316</v>
      </c>
      <c r="S4003" s="9">
        <f t="shared" si="271"/>
        <v>42775.964212962965</v>
      </c>
      <c r="T4003" s="9">
        <f t="shared" si="272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3"/>
        <v>2</v>
      </c>
      <c r="P4004" s="13">
        <f t="shared" si="274"/>
        <v>5.75</v>
      </c>
      <c r="Q4004" s="15" t="s">
        <v>8315</v>
      </c>
      <c r="R4004" t="s">
        <v>8316</v>
      </c>
      <c r="S4004" s="9">
        <f t="shared" si="271"/>
        <v>41879.043530092589</v>
      </c>
      <c r="T4004" s="9">
        <f t="shared" si="272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3"/>
        <v>10</v>
      </c>
      <c r="P4005" s="13">
        <f t="shared" si="274"/>
        <v>100.5</v>
      </c>
      <c r="Q4005" s="15" t="s">
        <v>8315</v>
      </c>
      <c r="R4005" t="s">
        <v>8316</v>
      </c>
      <c r="S4005" s="9">
        <f t="shared" si="271"/>
        <v>42020.587349537032</v>
      </c>
      <c r="T4005" s="9">
        <f t="shared" si="272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3"/>
        <v>0</v>
      </c>
      <c r="P4006" s="13">
        <f t="shared" si="274"/>
        <v>1</v>
      </c>
      <c r="Q4006" s="15" t="s">
        <v>8315</v>
      </c>
      <c r="R4006" t="s">
        <v>8316</v>
      </c>
      <c r="S4006" s="9">
        <f t="shared" si="271"/>
        <v>41890.16269675926</v>
      </c>
      <c r="T4006" s="9">
        <f t="shared" si="272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3"/>
        <v>1</v>
      </c>
      <c r="P4007" s="13">
        <f t="shared" si="274"/>
        <v>20</v>
      </c>
      <c r="Q4007" s="15" t="s">
        <v>8315</v>
      </c>
      <c r="R4007" t="s">
        <v>8316</v>
      </c>
      <c r="S4007" s="9">
        <f t="shared" si="271"/>
        <v>41872.807696759257</v>
      </c>
      <c r="T4007" s="9">
        <f t="shared" si="272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3"/>
        <v>0</v>
      </c>
      <c r="P4008" s="13">
        <f t="shared" si="274"/>
        <v>2</v>
      </c>
      <c r="Q4008" s="15" t="s">
        <v>8315</v>
      </c>
      <c r="R4008" t="s">
        <v>8316</v>
      </c>
      <c r="S4008" s="9">
        <f t="shared" si="271"/>
        <v>42391.772997685184</v>
      </c>
      <c r="T4008" s="9">
        <f t="shared" si="272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3"/>
        <v>0</v>
      </c>
      <c r="P4009" s="13">
        <f t="shared" si="274"/>
        <v>5</v>
      </c>
      <c r="Q4009" s="15" t="s">
        <v>8315</v>
      </c>
      <c r="R4009" t="s">
        <v>8316</v>
      </c>
      <c r="S4009" s="9">
        <f t="shared" si="271"/>
        <v>41848.772928240738</v>
      </c>
      <c r="T4009" s="9">
        <f t="shared" si="272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3"/>
        <v>6</v>
      </c>
      <c r="P4010" s="13">
        <f t="shared" si="274"/>
        <v>15</v>
      </c>
      <c r="Q4010" s="15" t="s">
        <v>8315</v>
      </c>
      <c r="R4010" t="s">
        <v>8316</v>
      </c>
      <c r="S4010" s="9">
        <f t="shared" si="271"/>
        <v>42177.964201388888</v>
      </c>
      <c r="T4010" s="9">
        <f t="shared" si="272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3"/>
        <v>4</v>
      </c>
      <c r="P4011" s="13">
        <f t="shared" si="274"/>
        <v>25</v>
      </c>
      <c r="Q4011" s="15" t="s">
        <v>8315</v>
      </c>
      <c r="R4011" t="s">
        <v>8316</v>
      </c>
      <c r="S4011" s="9">
        <f t="shared" si="271"/>
        <v>41851.700925925928</v>
      </c>
      <c r="T4011" s="9">
        <f t="shared" si="272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3"/>
        <v>24</v>
      </c>
      <c r="P4012" s="13">
        <f t="shared" si="274"/>
        <v>45.84</v>
      </c>
      <c r="Q4012" s="15" t="s">
        <v>8315</v>
      </c>
      <c r="R4012" t="s">
        <v>8316</v>
      </c>
      <c r="S4012" s="9">
        <f t="shared" si="271"/>
        <v>41921.770439814813</v>
      </c>
      <c r="T4012" s="9">
        <f t="shared" si="272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3"/>
        <v>8</v>
      </c>
      <c r="P4013" s="13">
        <f t="shared" si="274"/>
        <v>4.75</v>
      </c>
      <c r="Q4013" s="15" t="s">
        <v>8315</v>
      </c>
      <c r="R4013" t="s">
        <v>8316</v>
      </c>
      <c r="S4013" s="9">
        <f t="shared" si="271"/>
        <v>42002.54488425926</v>
      </c>
      <c r="T4013" s="9">
        <f t="shared" si="272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3"/>
        <v>0</v>
      </c>
      <c r="P4014" s="13">
        <f t="shared" si="274"/>
        <v>0</v>
      </c>
      <c r="Q4014" s="15" t="s">
        <v>8315</v>
      </c>
      <c r="R4014" t="s">
        <v>8316</v>
      </c>
      <c r="S4014" s="9">
        <f t="shared" si="271"/>
        <v>42096.544548611113</v>
      </c>
      <c r="T4014" s="9">
        <f t="shared" si="272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3"/>
        <v>1</v>
      </c>
      <c r="P4015" s="13">
        <f t="shared" si="274"/>
        <v>13</v>
      </c>
      <c r="Q4015" s="15" t="s">
        <v>8315</v>
      </c>
      <c r="R4015" t="s">
        <v>8316</v>
      </c>
      <c r="S4015" s="9">
        <f t="shared" si="271"/>
        <v>42021.301192129627</v>
      </c>
      <c r="T4015" s="9">
        <f t="shared" si="272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3"/>
        <v>0</v>
      </c>
      <c r="P4016" s="13">
        <f t="shared" si="274"/>
        <v>0</v>
      </c>
      <c r="Q4016" s="15" t="s">
        <v>8315</v>
      </c>
      <c r="R4016" t="s">
        <v>8316</v>
      </c>
      <c r="S4016" s="9">
        <f t="shared" si="271"/>
        <v>42419.246168981481</v>
      </c>
      <c r="T4016" s="9">
        <f t="shared" si="272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3"/>
        <v>0</v>
      </c>
      <c r="P4017" s="13">
        <f t="shared" si="274"/>
        <v>1</v>
      </c>
      <c r="Q4017" s="15" t="s">
        <v>8315</v>
      </c>
      <c r="R4017" t="s">
        <v>8316</v>
      </c>
      <c r="S4017" s="9">
        <f t="shared" si="271"/>
        <v>42174.780821759254</v>
      </c>
      <c r="T4017" s="9">
        <f t="shared" si="272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3"/>
        <v>14</v>
      </c>
      <c r="P4018" s="13">
        <f t="shared" si="274"/>
        <v>10</v>
      </c>
      <c r="Q4018" s="15" t="s">
        <v>8315</v>
      </c>
      <c r="R4018" t="s">
        <v>8316</v>
      </c>
      <c r="S4018" s="9">
        <f t="shared" si="271"/>
        <v>41869.872685185182</v>
      </c>
      <c r="T4018" s="9">
        <f t="shared" si="272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3"/>
        <v>1</v>
      </c>
      <c r="P4019" s="13">
        <f t="shared" si="274"/>
        <v>52.5</v>
      </c>
      <c r="Q4019" s="15" t="s">
        <v>8315</v>
      </c>
      <c r="R4019" t="s">
        <v>8316</v>
      </c>
      <c r="S4019" s="9">
        <f t="shared" si="271"/>
        <v>41856.672152777777</v>
      </c>
      <c r="T4019" s="9">
        <f t="shared" si="272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3"/>
        <v>9</v>
      </c>
      <c r="P4020" s="13">
        <f t="shared" si="274"/>
        <v>32.5</v>
      </c>
      <c r="Q4020" s="15" t="s">
        <v>8315</v>
      </c>
      <c r="R4020" t="s">
        <v>8316</v>
      </c>
      <c r="S4020" s="9">
        <f t="shared" si="271"/>
        <v>42620.91097222222</v>
      </c>
      <c r="T4020" s="9">
        <f t="shared" si="272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3"/>
        <v>1</v>
      </c>
      <c r="P4021" s="13">
        <f t="shared" si="274"/>
        <v>7.25</v>
      </c>
      <c r="Q4021" s="15" t="s">
        <v>8315</v>
      </c>
      <c r="R4021" t="s">
        <v>8316</v>
      </c>
      <c r="S4021" s="9">
        <f t="shared" si="271"/>
        <v>42417.675879629634</v>
      </c>
      <c r="T4021" s="9">
        <f t="shared" si="272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3"/>
        <v>17</v>
      </c>
      <c r="P4022" s="13">
        <f t="shared" si="274"/>
        <v>33.33</v>
      </c>
      <c r="Q4022" s="15" t="s">
        <v>8315</v>
      </c>
      <c r="R4022" t="s">
        <v>8316</v>
      </c>
      <c r="S4022" s="9">
        <f t="shared" si="271"/>
        <v>42057.190960648149</v>
      </c>
      <c r="T4022" s="9">
        <f t="shared" si="272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3"/>
        <v>1</v>
      </c>
      <c r="P4023" s="13">
        <f t="shared" si="274"/>
        <v>62.5</v>
      </c>
      <c r="Q4023" s="15" t="s">
        <v>8315</v>
      </c>
      <c r="R4023" t="s">
        <v>8316</v>
      </c>
      <c r="S4023" s="9">
        <f t="shared" si="271"/>
        <v>41878.911550925928</v>
      </c>
      <c r="T4023" s="9">
        <f t="shared" si="272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3"/>
        <v>70</v>
      </c>
      <c r="P4024" s="13">
        <f t="shared" si="274"/>
        <v>63.56</v>
      </c>
      <c r="Q4024" s="15" t="s">
        <v>8315</v>
      </c>
      <c r="R4024" t="s">
        <v>8316</v>
      </c>
      <c r="S4024" s="9">
        <f t="shared" si="271"/>
        <v>41990.584108796291</v>
      </c>
      <c r="T4024" s="9">
        <f t="shared" si="272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3"/>
        <v>0</v>
      </c>
      <c r="P4025" s="13">
        <f t="shared" si="274"/>
        <v>0</v>
      </c>
      <c r="Q4025" s="15" t="s">
        <v>8315</v>
      </c>
      <c r="R4025" t="s">
        <v>8316</v>
      </c>
      <c r="S4025" s="9">
        <f t="shared" si="271"/>
        <v>42408.999571759254</v>
      </c>
      <c r="T4025" s="9">
        <f t="shared" si="272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3"/>
        <v>1</v>
      </c>
      <c r="P4026" s="13">
        <f t="shared" si="274"/>
        <v>10</v>
      </c>
      <c r="Q4026" s="15" t="s">
        <v>8315</v>
      </c>
      <c r="R4026" t="s">
        <v>8316</v>
      </c>
      <c r="S4026" s="9">
        <f t="shared" si="271"/>
        <v>42217.670104166667</v>
      </c>
      <c r="T4026" s="9">
        <f t="shared" si="272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3"/>
        <v>5</v>
      </c>
      <c r="P4027" s="13">
        <f t="shared" si="274"/>
        <v>62.5</v>
      </c>
      <c r="Q4027" s="15" t="s">
        <v>8315</v>
      </c>
      <c r="R4027" t="s">
        <v>8316</v>
      </c>
      <c r="S4027" s="9">
        <f t="shared" si="271"/>
        <v>42151.237685185188</v>
      </c>
      <c r="T4027" s="9">
        <f t="shared" si="272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3"/>
        <v>0</v>
      </c>
      <c r="P4028" s="13">
        <f t="shared" si="274"/>
        <v>0</v>
      </c>
      <c r="Q4028" s="15" t="s">
        <v>8315</v>
      </c>
      <c r="R4028" t="s">
        <v>8316</v>
      </c>
      <c r="S4028" s="9">
        <f t="shared" si="271"/>
        <v>42282.655543981484</v>
      </c>
      <c r="T4028" s="9">
        <f t="shared" si="272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3"/>
        <v>7</v>
      </c>
      <c r="P4029" s="13">
        <f t="shared" si="274"/>
        <v>30.71</v>
      </c>
      <c r="Q4029" s="15" t="s">
        <v>8315</v>
      </c>
      <c r="R4029" t="s">
        <v>8316</v>
      </c>
      <c r="S4029" s="9">
        <f t="shared" si="271"/>
        <v>42768.97084490741</v>
      </c>
      <c r="T4029" s="9">
        <f t="shared" si="272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3"/>
        <v>28</v>
      </c>
      <c r="P4030" s="13">
        <f t="shared" si="274"/>
        <v>51</v>
      </c>
      <c r="Q4030" s="15" t="s">
        <v>8315</v>
      </c>
      <c r="R4030" t="s">
        <v>8316</v>
      </c>
      <c r="S4030" s="9">
        <f t="shared" si="271"/>
        <v>41765.938657407409</v>
      </c>
      <c r="T4030" s="9">
        <f t="shared" si="272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3"/>
        <v>0</v>
      </c>
      <c r="P4031" s="13">
        <f t="shared" si="274"/>
        <v>0</v>
      </c>
      <c r="Q4031" s="15" t="s">
        <v>8315</v>
      </c>
      <c r="R4031" t="s">
        <v>8316</v>
      </c>
      <c r="S4031" s="9">
        <f t="shared" si="271"/>
        <v>42322.025115740747</v>
      </c>
      <c r="T4031" s="9">
        <f t="shared" si="272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3"/>
        <v>16</v>
      </c>
      <c r="P4032" s="13">
        <f t="shared" si="274"/>
        <v>66.67</v>
      </c>
      <c r="Q4032" s="15" t="s">
        <v>8315</v>
      </c>
      <c r="R4032" t="s">
        <v>8316</v>
      </c>
      <c r="S4032" s="9">
        <f t="shared" si="271"/>
        <v>42374.655081018514</v>
      </c>
      <c r="T4032" s="9">
        <f t="shared" si="272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3"/>
        <v>0</v>
      </c>
      <c r="P4033" s="13">
        <f t="shared" si="274"/>
        <v>0</v>
      </c>
      <c r="Q4033" s="15" t="s">
        <v>8315</v>
      </c>
      <c r="R4033" t="s">
        <v>8316</v>
      </c>
      <c r="S4033" s="9">
        <f t="shared" si="271"/>
        <v>41941.585231481484</v>
      </c>
      <c r="T4033" s="9">
        <f t="shared" si="272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3"/>
        <v>7</v>
      </c>
      <c r="P4034" s="13">
        <f t="shared" si="274"/>
        <v>59</v>
      </c>
      <c r="Q4034" s="15" t="s">
        <v>8315</v>
      </c>
      <c r="R4034" t="s">
        <v>8316</v>
      </c>
      <c r="S4034" s="9">
        <f t="shared" si="271"/>
        <v>42293.809212962966</v>
      </c>
      <c r="T4034" s="9">
        <f t="shared" si="272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3"/>
        <v>26</v>
      </c>
      <c r="P4035" s="13">
        <f t="shared" si="274"/>
        <v>65.34</v>
      </c>
      <c r="Q4035" s="15" t="s">
        <v>8315</v>
      </c>
      <c r="R4035" t="s">
        <v>8316</v>
      </c>
      <c r="S4035" s="9">
        <f t="shared" ref="S4035:S4098" si="275">(((J4035/60)/60)/24)+DATE(1970,1,1)</f>
        <v>42614.268796296295</v>
      </c>
      <c r="T4035" s="9">
        <f t="shared" ref="T4035:T4098" si="276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3"/>
        <v>1</v>
      </c>
      <c r="P4036" s="13">
        <f t="shared" si="274"/>
        <v>100</v>
      </c>
      <c r="Q4036" s="15" t="s">
        <v>8315</v>
      </c>
      <c r="R4036" t="s">
        <v>8316</v>
      </c>
      <c r="S4036" s="9">
        <f t="shared" si="275"/>
        <v>42067.947337962964</v>
      </c>
      <c r="T4036" s="9">
        <f t="shared" si="276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3"/>
        <v>37</v>
      </c>
      <c r="P4037" s="13">
        <f t="shared" si="274"/>
        <v>147.4</v>
      </c>
      <c r="Q4037" s="15" t="s">
        <v>8315</v>
      </c>
      <c r="R4037" t="s">
        <v>8316</v>
      </c>
      <c r="S4037" s="9">
        <f t="shared" si="275"/>
        <v>41903.882951388885</v>
      </c>
      <c r="T4037" s="9">
        <f t="shared" si="276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3"/>
        <v>47</v>
      </c>
      <c r="P4038" s="13">
        <f t="shared" si="274"/>
        <v>166.06</v>
      </c>
      <c r="Q4038" s="15" t="s">
        <v>8315</v>
      </c>
      <c r="R4038" t="s">
        <v>8316</v>
      </c>
      <c r="S4038" s="9">
        <f t="shared" si="275"/>
        <v>41804.937083333331</v>
      </c>
      <c r="T4038" s="9">
        <f t="shared" si="276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3"/>
        <v>11</v>
      </c>
      <c r="P4039" s="13">
        <f t="shared" si="274"/>
        <v>40</v>
      </c>
      <c r="Q4039" s="15" t="s">
        <v>8315</v>
      </c>
      <c r="R4039" t="s">
        <v>8316</v>
      </c>
      <c r="S4039" s="9">
        <f t="shared" si="275"/>
        <v>42497.070775462969</v>
      </c>
      <c r="T4039" s="9">
        <f t="shared" si="276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3"/>
        <v>12</v>
      </c>
      <c r="P4040" s="13">
        <f t="shared" si="274"/>
        <v>75.25</v>
      </c>
      <c r="Q4040" s="15" t="s">
        <v>8315</v>
      </c>
      <c r="R4040" t="s">
        <v>8316</v>
      </c>
      <c r="S4040" s="9">
        <f t="shared" si="275"/>
        <v>41869.798726851855</v>
      </c>
      <c r="T4040" s="9">
        <f t="shared" si="276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3"/>
        <v>60</v>
      </c>
      <c r="P4041" s="13">
        <f t="shared" si="274"/>
        <v>60</v>
      </c>
      <c r="Q4041" s="15" t="s">
        <v>8315</v>
      </c>
      <c r="R4041" t="s">
        <v>8316</v>
      </c>
      <c r="S4041" s="9">
        <f t="shared" si="275"/>
        <v>42305.670914351853</v>
      </c>
      <c r="T4041" s="9">
        <f t="shared" si="276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77">ROUND(E4042/D4042*100,0)</f>
        <v>31</v>
      </c>
      <c r="P4042" s="13">
        <f t="shared" ref="P4042:P4105" si="278">IFERROR(ROUND(E4042/L4042,2),0)</f>
        <v>1250</v>
      </c>
      <c r="Q4042" s="15" t="s">
        <v>8315</v>
      </c>
      <c r="R4042" t="s">
        <v>8316</v>
      </c>
      <c r="S4042" s="9">
        <f t="shared" si="275"/>
        <v>42144.231527777782</v>
      </c>
      <c r="T4042" s="9">
        <f t="shared" si="276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7"/>
        <v>0</v>
      </c>
      <c r="P4043" s="13">
        <f t="shared" si="278"/>
        <v>10.5</v>
      </c>
      <c r="Q4043" s="15" t="s">
        <v>8315</v>
      </c>
      <c r="R4043" t="s">
        <v>8316</v>
      </c>
      <c r="S4043" s="9">
        <f t="shared" si="275"/>
        <v>42559.474004629628</v>
      </c>
      <c r="T4043" s="9">
        <f t="shared" si="276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7"/>
        <v>0</v>
      </c>
      <c r="P4044" s="13">
        <f t="shared" si="278"/>
        <v>7</v>
      </c>
      <c r="Q4044" s="15" t="s">
        <v>8315</v>
      </c>
      <c r="R4044" t="s">
        <v>8316</v>
      </c>
      <c r="S4044" s="9">
        <f t="shared" si="275"/>
        <v>41995.084074074075</v>
      </c>
      <c r="T4044" s="9">
        <f t="shared" si="276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7"/>
        <v>0</v>
      </c>
      <c r="P4045" s="13">
        <f t="shared" si="278"/>
        <v>0</v>
      </c>
      <c r="Q4045" s="15" t="s">
        <v>8315</v>
      </c>
      <c r="R4045" t="s">
        <v>8316</v>
      </c>
      <c r="S4045" s="9">
        <f t="shared" si="275"/>
        <v>41948.957465277781</v>
      </c>
      <c r="T4045" s="9">
        <f t="shared" si="276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7"/>
        <v>38</v>
      </c>
      <c r="P4046" s="13">
        <f t="shared" si="278"/>
        <v>56.25</v>
      </c>
      <c r="Q4046" s="15" t="s">
        <v>8315</v>
      </c>
      <c r="R4046" t="s">
        <v>8316</v>
      </c>
      <c r="S4046" s="9">
        <f t="shared" si="275"/>
        <v>42074.219699074078</v>
      </c>
      <c r="T4046" s="9">
        <f t="shared" si="276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7"/>
        <v>0</v>
      </c>
      <c r="P4047" s="13">
        <f t="shared" si="278"/>
        <v>1</v>
      </c>
      <c r="Q4047" s="15" t="s">
        <v>8315</v>
      </c>
      <c r="R4047" t="s">
        <v>8316</v>
      </c>
      <c r="S4047" s="9">
        <f t="shared" si="275"/>
        <v>41842.201261574075</v>
      </c>
      <c r="T4047" s="9">
        <f t="shared" si="276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7"/>
        <v>8</v>
      </c>
      <c r="P4048" s="13">
        <f t="shared" si="278"/>
        <v>38.33</v>
      </c>
      <c r="Q4048" s="15" t="s">
        <v>8315</v>
      </c>
      <c r="R4048" t="s">
        <v>8316</v>
      </c>
      <c r="S4048" s="9">
        <f t="shared" si="275"/>
        <v>41904.650578703702</v>
      </c>
      <c r="T4048" s="9">
        <f t="shared" si="276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7"/>
        <v>2</v>
      </c>
      <c r="P4049" s="13">
        <f t="shared" si="278"/>
        <v>27.5</v>
      </c>
      <c r="Q4049" s="15" t="s">
        <v>8315</v>
      </c>
      <c r="R4049" t="s">
        <v>8316</v>
      </c>
      <c r="S4049" s="9">
        <f t="shared" si="275"/>
        <v>41991.022488425922</v>
      </c>
      <c r="T4049" s="9">
        <f t="shared" si="276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7"/>
        <v>18</v>
      </c>
      <c r="P4050" s="13">
        <f t="shared" si="278"/>
        <v>32.979999999999997</v>
      </c>
      <c r="Q4050" s="15" t="s">
        <v>8315</v>
      </c>
      <c r="R4050" t="s">
        <v>8316</v>
      </c>
      <c r="S4050" s="9">
        <f t="shared" si="275"/>
        <v>42436.509108796294</v>
      </c>
      <c r="T4050" s="9">
        <f t="shared" si="276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7"/>
        <v>0</v>
      </c>
      <c r="P4051" s="13">
        <f t="shared" si="278"/>
        <v>16</v>
      </c>
      <c r="Q4051" s="15" t="s">
        <v>8315</v>
      </c>
      <c r="R4051" t="s">
        <v>8316</v>
      </c>
      <c r="S4051" s="9">
        <f t="shared" si="275"/>
        <v>42169.958506944444</v>
      </c>
      <c r="T4051" s="9">
        <f t="shared" si="276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7"/>
        <v>0</v>
      </c>
      <c r="P4052" s="13">
        <f t="shared" si="278"/>
        <v>1</v>
      </c>
      <c r="Q4052" s="15" t="s">
        <v>8315</v>
      </c>
      <c r="R4052" t="s">
        <v>8316</v>
      </c>
      <c r="S4052" s="9">
        <f t="shared" si="275"/>
        <v>41905.636469907404</v>
      </c>
      <c r="T4052" s="9">
        <f t="shared" si="276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7"/>
        <v>0</v>
      </c>
      <c r="P4053" s="13">
        <f t="shared" si="278"/>
        <v>0</v>
      </c>
      <c r="Q4053" s="15" t="s">
        <v>8315</v>
      </c>
      <c r="R4053" t="s">
        <v>8316</v>
      </c>
      <c r="S4053" s="9">
        <f t="shared" si="275"/>
        <v>41761.810150462967</v>
      </c>
      <c r="T4053" s="9">
        <f t="shared" si="276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7"/>
        <v>38</v>
      </c>
      <c r="P4054" s="13">
        <f t="shared" si="278"/>
        <v>86.62</v>
      </c>
      <c r="Q4054" s="15" t="s">
        <v>8315</v>
      </c>
      <c r="R4054" t="s">
        <v>8316</v>
      </c>
      <c r="S4054" s="9">
        <f t="shared" si="275"/>
        <v>41865.878657407404</v>
      </c>
      <c r="T4054" s="9">
        <f t="shared" si="276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7"/>
        <v>22</v>
      </c>
      <c r="P4055" s="13">
        <f t="shared" si="278"/>
        <v>55</v>
      </c>
      <c r="Q4055" s="15" t="s">
        <v>8315</v>
      </c>
      <c r="R4055" t="s">
        <v>8316</v>
      </c>
      <c r="S4055" s="9">
        <f t="shared" si="275"/>
        <v>41928.690138888887</v>
      </c>
      <c r="T4055" s="9">
        <f t="shared" si="276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7"/>
        <v>0</v>
      </c>
      <c r="P4056" s="13">
        <f t="shared" si="278"/>
        <v>0</v>
      </c>
      <c r="Q4056" s="15" t="s">
        <v>8315</v>
      </c>
      <c r="R4056" t="s">
        <v>8316</v>
      </c>
      <c r="S4056" s="9">
        <f t="shared" si="275"/>
        <v>42613.841261574074</v>
      </c>
      <c r="T4056" s="9">
        <f t="shared" si="276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7"/>
        <v>18</v>
      </c>
      <c r="P4057" s="13">
        <f t="shared" si="278"/>
        <v>41.95</v>
      </c>
      <c r="Q4057" s="15" t="s">
        <v>8315</v>
      </c>
      <c r="R4057" t="s">
        <v>8316</v>
      </c>
      <c r="S4057" s="9">
        <f t="shared" si="275"/>
        <v>41779.648506944446</v>
      </c>
      <c r="T4057" s="9">
        <f t="shared" si="276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7"/>
        <v>53</v>
      </c>
      <c r="P4058" s="13">
        <f t="shared" si="278"/>
        <v>88.33</v>
      </c>
      <c r="Q4058" s="15" t="s">
        <v>8315</v>
      </c>
      <c r="R4058" t="s">
        <v>8316</v>
      </c>
      <c r="S4058" s="9">
        <f t="shared" si="275"/>
        <v>42534.933321759265</v>
      </c>
      <c r="T4058" s="9">
        <f t="shared" si="276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7"/>
        <v>22</v>
      </c>
      <c r="P4059" s="13">
        <f t="shared" si="278"/>
        <v>129.16999999999999</v>
      </c>
      <c r="Q4059" s="15" t="s">
        <v>8315</v>
      </c>
      <c r="R4059" t="s">
        <v>8316</v>
      </c>
      <c r="S4059" s="9">
        <f t="shared" si="275"/>
        <v>42310.968518518523</v>
      </c>
      <c r="T4059" s="9">
        <f t="shared" si="276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7"/>
        <v>3</v>
      </c>
      <c r="P4060" s="13">
        <f t="shared" si="278"/>
        <v>23.75</v>
      </c>
      <c r="Q4060" s="15" t="s">
        <v>8315</v>
      </c>
      <c r="R4060" t="s">
        <v>8316</v>
      </c>
      <c r="S4060" s="9">
        <f t="shared" si="275"/>
        <v>42446.060694444444</v>
      </c>
      <c r="T4060" s="9">
        <f t="shared" si="276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7"/>
        <v>3</v>
      </c>
      <c r="P4061" s="13">
        <f t="shared" si="278"/>
        <v>35.71</v>
      </c>
      <c r="Q4061" s="15" t="s">
        <v>8315</v>
      </c>
      <c r="R4061" t="s">
        <v>8316</v>
      </c>
      <c r="S4061" s="9">
        <f t="shared" si="275"/>
        <v>41866.640648148146</v>
      </c>
      <c r="T4061" s="9">
        <f t="shared" si="276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7"/>
        <v>3</v>
      </c>
      <c r="P4062" s="13">
        <f t="shared" si="278"/>
        <v>57</v>
      </c>
      <c r="Q4062" s="15" t="s">
        <v>8315</v>
      </c>
      <c r="R4062" t="s">
        <v>8316</v>
      </c>
      <c r="S4062" s="9">
        <f t="shared" si="275"/>
        <v>41779.695092592592</v>
      </c>
      <c r="T4062" s="9">
        <f t="shared" si="276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7"/>
        <v>0</v>
      </c>
      <c r="P4063" s="13">
        <f t="shared" si="278"/>
        <v>0</v>
      </c>
      <c r="Q4063" s="15" t="s">
        <v>8315</v>
      </c>
      <c r="R4063" t="s">
        <v>8316</v>
      </c>
      <c r="S4063" s="9">
        <f t="shared" si="275"/>
        <v>42421.141469907408</v>
      </c>
      <c r="T4063" s="9">
        <f t="shared" si="276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7"/>
        <v>2</v>
      </c>
      <c r="P4064" s="13">
        <f t="shared" si="278"/>
        <v>163.33000000000001</v>
      </c>
      <c r="Q4064" s="15" t="s">
        <v>8315</v>
      </c>
      <c r="R4064" t="s">
        <v>8316</v>
      </c>
      <c r="S4064" s="9">
        <f t="shared" si="275"/>
        <v>42523.739212962959</v>
      </c>
      <c r="T4064" s="9">
        <f t="shared" si="276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7"/>
        <v>1</v>
      </c>
      <c r="P4065" s="13">
        <f t="shared" si="278"/>
        <v>15</v>
      </c>
      <c r="Q4065" s="15" t="s">
        <v>8315</v>
      </c>
      <c r="R4065" t="s">
        <v>8316</v>
      </c>
      <c r="S4065" s="9">
        <f t="shared" si="275"/>
        <v>41787.681527777779</v>
      </c>
      <c r="T4065" s="9">
        <f t="shared" si="276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7"/>
        <v>19</v>
      </c>
      <c r="P4066" s="13">
        <f t="shared" si="278"/>
        <v>64.17</v>
      </c>
      <c r="Q4066" s="15" t="s">
        <v>8315</v>
      </c>
      <c r="R4066" t="s">
        <v>8316</v>
      </c>
      <c r="S4066" s="9">
        <f t="shared" si="275"/>
        <v>42093.588263888887</v>
      </c>
      <c r="T4066" s="9">
        <f t="shared" si="276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7"/>
        <v>1</v>
      </c>
      <c r="P4067" s="13">
        <f t="shared" si="278"/>
        <v>6.75</v>
      </c>
      <c r="Q4067" s="15" t="s">
        <v>8315</v>
      </c>
      <c r="R4067" t="s">
        <v>8316</v>
      </c>
      <c r="S4067" s="9">
        <f t="shared" si="275"/>
        <v>41833.951516203706</v>
      </c>
      <c r="T4067" s="9">
        <f t="shared" si="276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7"/>
        <v>0</v>
      </c>
      <c r="P4068" s="13">
        <f t="shared" si="278"/>
        <v>25</v>
      </c>
      <c r="Q4068" s="15" t="s">
        <v>8315</v>
      </c>
      <c r="R4068" t="s">
        <v>8316</v>
      </c>
      <c r="S4068" s="9">
        <f t="shared" si="275"/>
        <v>42479.039212962962</v>
      </c>
      <c r="T4068" s="9">
        <f t="shared" si="276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7"/>
        <v>61</v>
      </c>
      <c r="P4069" s="13">
        <f t="shared" si="278"/>
        <v>179.12</v>
      </c>
      <c r="Q4069" s="15" t="s">
        <v>8315</v>
      </c>
      <c r="R4069" t="s">
        <v>8316</v>
      </c>
      <c r="S4069" s="9">
        <f t="shared" si="275"/>
        <v>42235.117476851854</v>
      </c>
      <c r="T4069" s="9">
        <f t="shared" si="276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7"/>
        <v>1</v>
      </c>
      <c r="P4070" s="13">
        <f t="shared" si="278"/>
        <v>34.950000000000003</v>
      </c>
      <c r="Q4070" s="15" t="s">
        <v>8315</v>
      </c>
      <c r="R4070" t="s">
        <v>8316</v>
      </c>
      <c r="S4070" s="9">
        <f t="shared" si="275"/>
        <v>42718.963599537034</v>
      </c>
      <c r="T4070" s="9">
        <f t="shared" si="276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7"/>
        <v>34</v>
      </c>
      <c r="P4071" s="13">
        <f t="shared" si="278"/>
        <v>33.08</v>
      </c>
      <c r="Q4071" s="15" t="s">
        <v>8315</v>
      </c>
      <c r="R4071" t="s">
        <v>8316</v>
      </c>
      <c r="S4071" s="9">
        <f t="shared" si="275"/>
        <v>42022.661527777775</v>
      </c>
      <c r="T4071" s="9">
        <f t="shared" si="276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7"/>
        <v>17</v>
      </c>
      <c r="P4072" s="13">
        <f t="shared" si="278"/>
        <v>27.5</v>
      </c>
      <c r="Q4072" s="15" t="s">
        <v>8315</v>
      </c>
      <c r="R4072" t="s">
        <v>8316</v>
      </c>
      <c r="S4072" s="9">
        <f t="shared" si="275"/>
        <v>42031.666898148149</v>
      </c>
      <c r="T4072" s="9">
        <f t="shared" si="276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7"/>
        <v>0</v>
      </c>
      <c r="P4073" s="13">
        <f t="shared" si="278"/>
        <v>0</v>
      </c>
      <c r="Q4073" s="15" t="s">
        <v>8315</v>
      </c>
      <c r="R4073" t="s">
        <v>8316</v>
      </c>
      <c r="S4073" s="9">
        <f t="shared" si="275"/>
        <v>42700.804756944446</v>
      </c>
      <c r="T4073" s="9">
        <f t="shared" si="276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7"/>
        <v>0</v>
      </c>
      <c r="P4074" s="13">
        <f t="shared" si="278"/>
        <v>2</v>
      </c>
      <c r="Q4074" s="15" t="s">
        <v>8315</v>
      </c>
      <c r="R4074" t="s">
        <v>8316</v>
      </c>
      <c r="S4074" s="9">
        <f t="shared" si="275"/>
        <v>41812.77443287037</v>
      </c>
      <c r="T4074" s="9">
        <f t="shared" si="276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7"/>
        <v>1</v>
      </c>
      <c r="P4075" s="13">
        <f t="shared" si="278"/>
        <v>18.5</v>
      </c>
      <c r="Q4075" s="15" t="s">
        <v>8315</v>
      </c>
      <c r="R4075" t="s">
        <v>8316</v>
      </c>
      <c r="S4075" s="9">
        <f t="shared" si="275"/>
        <v>42078.34520833334</v>
      </c>
      <c r="T4075" s="9">
        <f t="shared" si="276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7"/>
        <v>27</v>
      </c>
      <c r="P4076" s="13">
        <f t="shared" si="278"/>
        <v>35</v>
      </c>
      <c r="Q4076" s="15" t="s">
        <v>8315</v>
      </c>
      <c r="R4076" t="s">
        <v>8316</v>
      </c>
      <c r="S4076" s="9">
        <f t="shared" si="275"/>
        <v>42283.552951388891</v>
      </c>
      <c r="T4076" s="9">
        <f t="shared" si="276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7"/>
        <v>29</v>
      </c>
      <c r="P4077" s="13">
        <f t="shared" si="278"/>
        <v>44.31</v>
      </c>
      <c r="Q4077" s="15" t="s">
        <v>8315</v>
      </c>
      <c r="R4077" t="s">
        <v>8316</v>
      </c>
      <c r="S4077" s="9">
        <f t="shared" si="275"/>
        <v>41779.045937499999</v>
      </c>
      <c r="T4077" s="9">
        <f t="shared" si="276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7"/>
        <v>0</v>
      </c>
      <c r="P4078" s="13">
        <f t="shared" si="278"/>
        <v>0</v>
      </c>
      <c r="Q4078" s="15" t="s">
        <v>8315</v>
      </c>
      <c r="R4078" t="s">
        <v>8316</v>
      </c>
      <c r="S4078" s="9">
        <f t="shared" si="275"/>
        <v>41905.795706018522</v>
      </c>
      <c r="T4078" s="9">
        <f t="shared" si="276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7"/>
        <v>9</v>
      </c>
      <c r="P4079" s="13">
        <f t="shared" si="278"/>
        <v>222.5</v>
      </c>
      <c r="Q4079" s="15" t="s">
        <v>8315</v>
      </c>
      <c r="R4079" t="s">
        <v>8316</v>
      </c>
      <c r="S4079" s="9">
        <f t="shared" si="275"/>
        <v>42695.7105787037</v>
      </c>
      <c r="T4079" s="9">
        <f t="shared" si="276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7"/>
        <v>0</v>
      </c>
      <c r="P4080" s="13">
        <f t="shared" si="278"/>
        <v>0</v>
      </c>
      <c r="Q4080" s="15" t="s">
        <v>8315</v>
      </c>
      <c r="R4080" t="s">
        <v>8316</v>
      </c>
      <c r="S4080" s="9">
        <f t="shared" si="275"/>
        <v>42732.787523148145</v>
      </c>
      <c r="T4080" s="9">
        <f t="shared" si="276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7"/>
        <v>0</v>
      </c>
      <c r="P4081" s="13">
        <f t="shared" si="278"/>
        <v>5</v>
      </c>
      <c r="Q4081" s="15" t="s">
        <v>8315</v>
      </c>
      <c r="R4081" t="s">
        <v>8316</v>
      </c>
      <c r="S4081" s="9">
        <f t="shared" si="275"/>
        <v>42510.938900462963</v>
      </c>
      <c r="T4081" s="9">
        <f t="shared" si="276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7"/>
        <v>0</v>
      </c>
      <c r="P4082" s="13">
        <f t="shared" si="278"/>
        <v>0</v>
      </c>
      <c r="Q4082" s="15" t="s">
        <v>8315</v>
      </c>
      <c r="R4082" t="s">
        <v>8316</v>
      </c>
      <c r="S4082" s="9">
        <f t="shared" si="275"/>
        <v>42511.698101851856</v>
      </c>
      <c r="T4082" s="9">
        <f t="shared" si="276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7"/>
        <v>16</v>
      </c>
      <c r="P4083" s="13">
        <f t="shared" si="278"/>
        <v>29.17</v>
      </c>
      <c r="Q4083" s="15" t="s">
        <v>8315</v>
      </c>
      <c r="R4083" t="s">
        <v>8316</v>
      </c>
      <c r="S4083" s="9">
        <f t="shared" si="275"/>
        <v>42041.581307870365</v>
      </c>
      <c r="T4083" s="9">
        <f t="shared" si="276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7"/>
        <v>2</v>
      </c>
      <c r="P4084" s="13">
        <f t="shared" si="278"/>
        <v>1.5</v>
      </c>
      <c r="Q4084" s="15" t="s">
        <v>8315</v>
      </c>
      <c r="R4084" t="s">
        <v>8316</v>
      </c>
      <c r="S4084" s="9">
        <f t="shared" si="275"/>
        <v>42307.189270833333</v>
      </c>
      <c r="T4084" s="9">
        <f t="shared" si="276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7"/>
        <v>22</v>
      </c>
      <c r="P4085" s="13">
        <f t="shared" si="278"/>
        <v>126.5</v>
      </c>
      <c r="Q4085" s="15" t="s">
        <v>8315</v>
      </c>
      <c r="R4085" t="s">
        <v>8316</v>
      </c>
      <c r="S4085" s="9">
        <f t="shared" si="275"/>
        <v>42353.761759259258</v>
      </c>
      <c r="T4085" s="9">
        <f t="shared" si="276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7"/>
        <v>0</v>
      </c>
      <c r="P4086" s="13">
        <f t="shared" si="278"/>
        <v>10</v>
      </c>
      <c r="Q4086" s="15" t="s">
        <v>8315</v>
      </c>
      <c r="R4086" t="s">
        <v>8316</v>
      </c>
      <c r="S4086" s="9">
        <f t="shared" si="275"/>
        <v>42622.436412037037</v>
      </c>
      <c r="T4086" s="9">
        <f t="shared" si="276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7"/>
        <v>0</v>
      </c>
      <c r="P4087" s="13">
        <f t="shared" si="278"/>
        <v>10</v>
      </c>
      <c r="Q4087" s="15" t="s">
        <v>8315</v>
      </c>
      <c r="R4087" t="s">
        <v>8316</v>
      </c>
      <c r="S4087" s="9">
        <f t="shared" si="275"/>
        <v>42058.603877314818</v>
      </c>
      <c r="T4087" s="9">
        <f t="shared" si="276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7"/>
        <v>5</v>
      </c>
      <c r="P4088" s="13">
        <f t="shared" si="278"/>
        <v>9.4</v>
      </c>
      <c r="Q4088" s="15" t="s">
        <v>8315</v>
      </c>
      <c r="R4088" t="s">
        <v>8316</v>
      </c>
      <c r="S4088" s="9">
        <f t="shared" si="275"/>
        <v>42304.940960648149</v>
      </c>
      <c r="T4088" s="9">
        <f t="shared" si="276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7"/>
        <v>0</v>
      </c>
      <c r="P4089" s="13">
        <f t="shared" si="278"/>
        <v>0</v>
      </c>
      <c r="Q4089" s="15" t="s">
        <v>8315</v>
      </c>
      <c r="R4089" t="s">
        <v>8316</v>
      </c>
      <c r="S4089" s="9">
        <f t="shared" si="275"/>
        <v>42538.742893518516</v>
      </c>
      <c r="T4089" s="9">
        <f t="shared" si="276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7"/>
        <v>11</v>
      </c>
      <c r="P4090" s="13">
        <f t="shared" si="278"/>
        <v>72</v>
      </c>
      <c r="Q4090" s="15" t="s">
        <v>8315</v>
      </c>
      <c r="R4090" t="s">
        <v>8316</v>
      </c>
      <c r="S4090" s="9">
        <f t="shared" si="275"/>
        <v>41990.612546296295</v>
      </c>
      <c r="T4090" s="9">
        <f t="shared" si="276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7"/>
        <v>5</v>
      </c>
      <c r="P4091" s="13">
        <f t="shared" si="278"/>
        <v>30</v>
      </c>
      <c r="Q4091" s="15" t="s">
        <v>8315</v>
      </c>
      <c r="R4091" t="s">
        <v>8316</v>
      </c>
      <c r="S4091" s="9">
        <f t="shared" si="275"/>
        <v>42122.732499999998</v>
      </c>
      <c r="T4091" s="9">
        <f t="shared" si="276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7"/>
        <v>3</v>
      </c>
      <c r="P4092" s="13">
        <f t="shared" si="278"/>
        <v>10.67</v>
      </c>
      <c r="Q4092" s="15" t="s">
        <v>8315</v>
      </c>
      <c r="R4092" t="s">
        <v>8316</v>
      </c>
      <c r="S4092" s="9">
        <f t="shared" si="275"/>
        <v>42209.67288194444</v>
      </c>
      <c r="T4092" s="9">
        <f t="shared" si="276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7"/>
        <v>13</v>
      </c>
      <c r="P4093" s="13">
        <f t="shared" si="278"/>
        <v>25.5</v>
      </c>
      <c r="Q4093" s="15" t="s">
        <v>8315</v>
      </c>
      <c r="R4093" t="s">
        <v>8316</v>
      </c>
      <c r="S4093" s="9">
        <f t="shared" si="275"/>
        <v>41990.506377314814</v>
      </c>
      <c r="T4093" s="9">
        <f t="shared" si="276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7"/>
        <v>0</v>
      </c>
      <c r="P4094" s="13">
        <f t="shared" si="278"/>
        <v>20</v>
      </c>
      <c r="Q4094" s="15" t="s">
        <v>8315</v>
      </c>
      <c r="R4094" t="s">
        <v>8316</v>
      </c>
      <c r="S4094" s="9">
        <f t="shared" si="275"/>
        <v>42039.194988425923</v>
      </c>
      <c r="T4094" s="9">
        <f t="shared" si="276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7"/>
        <v>2</v>
      </c>
      <c r="P4095" s="13">
        <f t="shared" si="278"/>
        <v>15</v>
      </c>
      <c r="Q4095" s="15" t="s">
        <v>8315</v>
      </c>
      <c r="R4095" t="s">
        <v>8316</v>
      </c>
      <c r="S4095" s="9">
        <f t="shared" si="275"/>
        <v>42178.815891203703</v>
      </c>
      <c r="T4095" s="9">
        <f t="shared" si="276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7"/>
        <v>37</v>
      </c>
      <c r="P4096" s="13">
        <f t="shared" si="278"/>
        <v>91.25</v>
      </c>
      <c r="Q4096" s="15" t="s">
        <v>8315</v>
      </c>
      <c r="R4096" t="s">
        <v>8316</v>
      </c>
      <c r="S4096" s="9">
        <f t="shared" si="275"/>
        <v>41890.086805555555</v>
      </c>
      <c r="T4096" s="9">
        <f t="shared" si="276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7"/>
        <v>3</v>
      </c>
      <c r="P4097" s="13">
        <f t="shared" si="278"/>
        <v>800</v>
      </c>
      <c r="Q4097" s="15" t="s">
        <v>8315</v>
      </c>
      <c r="R4097" t="s">
        <v>8316</v>
      </c>
      <c r="S4097" s="9">
        <f t="shared" si="275"/>
        <v>42693.031828703708</v>
      </c>
      <c r="T4097" s="9">
        <f t="shared" si="276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77"/>
        <v>11</v>
      </c>
      <c r="P4098" s="13">
        <f t="shared" si="278"/>
        <v>80</v>
      </c>
      <c r="Q4098" s="15" t="s">
        <v>8315</v>
      </c>
      <c r="R4098" t="s">
        <v>8316</v>
      </c>
      <c r="S4098" s="9">
        <f t="shared" si="275"/>
        <v>42750.530312499999</v>
      </c>
      <c r="T4098" s="9">
        <f t="shared" si="276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7"/>
        <v>0</v>
      </c>
      <c r="P4099" s="13">
        <f t="shared" si="278"/>
        <v>0</v>
      </c>
      <c r="Q4099" s="15" t="s">
        <v>8315</v>
      </c>
      <c r="R4099" t="s">
        <v>8316</v>
      </c>
      <c r="S4099" s="9">
        <f t="shared" ref="S4099:S4115" si="279">(((J4099/60)/60)/24)+DATE(1970,1,1)</f>
        <v>42344.824502314819</v>
      </c>
      <c r="T4099" s="9">
        <f t="shared" ref="T4099:T4115" si="280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7"/>
        <v>0</v>
      </c>
      <c r="P4100" s="13">
        <f t="shared" si="278"/>
        <v>0</v>
      </c>
      <c r="Q4100" s="15" t="s">
        <v>8315</v>
      </c>
      <c r="R4100" t="s">
        <v>8316</v>
      </c>
      <c r="S4100" s="9">
        <f t="shared" si="279"/>
        <v>42495.722187499996</v>
      </c>
      <c r="T4100" s="9">
        <f t="shared" si="280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7"/>
        <v>1</v>
      </c>
      <c r="P4101" s="13">
        <f t="shared" si="278"/>
        <v>50</v>
      </c>
      <c r="Q4101" s="15" t="s">
        <v>8315</v>
      </c>
      <c r="R4101" t="s">
        <v>8316</v>
      </c>
      <c r="S4101" s="9">
        <f t="shared" si="279"/>
        <v>42570.850381944445</v>
      </c>
      <c r="T4101" s="9">
        <f t="shared" si="280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7"/>
        <v>0</v>
      </c>
      <c r="P4102" s="13">
        <f t="shared" si="278"/>
        <v>0</v>
      </c>
      <c r="Q4102" s="15" t="s">
        <v>8315</v>
      </c>
      <c r="R4102" t="s">
        <v>8316</v>
      </c>
      <c r="S4102" s="9">
        <f t="shared" si="279"/>
        <v>41927.124884259261</v>
      </c>
      <c r="T4102" s="9">
        <f t="shared" si="280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7"/>
        <v>0</v>
      </c>
      <c r="P4103" s="13">
        <f t="shared" si="278"/>
        <v>0</v>
      </c>
      <c r="Q4103" s="15" t="s">
        <v>8315</v>
      </c>
      <c r="R4103" t="s">
        <v>8316</v>
      </c>
      <c r="S4103" s="9">
        <f t="shared" si="279"/>
        <v>42730.903726851851</v>
      </c>
      <c r="T4103" s="9">
        <f t="shared" si="280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7"/>
        <v>27</v>
      </c>
      <c r="P4104" s="13">
        <f t="shared" si="278"/>
        <v>22.83</v>
      </c>
      <c r="Q4104" s="15" t="s">
        <v>8315</v>
      </c>
      <c r="R4104" t="s">
        <v>8316</v>
      </c>
      <c r="S4104" s="9">
        <f t="shared" si="279"/>
        <v>42475.848067129627</v>
      </c>
      <c r="T4104" s="9">
        <f t="shared" si="280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7"/>
        <v>10</v>
      </c>
      <c r="P4105" s="13">
        <f t="shared" si="278"/>
        <v>16.670000000000002</v>
      </c>
      <c r="Q4105" s="15" t="s">
        <v>8315</v>
      </c>
      <c r="R4105" t="s">
        <v>8316</v>
      </c>
      <c r="S4105" s="9">
        <f t="shared" si="279"/>
        <v>42188.83293981482</v>
      </c>
      <c r="T4105" s="9">
        <f t="shared" si="280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281">ROUND(E4106/D4106*100,0)</f>
        <v>21</v>
      </c>
      <c r="P4106" s="13">
        <f t="shared" ref="P4106:P4115" si="282">IFERROR(ROUND(E4106/L4106,2),0)</f>
        <v>45.79</v>
      </c>
      <c r="Q4106" s="15" t="s">
        <v>8315</v>
      </c>
      <c r="R4106" t="s">
        <v>8316</v>
      </c>
      <c r="S4106" s="9">
        <f t="shared" si="279"/>
        <v>42640.278171296297</v>
      </c>
      <c r="T4106" s="9">
        <f t="shared" si="280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1"/>
        <v>7</v>
      </c>
      <c r="P4107" s="13">
        <f t="shared" si="282"/>
        <v>383.33</v>
      </c>
      <c r="Q4107" s="15" t="s">
        <v>8315</v>
      </c>
      <c r="R4107" t="s">
        <v>8316</v>
      </c>
      <c r="S4107" s="9">
        <f t="shared" si="279"/>
        <v>42697.010520833333</v>
      </c>
      <c r="T4107" s="9">
        <f t="shared" si="280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1"/>
        <v>71</v>
      </c>
      <c r="P4108" s="13">
        <f t="shared" si="282"/>
        <v>106.97</v>
      </c>
      <c r="Q4108" s="15" t="s">
        <v>8315</v>
      </c>
      <c r="R4108" t="s">
        <v>8316</v>
      </c>
      <c r="S4108" s="9">
        <f t="shared" si="279"/>
        <v>42053.049375000002</v>
      </c>
      <c r="T4108" s="9">
        <f t="shared" si="280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1"/>
        <v>2</v>
      </c>
      <c r="P4109" s="13">
        <f t="shared" si="282"/>
        <v>10.25</v>
      </c>
      <c r="Q4109" s="15" t="s">
        <v>8315</v>
      </c>
      <c r="R4109" t="s">
        <v>8316</v>
      </c>
      <c r="S4109" s="9">
        <f t="shared" si="279"/>
        <v>41883.916678240741</v>
      </c>
      <c r="T4109" s="9">
        <f t="shared" si="280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1"/>
        <v>2</v>
      </c>
      <c r="P4110" s="13">
        <f t="shared" si="282"/>
        <v>59</v>
      </c>
      <c r="Q4110" s="15" t="s">
        <v>8315</v>
      </c>
      <c r="R4110" t="s">
        <v>8316</v>
      </c>
      <c r="S4110" s="9">
        <f t="shared" si="279"/>
        <v>42767.031678240746</v>
      </c>
      <c r="T4110" s="9">
        <f t="shared" si="280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1"/>
        <v>0</v>
      </c>
      <c r="P4111" s="13">
        <f t="shared" si="282"/>
        <v>0</v>
      </c>
      <c r="Q4111" s="15" t="s">
        <v>8315</v>
      </c>
      <c r="R4111" t="s">
        <v>8316</v>
      </c>
      <c r="S4111" s="9">
        <f t="shared" si="279"/>
        <v>42307.539398148147</v>
      </c>
      <c r="T4111" s="9">
        <f t="shared" si="280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1"/>
        <v>29</v>
      </c>
      <c r="P4112" s="13">
        <f t="shared" si="282"/>
        <v>14.33</v>
      </c>
      <c r="Q4112" s="15" t="s">
        <v>8315</v>
      </c>
      <c r="R4112" t="s">
        <v>8316</v>
      </c>
      <c r="S4112" s="9">
        <f t="shared" si="279"/>
        <v>42512.626747685179</v>
      </c>
      <c r="T4112" s="9">
        <f t="shared" si="280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1"/>
        <v>3</v>
      </c>
      <c r="P4113" s="13">
        <f t="shared" si="282"/>
        <v>15.67</v>
      </c>
      <c r="Q4113" s="15" t="s">
        <v>8315</v>
      </c>
      <c r="R4113" t="s">
        <v>8316</v>
      </c>
      <c r="S4113" s="9">
        <f t="shared" si="279"/>
        <v>42029.135879629626</v>
      </c>
      <c r="T4113" s="9">
        <f t="shared" si="280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1"/>
        <v>0</v>
      </c>
      <c r="P4114" s="13">
        <f t="shared" si="282"/>
        <v>1</v>
      </c>
      <c r="Q4114" s="15" t="s">
        <v>8315</v>
      </c>
      <c r="R4114" t="s">
        <v>8316</v>
      </c>
      <c r="S4114" s="9">
        <f t="shared" si="279"/>
        <v>42400.946597222224</v>
      </c>
      <c r="T4114" s="9">
        <f t="shared" si="280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1"/>
        <v>0</v>
      </c>
      <c r="P4115" s="13">
        <f t="shared" si="282"/>
        <v>1</v>
      </c>
      <c r="Q4115" s="15" t="s">
        <v>8315</v>
      </c>
      <c r="R4115" t="s">
        <v>8316</v>
      </c>
      <c r="S4115" s="9">
        <f t="shared" si="279"/>
        <v>42358.573182870372</v>
      </c>
      <c r="T4115" s="9">
        <f t="shared" si="280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T3842">
      <sortCondition descending="1" ref="D1:D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25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71A4-E308-4109-80F9-598481A8323F}">
  <dimension ref="A1:F14"/>
  <sheetViews>
    <sheetView topLeftCell="A4" workbookViewId="0">
      <selection sqref="A1:XFD10445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7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7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7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7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7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7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7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7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7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37C3-D9A6-4C27-89FD-E464FE14AF24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8358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7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1E8F-40ED-44D2-8CC4-A9AD058597E6}">
  <dimension ref="A1:F6"/>
  <sheetViews>
    <sheetView workbookViewId="0">
      <selection activeCell="A7" sqref="A7:XFD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style="20" bestFit="1" customWidth="1"/>
    <col min="6" max="6" width="18" bestFit="1" customWidth="1"/>
  </cols>
  <sheetData>
    <row r="1" spans="1:6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2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21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21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21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21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21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0E7A-4CA9-47D0-A59C-24629B1E8A6C}">
  <dimension ref="A1:K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1.7109375" bestFit="1" customWidth="1"/>
    <col min="5" max="5" width="15.7109375" bestFit="1" customWidth="1"/>
    <col min="6" max="7" width="11.5703125" bestFit="1" customWidth="1"/>
    <col min="9" max="9" width="15.7109375" bestFit="1" customWidth="1"/>
    <col min="10" max="11" width="11.5703125" bestFit="1" customWidth="1"/>
  </cols>
  <sheetData>
    <row r="1" spans="1:11" x14ac:dyDescent="0.25">
      <c r="A1" s="1" t="s">
        <v>8391</v>
      </c>
      <c r="B1" s="1" t="s">
        <v>8385</v>
      </c>
      <c r="C1" s="1" t="s">
        <v>8386</v>
      </c>
      <c r="D1" s="1"/>
      <c r="E1" s="1" t="s">
        <v>8392</v>
      </c>
      <c r="F1" s="1" t="s">
        <v>8385</v>
      </c>
      <c r="G1" s="1" t="s">
        <v>8386</v>
      </c>
      <c r="I1" s="1" t="s">
        <v>8393</v>
      </c>
      <c r="J1" s="1" t="s">
        <v>8385</v>
      </c>
      <c r="K1" s="1" t="s">
        <v>8386</v>
      </c>
    </row>
    <row r="2" spans="1:11" x14ac:dyDescent="0.25">
      <c r="A2" s="12" t="s">
        <v>8387</v>
      </c>
      <c r="B2" s="6" t="e">
        <f>AVERAGE(#REF!)</f>
        <v>#REF!</v>
      </c>
      <c r="C2" s="6" t="e">
        <f>AVERAGE(#REF!)</f>
        <v>#REF!</v>
      </c>
      <c r="E2" s="12" t="s">
        <v>8387</v>
      </c>
      <c r="F2" s="6" t="e">
        <f>AVERAGE(#REF!)</f>
        <v>#REF!</v>
      </c>
      <c r="G2" s="6" t="e">
        <f>AVERAGE(#REF!)</f>
        <v>#REF!</v>
      </c>
      <c r="I2" s="12" t="s">
        <v>8387</v>
      </c>
      <c r="J2" s="6" t="e">
        <f>AVERAGE(#REF!)</f>
        <v>#REF!</v>
      </c>
      <c r="K2" s="6" t="e">
        <f>AVERAGE(#REF!)</f>
        <v>#REF!</v>
      </c>
    </row>
    <row r="3" spans="1:11" x14ac:dyDescent="0.25">
      <c r="A3" s="12" t="s">
        <v>8388</v>
      </c>
      <c r="B3" s="6" t="e">
        <f>MEDIAN(#REF!)</f>
        <v>#REF!</v>
      </c>
      <c r="C3" s="6" t="e">
        <f>MEDIAN(#REF!)</f>
        <v>#REF!</v>
      </c>
      <c r="E3" s="12" t="s">
        <v>8388</v>
      </c>
      <c r="F3" s="6" t="e">
        <f>MEDIAN(#REF!)</f>
        <v>#REF!</v>
      </c>
      <c r="G3" s="6" t="e">
        <f>MEDIAN(#REF!)</f>
        <v>#REF!</v>
      </c>
      <c r="I3" s="12" t="s">
        <v>8388</v>
      </c>
      <c r="J3" s="6" t="e">
        <f>MEDIAN(#REF!)</f>
        <v>#REF!</v>
      </c>
      <c r="K3" s="6" t="e">
        <f>MEDIAN(#REF!)</f>
        <v>#REF!</v>
      </c>
    </row>
    <row r="4" spans="1:11" x14ac:dyDescent="0.25">
      <c r="A4" s="12" t="s">
        <v>8394</v>
      </c>
      <c r="B4" s="19" t="e">
        <f>_xlfn.STDEV.P(#REF!)</f>
        <v>#REF!</v>
      </c>
      <c r="C4" s="19" t="e">
        <f>_xlfn.STDEV.P(#REF!)</f>
        <v>#REF!</v>
      </c>
      <c r="E4" s="12"/>
      <c r="F4" s="19"/>
      <c r="G4" s="19"/>
      <c r="I4" s="12"/>
      <c r="J4" s="19"/>
      <c r="K4" s="19"/>
    </row>
    <row r="5" spans="1:11" x14ac:dyDescent="0.25">
      <c r="A5" s="12" t="s">
        <v>8395</v>
      </c>
      <c r="B5" s="19" t="e">
        <f>_xlfn.QUARTILE.EXC(#REF!,3)</f>
        <v>#REF!</v>
      </c>
      <c r="C5" s="19" t="e">
        <f>_xlfn.QUARTILE.EXC(#REF!,3)</f>
        <v>#REF!</v>
      </c>
      <c r="E5" s="12"/>
      <c r="F5" s="19"/>
      <c r="G5" s="19"/>
      <c r="I5" s="12"/>
      <c r="J5" s="19"/>
      <c r="K5" s="19"/>
    </row>
    <row r="6" spans="1:11" x14ac:dyDescent="0.25">
      <c r="A6" s="12" t="s">
        <v>8397</v>
      </c>
      <c r="B6" s="19" t="e">
        <f>_xlfn.QUARTILE.EXC(#REF!,1)</f>
        <v>#REF!</v>
      </c>
      <c r="C6" s="19" t="e">
        <f>_xlfn.QUARTILE.EXC(#REF!,1)</f>
        <v>#REF!</v>
      </c>
      <c r="E6" s="12"/>
      <c r="F6" s="19"/>
      <c r="G6" s="19"/>
      <c r="I6" s="12"/>
      <c r="J6" s="19"/>
      <c r="K6" s="19"/>
    </row>
    <row r="7" spans="1:11" x14ac:dyDescent="0.25">
      <c r="A7" s="12" t="s">
        <v>8396</v>
      </c>
      <c r="B7" s="6" t="e">
        <f>B5-B6</f>
        <v>#REF!</v>
      </c>
      <c r="C7" s="6" t="e">
        <f>C5-C6</f>
        <v>#REF!</v>
      </c>
    </row>
    <row r="8" spans="1:11" x14ac:dyDescent="0.25">
      <c r="A8" s="12"/>
      <c r="B8" s="19"/>
      <c r="C8" s="19"/>
      <c r="E8" s="12"/>
      <c r="F8" s="19"/>
      <c r="G8" s="19"/>
      <c r="I8" s="12"/>
      <c r="J8" s="19"/>
      <c r="K8" s="19"/>
    </row>
    <row r="9" spans="1:11" x14ac:dyDescent="0.25">
      <c r="A9" s="12" t="s">
        <v>8389</v>
      </c>
      <c r="B9" s="19" t="e">
        <f>AVERAGE(#REF!)</f>
        <v>#REF!</v>
      </c>
      <c r="C9" s="19" t="e">
        <f>AVERAGE(#REF!)</f>
        <v>#REF!</v>
      </c>
      <c r="E9" s="12" t="s">
        <v>8389</v>
      </c>
      <c r="F9" s="19" t="e">
        <f>AVERAGE(#REF!)</f>
        <v>#REF!</v>
      </c>
      <c r="G9" s="19" t="e">
        <f>AVERAGE(#REF!)</f>
        <v>#REF!</v>
      </c>
      <c r="I9" s="12" t="s">
        <v>8389</v>
      </c>
      <c r="J9" s="19" t="e">
        <f>AVERAGE(#REF!)</f>
        <v>#REF!</v>
      </c>
      <c r="K9" s="19" t="e">
        <f>AVERAGE(#REF!)</f>
        <v>#REF!</v>
      </c>
    </row>
    <row r="10" spans="1:11" x14ac:dyDescent="0.25">
      <c r="A10" s="12" t="s">
        <v>8390</v>
      </c>
      <c r="B10" s="19" t="e">
        <f>MEDIAN(#REF!)</f>
        <v>#REF!</v>
      </c>
      <c r="C10" s="19" t="e">
        <f>MEDIAN(#REF!)</f>
        <v>#REF!</v>
      </c>
      <c r="E10" s="12" t="s">
        <v>8390</v>
      </c>
      <c r="F10" s="19" t="e">
        <f>MEDIAN(#REF!)</f>
        <v>#REF!</v>
      </c>
      <c r="G10" s="19" t="e">
        <f>MEDIAN(#REF!)</f>
        <v>#REF!</v>
      </c>
      <c r="I10" s="12" t="s">
        <v>8390</v>
      </c>
      <c r="J10" s="19" t="e">
        <f>MEDIAN(#REF!)</f>
        <v>#REF!</v>
      </c>
      <c r="K10" s="19" t="e">
        <f>MEDIAN(#REF!)</f>
        <v>#REF!</v>
      </c>
    </row>
    <row r="11" spans="1:11" x14ac:dyDescent="0.25">
      <c r="A11" s="12" t="s">
        <v>8398</v>
      </c>
      <c r="B11" s="19" t="e">
        <f>_xlfn.STDEV.P(#REF!)</f>
        <v>#REF!</v>
      </c>
      <c r="C11" s="19" t="e">
        <f>_xlfn.STDEV.P(#REF!)</f>
        <v>#REF!</v>
      </c>
    </row>
    <row r="12" spans="1:11" x14ac:dyDescent="0.25">
      <c r="A12" s="12" t="s">
        <v>8399</v>
      </c>
      <c r="B12" s="19" t="e">
        <f>_xlfn.QUARTILE.EXC(#REF!,3)</f>
        <v>#REF!</v>
      </c>
      <c r="C12" s="19" t="e">
        <f>_xlfn.QUARTILE.EXC(#REF!,3)</f>
        <v>#REF!</v>
      </c>
    </row>
    <row r="13" spans="1:11" x14ac:dyDescent="0.25">
      <c r="A13" s="12" t="s">
        <v>8400</v>
      </c>
      <c r="B13" s="19" t="e">
        <f>_xlfn.QUARTILE.EXC(#REF!,1)</f>
        <v>#REF!</v>
      </c>
      <c r="C13" s="19" t="e">
        <f>_xlfn.QUARTILE.EXC(#REF!,1)</f>
        <v>#REF!</v>
      </c>
    </row>
    <row r="14" spans="1:11" x14ac:dyDescent="0.25">
      <c r="A14" s="12" t="s">
        <v>8396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  <pageSetup paperSize="256" orientation="portrait" horizontalDpi="20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1DD2-31B3-4A0C-AD03-4FF2331C1623}">
  <dimension ref="A2:E19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23" bestFit="1" customWidth="1"/>
    <col min="9" max="9" width="17.5703125" bestFit="1" customWidth="1"/>
    <col min="10" max="10" width="7.28515625" bestFit="1" customWidth="1"/>
    <col min="11" max="11" width="11" bestFit="1" customWidth="1"/>
    <col min="12" max="12" width="10.7109375" bestFit="1" customWidth="1"/>
    <col min="13" max="13" width="5" bestFit="1" customWidth="1"/>
    <col min="14" max="14" width="7.28515625" bestFit="1" customWidth="1"/>
    <col min="15" max="15" width="13.85546875" bestFit="1" customWidth="1"/>
    <col min="16" max="16" width="11.28515625" bestFit="1" customWidth="1"/>
  </cols>
  <sheetData>
    <row r="2" spans="1:5" x14ac:dyDescent="0.25">
      <c r="A2" s="16" t="s">
        <v>8358</v>
      </c>
      <c r="B2" t="s">
        <v>8315</v>
      </c>
    </row>
    <row r="3" spans="1:5" x14ac:dyDescent="0.25">
      <c r="A3" s="16" t="s">
        <v>8379</v>
      </c>
      <c r="B3" t="s">
        <v>8364</v>
      </c>
    </row>
    <row r="5" spans="1:5" x14ac:dyDescent="0.25">
      <c r="A5" s="16" t="s">
        <v>8363</v>
      </c>
      <c r="B5" s="16" t="s">
        <v>8360</v>
      </c>
    </row>
    <row r="6" spans="1:5" x14ac:dyDescent="0.25">
      <c r="A6" s="16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22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5">
      <c r="A8" s="22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5">
      <c r="A9" s="22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5">
      <c r="A10" s="22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5">
      <c r="A11" s="22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5">
      <c r="A12" s="22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5">
      <c r="A13" s="22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5">
      <c r="A14" s="22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5">
      <c r="A15" s="22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5">
      <c r="A16" s="22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25">
      <c r="A17" s="22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5">
      <c r="A18" s="22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5">
      <c r="A19" s="22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837D8-DF29-4F8E-9EB2-817F584786C9}">
  <dimension ref="A1:H14"/>
  <sheetViews>
    <sheetView tabSelected="1" workbookViewId="0">
      <selection sqref="A1:D13"/>
    </sheetView>
  </sheetViews>
  <sheetFormatPr defaultRowHeight="15" x14ac:dyDescent="0.25"/>
  <cols>
    <col min="1" max="1" width="20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2" t="s">
        <v>8401</v>
      </c>
      <c r="C1" s="12" t="s">
        <v>8402</v>
      </c>
      <c r="D1" s="12" t="s">
        <v>8403</v>
      </c>
      <c r="E1" s="12" t="s">
        <v>8404</v>
      </c>
      <c r="F1" s="23" t="s">
        <v>8405</v>
      </c>
      <c r="G1" s="12" t="s">
        <v>8406</v>
      </c>
      <c r="H1" s="12" t="s">
        <v>8407</v>
      </c>
    </row>
    <row r="2" spans="1:8" x14ac:dyDescent="0.25">
      <c r="A2" s="17" t="s">
        <v>8408</v>
      </c>
      <c r="B2">
        <f>COUNTIFS(Kickstarter!$D:$D,"&lt;1000",Kickstarter!$E:$E,"&gt;=1000",Kickstarter!$F:$F,"successful",Kickstarter!$R:$R,"plays")</f>
        <v>25</v>
      </c>
      <c r="C2">
        <f>COUNTIFS(Kickstarter!$D:$D,"&lt;1000",Kickstarter!$E:$E,"&gt;=1000",Kickstarter!$F:$F,"failed",Kickstarter!$R:$R,"plays")</f>
        <v>0</v>
      </c>
      <c r="D2">
        <f>COUNTIFS(Kickstarter!$D:$D,"&lt;1000",Kickstarter!$E:$E,"&gt;=1000",Kickstarter!$F:$F,"canceled",Kickstarter!$R:$R,"plays")</f>
        <v>0</v>
      </c>
      <c r="E2">
        <f>SUM(B2:D2)</f>
        <v>25</v>
      </c>
      <c r="F2" s="24">
        <f>QUOTIENT(E2,B2)</f>
        <v>1</v>
      </c>
      <c r="G2" s="24">
        <f>C2/E2</f>
        <v>0</v>
      </c>
      <c r="H2" s="24">
        <f>D2/E2</f>
        <v>0</v>
      </c>
    </row>
    <row r="3" spans="1:8" x14ac:dyDescent="0.25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4">
        <f>B3/E3</f>
        <v>0.72659176029962547</v>
      </c>
      <c r="G3" s="24">
        <f t="shared" ref="G3:G13" si="1">C3/E3</f>
        <v>0.27340823970037453</v>
      </c>
      <c r="H3" s="24">
        <f t="shared" ref="H3:H13" si="2">D3/E3</f>
        <v>0</v>
      </c>
    </row>
    <row r="4" spans="1:8" x14ac:dyDescent="0.25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4">
        <f t="shared" ref="F4:F13" si="3">B4/E4</f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5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4">
        <f t="shared" si="3"/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5">
      <c r="A6" t="s">
        <v>8412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4">
        <f t="shared" si="3"/>
        <v>0.5</v>
      </c>
      <c r="G6" s="24">
        <f t="shared" si="1"/>
        <v>0.5</v>
      </c>
      <c r="H6" s="24">
        <f t="shared" si="2"/>
        <v>0</v>
      </c>
    </row>
    <row r="7" spans="1:8" x14ac:dyDescent="0.25">
      <c r="A7" t="s">
        <v>8413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4">
        <f t="shared" si="3"/>
        <v>0.45</v>
      </c>
      <c r="G7" s="24">
        <f t="shared" si="1"/>
        <v>0.55000000000000004</v>
      </c>
      <c r="H7" s="24">
        <f t="shared" si="2"/>
        <v>0</v>
      </c>
    </row>
    <row r="8" spans="1:8" x14ac:dyDescent="0.25">
      <c r="A8" t="s">
        <v>8414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4">
        <f t="shared" si="3"/>
        <v>0.2</v>
      </c>
      <c r="G8" s="24">
        <f t="shared" si="1"/>
        <v>0.8</v>
      </c>
      <c r="H8" s="24">
        <f t="shared" si="2"/>
        <v>0</v>
      </c>
    </row>
    <row r="9" spans="1:8" x14ac:dyDescent="0.25">
      <c r="A9" t="s">
        <v>8415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4">
        <f t="shared" si="3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5">
      <c r="A10" t="s">
        <v>8416</v>
      </c>
      <c r="B10">
        <f>COUNTIFS(Kickstarter!$D:$D,"&gt;=30000",Kickstarter!$D:$D,"&lt;=39999",Kickstarter!$F:$F,"successful",Kickstarter!$R:$R,"plays")</f>
        <v>7</v>
      </c>
      <c r="C10">
        <f>COUNTIFS(Kickstarter!$D:$D,"&gt;=30000",Kickstarter!$D:$D,"&lt;=39999",Kickstarter!$F:$F,"failed",Kickstarter!$R:$R,"plays")</f>
        <v>10</v>
      </c>
      <c r="D10">
        <f>COUNTIFS(Kickstarter!$D:$D,"&gt;=30000",Kickstarter!$D:$D,"&lt;=39999",Kickstarter!$F:$F,"canceled",Kickstarter!$R:$R,"plays")</f>
        <v>0</v>
      </c>
      <c r="E10">
        <f t="shared" si="0"/>
        <v>17</v>
      </c>
      <c r="F10" s="24">
        <f t="shared" si="3"/>
        <v>0.41176470588235292</v>
      </c>
      <c r="G10" s="24">
        <f t="shared" si="1"/>
        <v>0.58823529411764708</v>
      </c>
      <c r="H10" s="24">
        <f t="shared" si="2"/>
        <v>0</v>
      </c>
    </row>
    <row r="11" spans="1:8" x14ac:dyDescent="0.25">
      <c r="A11" t="s">
        <v>8417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5">
      <c r="A12" t="s">
        <v>8418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4">
        <f t="shared" si="3"/>
        <v>0</v>
      </c>
      <c r="G12" s="24">
        <f t="shared" si="1"/>
        <v>1</v>
      </c>
      <c r="H12" s="24">
        <f t="shared" si="2"/>
        <v>0</v>
      </c>
    </row>
    <row r="13" spans="1:8" x14ac:dyDescent="0.25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4">
        <f t="shared" si="3"/>
        <v>0.125</v>
      </c>
      <c r="G13" s="24">
        <f t="shared" si="1"/>
        <v>0.875</v>
      </c>
      <c r="H13" s="24">
        <f t="shared" si="2"/>
        <v>0</v>
      </c>
    </row>
    <row r="14" spans="1:8" x14ac:dyDescent="0.25">
      <c r="A14" s="12" t="s">
        <v>8420</v>
      </c>
      <c r="B14" s="12">
        <f>SUM(B2:B13)</f>
        <v>581</v>
      </c>
      <c r="C14" s="12">
        <f t="shared" ref="C14:E14" si="4">SUM(C2:C13)</f>
        <v>316</v>
      </c>
      <c r="D14" s="12">
        <f t="shared" si="4"/>
        <v>0</v>
      </c>
      <c r="E14" s="12">
        <f t="shared" si="4"/>
        <v>897</v>
      </c>
      <c r="F14" s="25">
        <f>AVERAGE(F2:F13)</f>
        <v>0.45372607751922928</v>
      </c>
      <c r="G14" s="25">
        <f t="shared" ref="G14:H14" si="5">AVERAGE(G2:G13)</f>
        <v>0.54627392248077078</v>
      </c>
      <c r="H14" s="25">
        <f t="shared" si="5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Jandro</cp:lastModifiedBy>
  <dcterms:created xsi:type="dcterms:W3CDTF">2017-04-20T15:17:24Z</dcterms:created>
  <dcterms:modified xsi:type="dcterms:W3CDTF">2022-01-11T03:00:11Z</dcterms:modified>
</cp:coreProperties>
</file>