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N" sheetId="1" state="visible" r:id="rId2"/>
    <sheet name="Costes y Beneficios" sheetId="2" state="visible" r:id="rId3"/>
    <sheet name="Modelos Financier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<sst xmlns="http://schemas.openxmlformats.org/spreadsheetml/2006/main" count="95" uniqueCount="83">
  <si>
    <t xml:space="preserve">i</t>
  </si>
  <si>
    <t xml:space="preserve">Pago</t>
  </si>
  <si>
    <t xml:space="preserve">Ing</t>
  </si>
  <si>
    <t xml:space="preserve">Año</t>
  </si>
  <si>
    <t xml:space="preserve">Valor Futuro
(año i)</t>
  </si>
  <si>
    <t xml:space="preserve">Valor Actual
(año i)</t>
  </si>
  <si>
    <t xml:space="preserve">Valor Act Acumulado o reiterado
(Desde año 0 a i)</t>
  </si>
  <si>
    <t xml:space="preserve">Valor Act Acumulado o reiterado
(cálculo directo con fórmula tranp. 8)</t>
  </si>
  <si>
    <t xml:space="preserve">VAN:</t>
  </si>
  <si>
    <t xml:space="preserve">VAN (funció):</t>
  </si>
  <si>
    <t xml:space="preserve">Introducir las fórmulas en las celdas de este color</t>
  </si>
  <si>
    <t xml:space="preserve">Copiar las fórmulas en las celdas de este color</t>
  </si>
  <si>
    <t xml:space="preserve">Solución:</t>
  </si>
  <si>
    <t xml:space="preserve">Año:</t>
  </si>
  <si>
    <t xml:space="preserve">(1) Costes: hardware:</t>
  </si>
  <si>
    <t xml:space="preserve">Servidores</t>
  </si>
  <si>
    <t xml:space="preserve">7@80000</t>
  </si>
  <si>
    <t xml:space="preserve">Servidores de respaldo</t>
  </si>
  <si>
    <t xml:space="preserve">4@80000</t>
  </si>
  <si>
    <t xml:space="preserve">PCs en las platafromas de carga</t>
  </si>
  <si>
    <t xml:space="preserve">10@ 1250</t>
  </si>
  <si>
    <t xml:space="preserve">Dispositivos de radiofrecuencia</t>
  </si>
  <si>
    <t xml:space="preserve">1000@ 1175</t>
  </si>
  <si>
    <t xml:space="preserve">Almacenamiento</t>
  </si>
  <si>
    <t xml:space="preserve">(2) Infraestructura en red</t>
  </si>
  <si>
    <t xml:space="preserve">Enrutadores y concentradores</t>
  </si>
  <si>
    <t xml:space="preserve">300@ 4100</t>
  </si>
  <si>
    <t xml:space="preserve">Fierewalls</t>
  </si>
  <si>
    <t xml:space="preserve">2@ 6300</t>
  </si>
  <si>
    <t xml:space="preserve">Red de RF inalámbrica</t>
  </si>
  <si>
    <t xml:space="preserve">Sistema de red de respaldo</t>
  </si>
  <si>
    <t xml:space="preserve">Enlaces de telecomunicaicones</t>
  </si>
  <si>
    <t xml:space="preserve">(3) Software</t>
  </si>
  <si>
    <t xml:space="preserve">Bases de datos</t>
  </si>
  <si>
    <t xml:space="preserve">Servidores Web (Apache)</t>
  </si>
  <si>
    <t xml:space="preserve">Módulos de planificación y ejecución de la cadena de suministro</t>
  </si>
  <si>
    <t xml:space="preserve">(4) Mano de obra</t>
  </si>
  <si>
    <t xml:space="preserve">Personal de negocios</t>
  </si>
  <si>
    <t xml:space="preserve">Personal de SI</t>
  </si>
  <si>
    <t xml:space="preserve">Consultores externos</t>
  </si>
  <si>
    <t xml:space="preserve">Formación (usuarios finales)</t>
  </si>
  <si>
    <t xml:space="preserve">Subtotal (1)+(2)+(3)+(4)</t>
  </si>
  <si>
    <t xml:space="preserve">(5) Manteniemiento y soporte</t>
  </si>
  <si>
    <t xml:space="preserve">(a) Manteniemiento y actualizaciones de hardware</t>
  </si>
  <si>
    <t xml:space="preserve">(b) Manteniemiento y actualizaciones de software</t>
  </si>
  <si>
    <t xml:space="preserve">Subtotal (a)+(b)</t>
  </si>
  <si>
    <t xml:space="preserve">Total por año (1)+(2)+(3)+(4)+(5)</t>
  </si>
  <si>
    <t xml:space="preserve">Costes totales (todos los años)</t>
  </si>
  <si>
    <t xml:space="preserve">(6) Ingresos</t>
  </si>
  <si>
    <t xml:space="preserve">Menores costos de mano de obra</t>
  </si>
  <si>
    <t xml:space="preserve">Menores costos de inventario</t>
  </si>
  <si>
    <t xml:space="preserve">Menores costos de transporte</t>
  </si>
  <si>
    <t xml:space="preserve">Menores costos de telecomunicaciones</t>
  </si>
  <si>
    <t xml:space="preserve">Subtotal (6)</t>
  </si>
  <si>
    <t xml:space="preserve">Flujo de efectivo neto</t>
  </si>
  <si>
    <t xml:space="preserve">Ingresos totales (todos los años)</t>
  </si>
  <si>
    <t xml:space="preserve">Nota: en el libro ponía beneficios, pero se entiende mejor así</t>
  </si>
  <si>
    <t xml:space="preserve">Flujo de efectivo neto (sin incluir la inversión original) (2007-2012)</t>
  </si>
  <si>
    <t xml:space="preserve">Flujo de efectivo neto (incluyendo la inversión original) (2007-2012)</t>
  </si>
  <si>
    <t xml:space="preserve">Período de recuperación a: </t>
  </si>
  <si>
    <t xml:space="preserve">Flujo Efectivo Acumulado</t>
  </si>
  <si>
    <t xml:space="preserve">Inversión inicial</t>
  </si>
  <si>
    <t xml:space="preserve">Año 0</t>
  </si>
  <si>
    <t xml:space="preserve">Año 1</t>
  </si>
  <si>
    <t xml:space="preserve">Año 2</t>
  </si>
  <si>
    <t xml:space="preserve">Año 3</t>
  </si>
  <si>
    <t xml:space="preserve">Año 4</t>
  </si>
  <si>
    <t xml:space="preserve">Año 5</t>
  </si>
  <si>
    <t xml:space="preserve">Período de recuperación según promedio anual:</t>
  </si>
  <si>
    <t xml:space="preserve">Tasa Contable de rendimiento (ROI)</t>
  </si>
  <si>
    <t xml:space="preserve">Beneficio neto= Ingresos Totales - Costes totales - Depreciación)/vida útil</t>
  </si>
  <si>
    <t xml:space="preserve">#Ingresos Totales:</t>
  </si>
  <si>
    <t xml:space="preserve">#Costes Totales:</t>
  </si>
  <si>
    <t xml:space="preserve">#Depreciación (amortizacion):</t>
  </si>
  <si>
    <t xml:space="preserve">#Vida útil:</t>
  </si>
  <si>
    <t xml:space="preserve">años</t>
  </si>
  <si>
    <t xml:space="preserve">Beneficio neto:</t>
  </si>
  <si>
    <t xml:space="preserve">#Total inversion inicial</t>
  </si>
  <si>
    <t xml:space="preserve">ROI:</t>
  </si>
  <si>
    <t xml:space="preserve">Valor Actual Neto  (Net present Value)</t>
  </si>
  <si>
    <t xml:space="preserve"># Ingresos sucesivos años a valor año 0 (i=5%)</t>
  </si>
  <si>
    <t xml:space="preserve"># Inversión inicial año 0:</t>
  </si>
  <si>
    <t xml:space="preserve">TIR (IRR)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</si>
</sst>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\ %"/>
    <numFmt numFmtId="166" formatCode="\$#,##0.00_);[RED]&quot;($&quot;#,##0.00\)"/>
    <numFmt numFmtId="167" formatCode="#,##0.00\ [$€-C0A];[RED]\-#,##0.00\ [$€-C0A]"/>
    <numFmt numFmtId="168" formatCode="0.00"/>
    <numFmt numFmtId="169" formatCode="_-[$$-409]* #,##0.00_ ;_-[$$-409]* \-#,##0.00\ ;_-[$$-409]* \-??_ ;_-@_ "/>
    <numFmt numFmtId="170" formatCode="_([$$-409]* #,##0.00_);_([$$-409]* \(#,##0.00\);_([$$-409]* \-??_);_(@_)"/>
    <numFmt numFmtId="171" formatCode="0.00\ 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sz val="11"/>
      <color rgb="FF9C6500"/>
      <name val="Calibri"/>
      <family val="2"/>
    </font>
    <font>
      <u val="single"/>
      <sz val="11"/>
      <color rgb="FF9C6500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DEADA"/>
      </patternFill>
    </fill>
    <fill>
      <patternFill patternType="solid">
        <fgColor rgb="FFC6EFCE"/>
        <bgColor rgb="FFCCFFFF"/>
      </patternFill>
    </fill>
    <fill>
      <patternFill patternType="solid">
        <fgColor rgb="FFFAC090"/>
        <bgColor rgb="FFFFEB9C"/>
      </patternFill>
    </fill>
    <fill>
      <patternFill patternType="solid">
        <fgColor rgb="FF7F7F7F"/>
        <bgColor rgb="FF969696"/>
      </patternFill>
    </fill>
    <fill>
      <patternFill patternType="solid">
        <fgColor rgb="FFEBF1DE"/>
        <bgColor rgb="FFFDEADA"/>
      </patternFill>
    </fill>
    <fill>
      <patternFill patternType="solid">
        <fgColor rgb="FFC3D69B"/>
        <bgColor rgb="FFC6EFCE"/>
      </patternFill>
    </fill>
    <fill>
      <patternFill patternType="solid">
        <fgColor rgb="FFFDEADA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  <cellStyle name="Excel Built-in Good" xfId="21" builtinId="53" customBuiltin="tru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3D69B"/>
      <rgbColor rgb="FF7F7F7F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3" min="2" style="0" width="5"/>
    <col collapsed="false" customWidth="true" hidden="false" outlineLevel="0" max="4" min="4" style="0" width="4.28"/>
    <col collapsed="false" customWidth="true" hidden="false" outlineLevel="0" max="5" min="5" style="0" width="11.14"/>
    <col collapsed="false" customWidth="true" hidden="false" outlineLevel="0" max="6" min="6" style="0" width="14.57"/>
    <col collapsed="false" customWidth="true" hidden="false" outlineLevel="0" max="7" min="7" style="0" width="26.72"/>
    <col collapsed="false" customWidth="true" hidden="false" outlineLevel="0" max="8" min="8" style="0" width="30.29"/>
    <col collapsed="false" customWidth="true" hidden="false" outlineLevel="0" max="1025" min="9" style="0" width="11.57"/>
  </cols>
  <sheetData>
    <row r="1" customFormat="false" ht="6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3" t="n">
        <v>0.07</v>
      </c>
      <c r="B2" s="1" t="n">
        <v>10</v>
      </c>
      <c r="C2" s="1"/>
      <c r="D2" s="1" t="n">
        <v>0</v>
      </c>
      <c r="E2" s="4" t="n">
        <f aca="false">B2*(1+A2)^D2</f>
        <v>10</v>
      </c>
      <c r="F2" s="4" t="n">
        <f aca="false">B2/(1+A2)^D2</f>
        <v>10</v>
      </c>
      <c r="G2" s="5"/>
      <c r="H2" s="6"/>
    </row>
    <row r="3" customFormat="false" ht="13.8" hidden="false" customHeight="false" outlineLevel="0" collapsed="false">
      <c r="A3" s="1"/>
      <c r="B3" s="1"/>
      <c r="C3" s="1" t="n">
        <v>5</v>
      </c>
      <c r="D3" s="1" t="n">
        <v>1</v>
      </c>
      <c r="E3" s="4" t="n">
        <f aca="false">C3*(1+A2)^D3</f>
        <v>5.35</v>
      </c>
      <c r="F3" s="4" t="n">
        <f aca="false">C3*((1-(1+A2)^-D3)/A2)</f>
        <v>4.67289719626168</v>
      </c>
      <c r="G3" s="7" t="n">
        <f aca="false">F3</f>
        <v>4.67289719626168</v>
      </c>
      <c r="H3" s="4" t="n">
        <f aca="false">C4*((1-(1+A2)^-D4)/A2)</f>
        <v>9.04009083762774</v>
      </c>
    </row>
    <row r="4" customFormat="false" ht="13.8" hidden="false" customHeight="false" outlineLevel="0" collapsed="false">
      <c r="A4" s="1"/>
      <c r="B4" s="1"/>
      <c r="C4" s="1" t="n">
        <v>5</v>
      </c>
      <c r="D4" s="1" t="n">
        <v>2</v>
      </c>
      <c r="E4" s="4" t="n">
        <f aca="false">C4*(1+A2)^D4</f>
        <v>5.7245</v>
      </c>
      <c r="F4" s="8" t="n">
        <f aca="false">C4/(1+A2)^D4</f>
        <v>4.36719364136606</v>
      </c>
      <c r="G4" s="7" t="n">
        <f aca="false">G3+F4</f>
        <v>9.04009083762774</v>
      </c>
      <c r="H4" s="8" t="n">
        <f aca="false">C4*((1-(1+A2)^-D4)/A2)</f>
        <v>9.04009083762774</v>
      </c>
    </row>
    <row r="5" customFormat="false" ht="13.8" hidden="false" customHeight="false" outlineLevel="0" collapsed="false">
      <c r="A5" s="1"/>
      <c r="B5" s="1"/>
      <c r="C5" s="1" t="n">
        <v>5</v>
      </c>
      <c r="D5" s="1" t="n">
        <v>3</v>
      </c>
      <c r="E5" s="4" t="n">
        <f aca="false">C5*(1+A2)^D5</f>
        <v>6.125215</v>
      </c>
      <c r="F5" s="8" t="n">
        <f aca="false">C5/(1+A2)^D5</f>
        <v>4.08148938445426</v>
      </c>
      <c r="G5" s="9" t="n">
        <f aca="false">G4+F5</f>
        <v>13.121580222082</v>
      </c>
      <c r="H5" s="8" t="n">
        <f aca="false">C5*((1-(1+A2)^-D5)/A2)</f>
        <v>13.121580222082</v>
      </c>
      <c r="I5" s="10"/>
    </row>
    <row r="6" customFormat="false" ht="15" hidden="false" customHeight="false" outlineLevel="0" collapsed="false">
      <c r="F6" s="11" t="s">
        <v>8</v>
      </c>
      <c r="G6" s="4" t="n">
        <f aca="false">G5-B2</f>
        <v>3.121580222082</v>
      </c>
    </row>
    <row r="7" customFormat="false" ht="13.8" hidden="false" customHeight="false" outlineLevel="0" collapsed="false">
      <c r="F7" s="11" t="s">
        <v>9</v>
      </c>
      <c r="G7" s="12" t="n">
        <f aca="false">NPV(1,1)</f>
        <v>0.5</v>
      </c>
    </row>
    <row r="10" customFormat="false" ht="15" hidden="false" customHeight="false" outlineLevel="0" collapsed="false">
      <c r="E10" s="13" t="s">
        <v>10</v>
      </c>
      <c r="F10" s="13"/>
      <c r="G10" s="13"/>
    </row>
    <row r="11" customFormat="false" ht="15" hidden="false" customHeight="false" outlineLevel="0" collapsed="false">
      <c r="E11" s="14" t="s">
        <v>11</v>
      </c>
      <c r="F11" s="14"/>
      <c r="G11" s="14"/>
    </row>
    <row r="13" customFormat="false" ht="15" hidden="false" customHeight="false" outlineLevel="0" collapsed="false">
      <c r="A13" s="15" t="s">
        <v>12</v>
      </c>
    </row>
    <row r="14" customFormat="false" ht="60" hidden="false" customHeight="false" outlineLevel="0" collapsed="false">
      <c r="A14" s="1" t="s">
        <v>0</v>
      </c>
      <c r="B14" s="1" t="s">
        <v>1</v>
      </c>
      <c r="C14" s="1" t="s">
        <v>2</v>
      </c>
      <c r="D14" s="1" t="s">
        <v>3</v>
      </c>
      <c r="E14" s="2" t="s">
        <v>4</v>
      </c>
      <c r="F14" s="2" t="s">
        <v>5</v>
      </c>
      <c r="G14" s="2" t="s">
        <v>6</v>
      </c>
      <c r="H14" s="2" t="s">
        <v>7</v>
      </c>
    </row>
    <row r="15" customFormat="false" ht="15" hidden="false" customHeight="false" outlineLevel="0" collapsed="false">
      <c r="A15" s="3" t="n">
        <v>0.07</v>
      </c>
      <c r="B15" s="1" t="n">
        <v>10</v>
      </c>
      <c r="C15" s="1"/>
      <c r="D15" s="1" t="n">
        <v>0</v>
      </c>
      <c r="E15" s="16" t="n">
        <v>10</v>
      </c>
      <c r="F15" s="16" t="n">
        <v>10</v>
      </c>
      <c r="G15" s="17"/>
      <c r="H15" s="17"/>
    </row>
    <row r="16" customFormat="false" ht="15" hidden="false" customHeight="false" outlineLevel="0" collapsed="false">
      <c r="A16" s="1"/>
      <c r="B16" s="1"/>
      <c r="C16" s="1" t="n">
        <v>5</v>
      </c>
      <c r="D16" s="1" t="n">
        <v>1</v>
      </c>
      <c r="E16" s="16" t="n">
        <v>5.35</v>
      </c>
      <c r="F16" s="16" t="n">
        <v>4.67289719626168</v>
      </c>
      <c r="G16" s="16" t="n">
        <v>4.67289719626168</v>
      </c>
      <c r="H16" s="16" t="n">
        <v>4.67289719626168</v>
      </c>
    </row>
    <row r="17" customFormat="false" ht="15" hidden="false" customHeight="false" outlineLevel="0" collapsed="false">
      <c r="A17" s="1"/>
      <c r="B17" s="1"/>
      <c r="C17" s="1" t="n">
        <v>5</v>
      </c>
      <c r="D17" s="1" t="n">
        <v>2</v>
      </c>
      <c r="E17" s="16" t="n">
        <v>5.7245</v>
      </c>
      <c r="F17" s="16" t="n">
        <v>4.36719364136606</v>
      </c>
      <c r="G17" s="16" t="n">
        <v>9.04009083762774</v>
      </c>
      <c r="H17" s="16" t="n">
        <v>9.04009083762774</v>
      </c>
    </row>
    <row r="18" customFormat="false" ht="15" hidden="false" customHeight="false" outlineLevel="0" collapsed="false">
      <c r="A18" s="1"/>
      <c r="B18" s="1"/>
      <c r="C18" s="1" t="n">
        <v>5</v>
      </c>
      <c r="D18" s="1" t="n">
        <v>3</v>
      </c>
      <c r="E18" s="16" t="n">
        <v>6.125215</v>
      </c>
      <c r="F18" s="16" t="n">
        <v>4.08148938445426</v>
      </c>
      <c r="G18" s="16" t="n">
        <v>13.121580222082</v>
      </c>
      <c r="H18" s="16" t="n">
        <v>13.121580222082</v>
      </c>
    </row>
    <row r="19" customFormat="false" ht="15" hidden="false" customHeight="false" outlineLevel="0" collapsed="false">
      <c r="E19" s="18"/>
      <c r="F19" s="19" t="s">
        <v>8</v>
      </c>
      <c r="G19" s="16" t="n">
        <v>3.121580222082</v>
      </c>
      <c r="H19" s="18"/>
    </row>
    <row r="20" customFormat="false" ht="15" hidden="false" customHeight="false" outlineLevel="0" collapsed="false">
      <c r="E20" s="18"/>
      <c r="F20" s="19" t="s">
        <v>9</v>
      </c>
      <c r="G20" s="16" t="n">
        <v>3.121580222082</v>
      </c>
      <c r="H20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4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2.29"/>
    <col collapsed="false" customWidth="true" hidden="false" outlineLevel="0" max="4" min="3" style="0" width="3.28"/>
    <col collapsed="false" customWidth="true" hidden="false" outlineLevel="0" max="5" min="5" style="0" width="20"/>
    <col collapsed="false" customWidth="true" hidden="false" outlineLevel="0" max="6" min="6" style="0" width="15.57"/>
    <col collapsed="false" customWidth="true" hidden="false" outlineLevel="0" max="11" min="7" style="0" width="13.85"/>
    <col collapsed="false" customWidth="true" hidden="false" outlineLevel="0" max="1025" min="12" style="0" width="11.57"/>
  </cols>
  <sheetData>
    <row r="1" customFormat="false" ht="15" hidden="false" customHeight="false" outlineLevel="0" collapsed="false">
      <c r="A1" s="15" t="s">
        <v>13</v>
      </c>
      <c r="F1" s="20" t="n">
        <v>0</v>
      </c>
      <c r="G1" s="20" t="n">
        <v>1</v>
      </c>
      <c r="H1" s="20" t="n">
        <v>2</v>
      </c>
      <c r="I1" s="20" t="n">
        <v>3</v>
      </c>
      <c r="J1" s="20" t="n">
        <v>4</v>
      </c>
      <c r="K1" s="20" t="n">
        <v>5</v>
      </c>
    </row>
    <row r="2" customFormat="false" ht="15" hidden="false" customHeight="false" outlineLevel="0" collapsed="false">
      <c r="F2" s="20" t="n">
        <v>2007</v>
      </c>
      <c r="G2" s="20" t="n">
        <v>2008</v>
      </c>
      <c r="H2" s="20" t="n">
        <v>2009</v>
      </c>
      <c r="I2" s="20" t="n">
        <v>2010</v>
      </c>
      <c r="J2" s="20" t="n">
        <v>2011</v>
      </c>
      <c r="K2" s="20" t="n">
        <v>2012</v>
      </c>
    </row>
    <row r="3" customFormat="false" ht="15" hidden="false" customHeight="false" outlineLevel="0" collapsed="false">
      <c r="A3" s="15" t="s">
        <v>14</v>
      </c>
    </row>
    <row r="4" customFormat="false" ht="15" hidden="false" customHeight="false" outlineLevel="0" collapsed="false">
      <c r="A4" s="15"/>
      <c r="B4" s="0" t="s">
        <v>15</v>
      </c>
      <c r="E4" s="21" t="s">
        <v>16</v>
      </c>
      <c r="F4" s="22" t="n">
        <f aca="false">7*80000</f>
        <v>560000</v>
      </c>
      <c r="G4" s="22"/>
      <c r="H4" s="22"/>
      <c r="I4" s="22"/>
      <c r="J4" s="22"/>
      <c r="K4" s="22"/>
    </row>
    <row r="5" customFormat="false" ht="15" hidden="false" customHeight="false" outlineLevel="0" collapsed="false">
      <c r="A5" s="15"/>
      <c r="B5" s="0" t="s">
        <v>17</v>
      </c>
      <c r="E5" s="21" t="s">
        <v>18</v>
      </c>
      <c r="F5" s="22" t="n">
        <f aca="false">4*80000</f>
        <v>320000</v>
      </c>
      <c r="G5" s="22"/>
      <c r="H5" s="22"/>
      <c r="I5" s="22"/>
      <c r="J5" s="22"/>
      <c r="K5" s="22"/>
    </row>
    <row r="6" customFormat="false" ht="15" hidden="false" customHeight="false" outlineLevel="0" collapsed="false">
      <c r="A6" s="15"/>
      <c r="B6" s="0" t="s">
        <v>19</v>
      </c>
      <c r="E6" s="21" t="s">
        <v>20</v>
      </c>
      <c r="F6" s="22" t="n">
        <f aca="false">10*12500</f>
        <v>125000</v>
      </c>
      <c r="G6" s="22"/>
      <c r="H6" s="22"/>
      <c r="I6" s="22"/>
      <c r="J6" s="22"/>
      <c r="K6" s="22"/>
    </row>
    <row r="7" customFormat="false" ht="15" hidden="false" customHeight="false" outlineLevel="0" collapsed="false">
      <c r="A7" s="15"/>
      <c r="B7" s="0" t="s">
        <v>21</v>
      </c>
      <c r="E7" s="21" t="s">
        <v>22</v>
      </c>
      <c r="F7" s="22" t="n">
        <f aca="false">1000*1175</f>
        <v>1175000</v>
      </c>
      <c r="G7" s="22"/>
      <c r="H7" s="22"/>
      <c r="I7" s="22"/>
      <c r="J7" s="22"/>
      <c r="K7" s="22"/>
    </row>
    <row r="8" customFormat="false" ht="15" hidden="false" customHeight="false" outlineLevel="0" collapsed="false">
      <c r="A8" s="15"/>
      <c r="B8" s="0" t="s">
        <v>23</v>
      </c>
      <c r="F8" s="22" t="n">
        <v>800000</v>
      </c>
      <c r="G8" s="22"/>
      <c r="H8" s="22"/>
      <c r="I8" s="22"/>
      <c r="J8" s="22"/>
      <c r="K8" s="22"/>
    </row>
    <row r="9" customFormat="false" ht="15" hidden="false" customHeight="false" outlineLevel="0" collapsed="false">
      <c r="A9" s="15"/>
      <c r="F9" s="22"/>
      <c r="G9" s="22"/>
      <c r="H9" s="22"/>
      <c r="I9" s="22"/>
      <c r="J9" s="22"/>
      <c r="K9" s="22"/>
    </row>
    <row r="10" customFormat="false" ht="15" hidden="false" customHeight="false" outlineLevel="0" collapsed="false">
      <c r="A10" s="15" t="s">
        <v>24</v>
      </c>
      <c r="F10" s="22"/>
      <c r="G10" s="22"/>
      <c r="H10" s="22"/>
      <c r="I10" s="22"/>
      <c r="J10" s="22"/>
      <c r="K10" s="22"/>
    </row>
    <row r="11" customFormat="false" ht="15" hidden="false" customHeight="false" outlineLevel="0" collapsed="false">
      <c r="A11" s="15"/>
      <c r="B11" s="0" t="s">
        <v>25</v>
      </c>
      <c r="E11" s="21" t="s">
        <v>26</v>
      </c>
      <c r="F11" s="22" t="n">
        <f aca="false">300*4100</f>
        <v>1230000</v>
      </c>
      <c r="G11" s="22"/>
      <c r="H11" s="22"/>
      <c r="I11" s="22"/>
      <c r="J11" s="22"/>
      <c r="K11" s="22"/>
    </row>
    <row r="12" customFormat="false" ht="15" hidden="false" customHeight="false" outlineLevel="0" collapsed="false">
      <c r="A12" s="15"/>
      <c r="B12" s="0" t="s">
        <v>27</v>
      </c>
      <c r="E12" s="21" t="s">
        <v>28</v>
      </c>
      <c r="F12" s="22" t="n">
        <f aca="false">2*6300</f>
        <v>12600</v>
      </c>
      <c r="G12" s="22"/>
      <c r="H12" s="22"/>
      <c r="I12" s="22"/>
      <c r="J12" s="22"/>
      <c r="K12" s="22"/>
    </row>
    <row r="13" customFormat="false" ht="15" hidden="false" customHeight="false" outlineLevel="0" collapsed="false">
      <c r="A13" s="15"/>
      <c r="B13" s="0" t="s">
        <v>29</v>
      </c>
      <c r="F13" s="22" t="n">
        <v>1750000</v>
      </c>
      <c r="G13" s="22"/>
      <c r="H13" s="22"/>
      <c r="I13" s="22"/>
      <c r="J13" s="22"/>
      <c r="K13" s="22"/>
    </row>
    <row r="14" customFormat="false" ht="15" hidden="false" customHeight="false" outlineLevel="0" collapsed="false">
      <c r="A14" s="15"/>
      <c r="B14" s="0" t="s">
        <v>30</v>
      </c>
      <c r="F14" s="22" t="n">
        <v>1150000</v>
      </c>
      <c r="G14" s="22"/>
      <c r="H14" s="22"/>
      <c r="I14" s="22"/>
      <c r="J14" s="22"/>
      <c r="K14" s="22"/>
    </row>
    <row r="15" customFormat="false" ht="15" hidden="false" customHeight="false" outlineLevel="0" collapsed="false">
      <c r="A15" s="15"/>
      <c r="B15" s="0" t="s">
        <v>31</v>
      </c>
      <c r="F15" s="22" t="n">
        <v>74250</v>
      </c>
      <c r="G15" s="22" t="n">
        <v>225000</v>
      </c>
      <c r="H15" s="22" t="n">
        <v>225000</v>
      </c>
      <c r="I15" s="22" t="n">
        <v>225000</v>
      </c>
      <c r="J15" s="22" t="n">
        <v>225000</v>
      </c>
      <c r="K15" s="22" t="n">
        <v>225000</v>
      </c>
    </row>
    <row r="16" customFormat="false" ht="15" hidden="false" customHeight="false" outlineLevel="0" collapsed="false">
      <c r="A16" s="15"/>
      <c r="F16" s="22"/>
      <c r="G16" s="22"/>
      <c r="H16" s="22"/>
      <c r="I16" s="22"/>
      <c r="J16" s="22"/>
      <c r="K16" s="22"/>
    </row>
    <row r="17" customFormat="false" ht="15" hidden="false" customHeight="false" outlineLevel="0" collapsed="false">
      <c r="A17" s="15" t="s">
        <v>32</v>
      </c>
      <c r="F17" s="22"/>
      <c r="G17" s="22"/>
      <c r="H17" s="22"/>
      <c r="I17" s="22"/>
      <c r="J17" s="22"/>
      <c r="K17" s="22"/>
    </row>
    <row r="18" customFormat="false" ht="15" hidden="false" customHeight="false" outlineLevel="0" collapsed="false">
      <c r="A18" s="15"/>
      <c r="B18" s="0" t="s">
        <v>33</v>
      </c>
      <c r="F18" s="22" t="n">
        <v>475000</v>
      </c>
      <c r="G18" s="22"/>
      <c r="H18" s="22"/>
      <c r="I18" s="22"/>
      <c r="J18" s="22"/>
      <c r="K18" s="22"/>
    </row>
    <row r="19" customFormat="false" ht="15" hidden="false" customHeight="false" outlineLevel="0" collapsed="false">
      <c r="A19" s="15"/>
      <c r="B19" s="0" t="s">
        <v>34</v>
      </c>
      <c r="F19" s="22" t="n">
        <v>0</v>
      </c>
      <c r="G19" s="22"/>
      <c r="H19" s="22"/>
      <c r="I19" s="22"/>
      <c r="J19" s="22"/>
      <c r="K19" s="22"/>
    </row>
    <row r="20" customFormat="false" ht="15" hidden="false" customHeight="false" outlineLevel="0" collapsed="false">
      <c r="A20" s="15"/>
      <c r="B20" s="0" t="s">
        <v>35</v>
      </c>
      <c r="F20" s="22" t="n">
        <v>1187500</v>
      </c>
      <c r="G20" s="22"/>
      <c r="H20" s="22"/>
      <c r="I20" s="22"/>
      <c r="J20" s="22"/>
      <c r="K20" s="22"/>
    </row>
    <row r="21" customFormat="false" ht="15" hidden="false" customHeight="false" outlineLevel="0" collapsed="false">
      <c r="A21" s="15"/>
      <c r="F21" s="22"/>
      <c r="G21" s="22"/>
      <c r="H21" s="22"/>
      <c r="I21" s="22"/>
      <c r="J21" s="22"/>
      <c r="K21" s="22"/>
    </row>
    <row r="22" customFormat="false" ht="15" hidden="false" customHeight="false" outlineLevel="0" collapsed="false">
      <c r="A22" s="15" t="s">
        <v>36</v>
      </c>
      <c r="F22" s="22"/>
      <c r="G22" s="22"/>
      <c r="H22" s="22"/>
      <c r="I22" s="22"/>
      <c r="J22" s="22"/>
      <c r="K22" s="22"/>
    </row>
    <row r="23" customFormat="false" ht="15" hidden="false" customHeight="false" outlineLevel="0" collapsed="false">
      <c r="A23" s="15"/>
      <c r="B23" s="0" t="s">
        <v>37</v>
      </c>
      <c r="F23" s="22" t="n">
        <v>425000</v>
      </c>
      <c r="G23" s="22" t="n">
        <v>115000</v>
      </c>
      <c r="H23" s="22" t="n">
        <v>115000</v>
      </c>
      <c r="I23" s="22" t="n">
        <v>115000</v>
      </c>
      <c r="J23" s="22" t="n">
        <v>115000</v>
      </c>
      <c r="K23" s="22" t="n">
        <v>115000</v>
      </c>
    </row>
    <row r="24" customFormat="false" ht="15" hidden="false" customHeight="false" outlineLevel="0" collapsed="false">
      <c r="A24" s="15"/>
      <c r="B24" s="0" t="s">
        <v>38</v>
      </c>
      <c r="F24" s="22" t="n">
        <v>1225000</v>
      </c>
      <c r="G24" s="22" t="n">
        <v>525000</v>
      </c>
      <c r="H24" s="22" t="n">
        <v>525000</v>
      </c>
      <c r="I24" s="22" t="n">
        <v>525000</v>
      </c>
      <c r="J24" s="22" t="n">
        <v>525000</v>
      </c>
      <c r="K24" s="22" t="n">
        <v>525000</v>
      </c>
    </row>
    <row r="25" customFormat="false" ht="15" hidden="false" customHeight="false" outlineLevel="0" collapsed="false">
      <c r="A25" s="15"/>
      <c r="B25" s="0" t="s">
        <v>39</v>
      </c>
      <c r="F25" s="22" t="n">
        <v>576000</v>
      </c>
      <c r="G25" s="22" t="n">
        <v>95000</v>
      </c>
      <c r="H25" s="22" t="n">
        <v>95000</v>
      </c>
      <c r="I25" s="22" t="n">
        <v>95000</v>
      </c>
      <c r="J25" s="22" t="n">
        <v>95000</v>
      </c>
      <c r="K25" s="22" t="n">
        <v>95000</v>
      </c>
    </row>
    <row r="26" customFormat="false" ht="15" hidden="false" customHeight="false" outlineLevel="0" collapsed="false">
      <c r="A26" s="15"/>
      <c r="B26" s="0" t="s">
        <v>40</v>
      </c>
      <c r="F26" s="22" t="n">
        <v>382000</v>
      </c>
      <c r="G26" s="22" t="n">
        <v>35000</v>
      </c>
      <c r="H26" s="22" t="n">
        <v>35000</v>
      </c>
      <c r="I26" s="22" t="n">
        <v>35000</v>
      </c>
      <c r="J26" s="22" t="n">
        <v>35000</v>
      </c>
      <c r="K26" s="22" t="n">
        <v>35000</v>
      </c>
    </row>
    <row r="27" customFormat="false" ht="15" hidden="false" customHeight="false" outlineLevel="0" collapsed="false">
      <c r="A27" s="15" t="s">
        <v>41</v>
      </c>
      <c r="F27" s="23"/>
      <c r="G27" s="23"/>
      <c r="H27" s="23"/>
      <c r="I27" s="23"/>
      <c r="J27" s="23"/>
      <c r="K27" s="23"/>
    </row>
    <row r="28" customFormat="false" ht="15" hidden="false" customHeight="false" outlineLevel="0" collapsed="false">
      <c r="F28" s="22"/>
      <c r="G28" s="22"/>
      <c r="H28" s="22"/>
      <c r="I28" s="22"/>
      <c r="J28" s="22"/>
      <c r="K28" s="22"/>
    </row>
    <row r="29" customFormat="false" ht="15" hidden="false" customHeight="false" outlineLevel="0" collapsed="false">
      <c r="A29" s="15" t="s">
        <v>42</v>
      </c>
      <c r="F29" s="22"/>
      <c r="G29" s="22"/>
      <c r="H29" s="22"/>
      <c r="I29" s="22"/>
      <c r="J29" s="22"/>
      <c r="K29" s="22"/>
    </row>
    <row r="30" customFormat="false" ht="15" hidden="false" customHeight="false" outlineLevel="0" collapsed="false">
      <c r="A30" s="15"/>
      <c r="B30" s="0" t="s">
        <v>43</v>
      </c>
      <c r="F30" s="22"/>
      <c r="G30" s="22" t="n">
        <v>240000</v>
      </c>
      <c r="H30" s="22" t="n">
        <v>240000</v>
      </c>
      <c r="I30" s="22" t="n">
        <v>240000</v>
      </c>
      <c r="J30" s="22" t="n">
        <v>240000</v>
      </c>
      <c r="K30" s="22" t="n">
        <v>240000</v>
      </c>
    </row>
    <row r="31" customFormat="false" ht="15" hidden="false" customHeight="false" outlineLevel="0" collapsed="false">
      <c r="A31" s="15"/>
      <c r="B31" s="0" t="s">
        <v>44</v>
      </c>
      <c r="F31" s="22"/>
      <c r="G31" s="22" t="n">
        <v>275000</v>
      </c>
      <c r="H31" s="22" t="n">
        <v>275000</v>
      </c>
      <c r="I31" s="22" t="n">
        <v>275000</v>
      </c>
      <c r="J31" s="22" t="n">
        <v>275000</v>
      </c>
      <c r="K31" s="22" t="n">
        <v>275000</v>
      </c>
    </row>
    <row r="32" customFormat="false" ht="15" hidden="false" customHeight="false" outlineLevel="0" collapsed="false">
      <c r="A32" s="15"/>
      <c r="B32" s="0" t="s">
        <v>45</v>
      </c>
      <c r="F32" s="23"/>
      <c r="G32" s="23"/>
      <c r="H32" s="23"/>
      <c r="I32" s="23"/>
      <c r="J32" s="23"/>
      <c r="K32" s="23"/>
    </row>
    <row r="33" customFormat="false" ht="15" hidden="false" customHeight="false" outlineLevel="0" collapsed="false">
      <c r="A33" s="15" t="s">
        <v>46</v>
      </c>
      <c r="F33" s="23"/>
      <c r="G33" s="23"/>
      <c r="H33" s="23"/>
      <c r="I33" s="23"/>
      <c r="J33" s="23"/>
      <c r="K33" s="23"/>
    </row>
    <row r="34" customFormat="false" ht="15" hidden="false" customHeight="false" outlineLevel="0" collapsed="false">
      <c r="A34" s="15"/>
      <c r="F34" s="22"/>
      <c r="G34" s="22"/>
      <c r="H34" s="22"/>
      <c r="I34" s="22"/>
      <c r="J34" s="22"/>
      <c r="K34" s="22"/>
    </row>
    <row r="35" customFormat="false" ht="15" hidden="false" customHeight="false" outlineLevel="0" collapsed="false">
      <c r="A35" s="15" t="s">
        <v>47</v>
      </c>
      <c r="F35" s="23"/>
      <c r="G35" s="22"/>
      <c r="H35" s="22"/>
      <c r="I35" s="22"/>
      <c r="J35" s="22"/>
      <c r="K35" s="22"/>
    </row>
    <row r="36" customFormat="false" ht="15" hidden="false" customHeight="false" outlineLevel="0" collapsed="false">
      <c r="A36" s="15" t="s">
        <v>48</v>
      </c>
      <c r="F36" s="22"/>
      <c r="G36" s="22"/>
      <c r="H36" s="22"/>
      <c r="I36" s="22"/>
      <c r="J36" s="22"/>
      <c r="K36" s="22"/>
    </row>
    <row r="37" customFormat="false" ht="15" hidden="false" customHeight="false" outlineLevel="0" collapsed="false">
      <c r="B37" s="0" t="s">
        <v>49</v>
      </c>
      <c r="F37" s="22"/>
      <c r="G37" s="22" t="n">
        <v>1650000</v>
      </c>
      <c r="H37" s="22" t="n">
        <v>1400000</v>
      </c>
      <c r="I37" s="22" t="n">
        <v>1400000</v>
      </c>
      <c r="J37" s="22" t="n">
        <v>1400000</v>
      </c>
      <c r="K37" s="22" t="n">
        <v>1400000</v>
      </c>
    </row>
    <row r="38" customFormat="false" ht="15" hidden="false" customHeight="false" outlineLevel="0" collapsed="false">
      <c r="B38" s="0" t="s">
        <v>50</v>
      </c>
      <c r="F38" s="22"/>
      <c r="G38" s="22" t="n">
        <v>3500000</v>
      </c>
      <c r="H38" s="22" t="n">
        <v>3500000</v>
      </c>
      <c r="I38" s="22" t="n">
        <v>3500000</v>
      </c>
      <c r="J38" s="22" t="n">
        <v>3500000</v>
      </c>
      <c r="K38" s="22" t="n">
        <v>3500000</v>
      </c>
    </row>
    <row r="39" customFormat="false" ht="15" hidden="false" customHeight="false" outlineLevel="0" collapsed="false">
      <c r="B39" s="0" t="s">
        <v>51</v>
      </c>
      <c r="F39" s="22"/>
      <c r="G39" s="22" t="n">
        <v>1300000</v>
      </c>
      <c r="H39" s="22" t="n">
        <v>1300000</v>
      </c>
      <c r="I39" s="22" t="n">
        <v>1300000</v>
      </c>
      <c r="J39" s="22" t="n">
        <v>1300000</v>
      </c>
      <c r="K39" s="22" t="n">
        <v>1300000</v>
      </c>
    </row>
    <row r="40" customFormat="false" ht="15" hidden="false" customHeight="false" outlineLevel="0" collapsed="false">
      <c r="B40" s="0" t="s">
        <v>52</v>
      </c>
      <c r="F40" s="22"/>
      <c r="G40" s="22" t="n">
        <v>250000</v>
      </c>
      <c r="H40" s="22" t="n">
        <v>250000</v>
      </c>
      <c r="I40" s="22" t="n">
        <v>250000</v>
      </c>
      <c r="J40" s="22" t="n">
        <v>250000</v>
      </c>
      <c r="K40" s="22" t="n">
        <v>250000</v>
      </c>
    </row>
    <row r="42" customFormat="false" ht="15" hidden="false" customHeight="false" outlineLevel="0" collapsed="false">
      <c r="A42" s="15" t="s">
        <v>53</v>
      </c>
      <c r="F42" s="23"/>
      <c r="G42" s="23"/>
      <c r="H42" s="23"/>
      <c r="I42" s="23"/>
      <c r="J42" s="23"/>
      <c r="K42" s="23"/>
    </row>
    <row r="44" customFormat="false" ht="15" hidden="false" customHeight="false" outlineLevel="0" collapsed="false">
      <c r="A44" s="15" t="s">
        <v>54</v>
      </c>
      <c r="F44" s="23"/>
      <c r="G44" s="23"/>
      <c r="H44" s="23"/>
      <c r="I44" s="23"/>
      <c r="J44" s="23"/>
      <c r="K44" s="23"/>
    </row>
    <row r="45" customFormat="false" ht="15" hidden="false" customHeight="false" outlineLevel="0" collapsed="false">
      <c r="A45" s="15"/>
    </row>
    <row r="46" customFormat="false" ht="15" hidden="false" customHeight="false" outlineLevel="0" collapsed="false">
      <c r="A46" s="15" t="s">
        <v>55</v>
      </c>
      <c r="F46" s="23"/>
    </row>
    <row r="47" customFormat="false" ht="15" hidden="false" customHeight="false" outlineLevel="0" collapsed="false">
      <c r="A47" s="2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14.85"/>
    <col collapsed="false" customWidth="true" hidden="false" outlineLevel="0" max="3" min="3" style="0" width="14.71"/>
    <col collapsed="false" customWidth="true" hidden="false" outlineLevel="0" max="4" min="4" style="0" width="23.43"/>
    <col collapsed="false" customWidth="true" hidden="false" outlineLevel="0" max="5" min="5" style="0" width="21.85"/>
    <col collapsed="false" customWidth="true" hidden="false" outlineLevel="0" max="6" min="6" style="0" width="15.28"/>
    <col collapsed="false" customWidth="true" hidden="false" outlineLevel="0" max="11" min="7" style="0" width="13.71"/>
    <col collapsed="false" customWidth="true" hidden="false" outlineLevel="0" max="1025" min="12" style="0" width="11.57"/>
  </cols>
  <sheetData>
    <row r="1" customFormat="false" ht="15" hidden="false" customHeight="false" outlineLevel="0" collapsed="false">
      <c r="A1" s="15" t="s">
        <v>13</v>
      </c>
      <c r="F1" s="20" t="n">
        <v>0</v>
      </c>
      <c r="G1" s="20" t="n">
        <v>1</v>
      </c>
      <c r="H1" s="20" t="n">
        <v>2</v>
      </c>
      <c r="I1" s="20" t="n">
        <v>3</v>
      </c>
      <c r="J1" s="20" t="n">
        <v>4</v>
      </c>
      <c r="K1" s="20" t="n">
        <v>5</v>
      </c>
    </row>
    <row r="2" customFormat="false" ht="15" hidden="false" customHeight="false" outlineLevel="0" collapsed="false">
      <c r="A2" s="15" t="s">
        <v>57</v>
      </c>
      <c r="F2" s="24"/>
      <c r="G2" s="24"/>
      <c r="H2" s="24"/>
      <c r="I2" s="24"/>
      <c r="J2" s="24"/>
      <c r="K2" s="24"/>
    </row>
    <row r="3" customFormat="false" ht="15" hidden="false" customHeight="false" outlineLevel="0" collapsed="false">
      <c r="A3" s="15" t="s">
        <v>58</v>
      </c>
      <c r="F3" s="24"/>
      <c r="G3" s="24"/>
      <c r="H3" s="24"/>
      <c r="I3" s="24"/>
      <c r="J3" s="24"/>
      <c r="K3" s="24"/>
    </row>
    <row r="5" customFormat="false" ht="15" hidden="false" customHeight="false" outlineLevel="0" collapsed="false">
      <c r="A5" s="25" t="s">
        <v>59</v>
      </c>
      <c r="B5" s="26"/>
      <c r="C5" s="27"/>
      <c r="D5" s="25"/>
      <c r="E5" s="26" t="s">
        <v>60</v>
      </c>
    </row>
    <row r="6" customFormat="false" ht="15" hidden="false" customHeight="false" outlineLevel="0" collapsed="false">
      <c r="A6" s="25" t="s">
        <v>61</v>
      </c>
      <c r="B6" s="26" t="n">
        <v>0</v>
      </c>
      <c r="C6" s="26" t="s">
        <v>62</v>
      </c>
      <c r="D6" s="24"/>
      <c r="E6" s="24"/>
    </row>
    <row r="7" customFormat="false" ht="15" hidden="false" customHeight="false" outlineLevel="0" collapsed="false">
      <c r="A7" s="26"/>
      <c r="B7" s="26" t="n">
        <v>1</v>
      </c>
      <c r="C7" s="26" t="s">
        <v>63</v>
      </c>
      <c r="D7" s="24"/>
      <c r="E7" s="24"/>
    </row>
    <row r="8" customFormat="false" ht="15" hidden="false" customHeight="false" outlineLevel="0" collapsed="false">
      <c r="A8" s="26"/>
      <c r="B8" s="26" t="n">
        <v>2</v>
      </c>
      <c r="C8" s="26" t="s">
        <v>64</v>
      </c>
      <c r="D8" s="24"/>
      <c r="E8" s="24"/>
    </row>
    <row r="9" customFormat="false" ht="15" hidden="false" customHeight="false" outlineLevel="0" collapsed="false">
      <c r="A9" s="26"/>
      <c r="B9" s="26" t="n">
        <v>3</v>
      </c>
      <c r="C9" s="26" t="s">
        <v>65</v>
      </c>
      <c r="D9" s="24"/>
      <c r="E9" s="24"/>
    </row>
    <row r="10" customFormat="false" ht="15" hidden="false" customHeight="false" outlineLevel="0" collapsed="false">
      <c r="A10" s="26"/>
      <c r="B10" s="26" t="n">
        <v>4</v>
      </c>
      <c r="C10" s="26" t="s">
        <v>66</v>
      </c>
      <c r="D10" s="24"/>
      <c r="E10" s="24"/>
    </row>
    <row r="11" customFormat="false" ht="15" hidden="false" customHeight="false" outlineLevel="0" collapsed="false">
      <c r="A11" s="26"/>
      <c r="B11" s="26" t="n">
        <v>5</v>
      </c>
      <c r="C11" s="26" t="s">
        <v>67</v>
      </c>
      <c r="D11" s="24"/>
      <c r="E11" s="24"/>
    </row>
    <row r="12" customFormat="false" ht="15" hidden="false" customHeight="false" outlineLevel="0" collapsed="false">
      <c r="A12" s="25" t="s">
        <v>59</v>
      </c>
      <c r="B12" s="25"/>
      <c r="C12" s="28"/>
      <c r="D12" s="25"/>
      <c r="E12" s="26"/>
    </row>
    <row r="13" customFormat="false" ht="15" hidden="false" customHeight="false" outlineLevel="0" collapsed="false">
      <c r="A13" s="29" t="s">
        <v>68</v>
      </c>
      <c r="B13" s="25"/>
      <c r="C13" s="28"/>
      <c r="D13" s="25"/>
      <c r="E13" s="26"/>
    </row>
    <row r="15" customFormat="false" ht="15" hidden="false" customHeight="false" outlineLevel="0" collapsed="false">
      <c r="A15" s="25" t="s">
        <v>69</v>
      </c>
      <c r="B15" s="26"/>
      <c r="C15" s="26"/>
      <c r="D15" s="26"/>
    </row>
    <row r="16" customFormat="false" ht="15" hidden="false" customHeight="false" outlineLevel="0" collapsed="false">
      <c r="A16" s="26" t="s">
        <v>70</v>
      </c>
      <c r="B16" s="26"/>
      <c r="C16" s="26"/>
      <c r="D16" s="26"/>
    </row>
    <row r="17" customFormat="false" ht="15" hidden="false" customHeight="false" outlineLevel="0" collapsed="false">
      <c r="A17" s="26" t="s">
        <v>71</v>
      </c>
      <c r="B17" s="26"/>
      <c r="C17" s="24"/>
      <c r="D17" s="26"/>
    </row>
    <row r="18" customFormat="false" ht="15" hidden="false" customHeight="false" outlineLevel="0" collapsed="false">
      <c r="A18" s="26" t="s">
        <v>72</v>
      </c>
      <c r="B18" s="26"/>
      <c r="C18" s="24"/>
      <c r="D18" s="26"/>
    </row>
    <row r="19" customFormat="false" ht="15" hidden="false" customHeight="false" outlineLevel="0" collapsed="false">
      <c r="A19" s="26" t="s">
        <v>73</v>
      </c>
      <c r="B19" s="26"/>
      <c r="C19" s="24"/>
      <c r="D19" s="26"/>
    </row>
    <row r="20" customFormat="false" ht="15" hidden="false" customHeight="false" outlineLevel="0" collapsed="false">
      <c r="A20" s="26" t="s">
        <v>74</v>
      </c>
      <c r="B20" s="26"/>
      <c r="C20" s="26" t="n">
        <v>6</v>
      </c>
      <c r="D20" s="26" t="s">
        <v>75</v>
      </c>
    </row>
    <row r="21" customFormat="false" ht="15" hidden="false" customHeight="false" outlineLevel="0" collapsed="false">
      <c r="A21" s="26" t="s">
        <v>76</v>
      </c>
      <c r="B21" s="26"/>
      <c r="C21" s="24"/>
      <c r="D21" s="26"/>
    </row>
    <row r="22" customFormat="false" ht="15" hidden="false" customHeight="false" outlineLevel="0" collapsed="false">
      <c r="A22" s="26" t="s">
        <v>77</v>
      </c>
      <c r="B22" s="26"/>
      <c r="C22" s="24"/>
      <c r="D22" s="26"/>
    </row>
    <row r="23" customFormat="false" ht="15" hidden="false" customHeight="false" outlineLevel="0" collapsed="false">
      <c r="A23" s="25" t="s">
        <v>78</v>
      </c>
      <c r="B23" s="25"/>
      <c r="C23" s="30"/>
      <c r="D23" s="26"/>
    </row>
    <row r="26" customFormat="false" ht="15" hidden="false" customHeight="false" outlineLevel="0" collapsed="false">
      <c r="A26" s="25" t="s">
        <v>79</v>
      </c>
      <c r="B26" s="25"/>
      <c r="C26" s="25"/>
      <c r="D26" s="25"/>
    </row>
    <row r="27" customFormat="false" ht="15" hidden="false" customHeight="false" outlineLevel="0" collapsed="false">
      <c r="A27" s="26" t="s">
        <v>80</v>
      </c>
      <c r="B27" s="31"/>
      <c r="C27" s="26"/>
      <c r="D27" s="32"/>
      <c r="E27" s="33"/>
    </row>
    <row r="28" customFormat="false" ht="15" hidden="false" customHeight="false" outlineLevel="0" collapsed="false">
      <c r="A28" s="26" t="s">
        <v>81</v>
      </c>
      <c r="B28" s="26"/>
      <c r="C28" s="26"/>
      <c r="D28" s="24"/>
    </row>
    <row r="29" customFormat="false" ht="15" hidden="false" customHeight="false" outlineLevel="0" collapsed="false">
      <c r="A29" s="25"/>
      <c r="B29" s="25"/>
      <c r="C29" s="25"/>
      <c r="D29" s="32"/>
    </row>
    <row r="31" customFormat="false" ht="15" hidden="false" customHeight="false" outlineLevel="0" collapsed="false">
      <c r="A31" s="25" t="s">
        <v>82</v>
      </c>
      <c r="B31" s="34"/>
      <c r="D3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2012-05-21T09:26:48Z</dcterms:created>
  <dc:creator>ferran.sabate</dc:creator>
  <dc:description/>
  <dc:language>es-ES</dc:language>
  <cp:lastModifiedBy/>
  <dcterms:modified xsi:type="dcterms:W3CDTF">2019-12-05T09:33:18Z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