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hidePivotFieldList="1" defaultThemeVersion="166925"/>
  <mc:AlternateContent xmlns:mc="http://schemas.openxmlformats.org/markup-compatibility/2006">
    <mc:Choice Requires="x15">
      <x15ac:absPath xmlns:x15ac="http://schemas.microsoft.com/office/spreadsheetml/2010/11/ac" url="C:\Users\janee\Downloads\"/>
    </mc:Choice>
  </mc:AlternateContent>
  <xr:revisionPtr revIDLastSave="0" documentId="13_ncr:1_{2F921882-BBDA-4E70-9BEF-DB6142C88EBC}" xr6:coauthVersionLast="47" xr6:coauthVersionMax="47" xr10:uidLastSave="{00000000-0000-0000-0000-000000000000}"/>
  <bookViews>
    <workbookView xWindow="-108" yWindow="-108" windowWidth="23256" windowHeight="12456" firstSheet="4" activeTab="7" xr2:uid="{00000000-000D-0000-FFFF-FFFF00000000}"/>
  </bookViews>
  <sheets>
    <sheet name="Poverty Line Data" sheetId="1" r:id="rId1"/>
    <sheet name="Literacy Rate" sheetId="3" r:id="rId2"/>
    <sheet name="Gender Equality" sheetId="4" r:id="rId3"/>
    <sheet name="Crime Rate" sheetId="5" r:id="rId4"/>
    <sheet name="Unemployment Rate" sheetId="6" r:id="rId5"/>
    <sheet name="Caste Discrimination" sheetId="7" r:id="rId6"/>
    <sheet name="Final DataSet" sheetId="2" r:id="rId7"/>
    <sheet name="Result &amp; Visualisation" sheetId="8" r:id="rId8"/>
  </sheets>
  <definedNames>
    <definedName name="_xlchart.v5.0" hidden="1">'Result &amp; Visualisation'!$A$1</definedName>
    <definedName name="_xlchart.v5.1" hidden="1">'Result &amp; Visualisation'!$A$2:$A$37</definedName>
    <definedName name="_xlchart.v5.2" hidden="1">'Result &amp; Visualisation'!$B$1</definedName>
    <definedName name="_xlchart.v5.3" hidden="1">'Result &amp; Visualisation'!$B$2:$B$37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2" i="2"/>
  <c r="L2" i="2"/>
  <c r="L3" i="2"/>
  <c r="L4" i="2"/>
  <c r="L5" i="2"/>
  <c r="L6" i="2"/>
  <c r="L7" i="2"/>
  <c r="L8" i="2"/>
  <c r="L9" i="2"/>
  <c r="L10" i="2"/>
  <c r="L11" i="2"/>
  <c r="L12" i="2"/>
  <c r="L13" i="2"/>
  <c r="L15" i="2"/>
  <c r="L16" i="2"/>
  <c r="L17" i="2"/>
  <c r="L19" i="2"/>
  <c r="L20" i="2"/>
  <c r="L21" i="2"/>
  <c r="L22" i="2"/>
  <c r="L23" i="2"/>
  <c r="L24" i="2"/>
  <c r="L25" i="2"/>
  <c r="L26" i="2"/>
  <c r="L27" i="2"/>
  <c r="L28" i="2"/>
  <c r="L29" i="2"/>
  <c r="L30" i="2"/>
  <c r="L31" i="2"/>
  <c r="L32" i="2"/>
  <c r="L34" i="2"/>
  <c r="L35" i="2"/>
  <c r="L36" i="2"/>
  <c r="L37"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2"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D32" i="2"/>
  <c r="D3" i="2"/>
  <c r="E2" i="2" s="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3" i="2"/>
  <c r="D34" i="2"/>
  <c r="D35" i="2"/>
  <c r="D36" i="2"/>
  <c r="D37"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I30" i="2" s="1"/>
  <c r="H31" i="2"/>
  <c r="H32" i="2"/>
  <c r="H33" i="2"/>
  <c r="H34" i="2"/>
  <c r="H35" i="2"/>
  <c r="H36" i="2"/>
  <c r="H37" i="2"/>
  <c r="F3" i="2"/>
  <c r="F4" i="2"/>
  <c r="F5" i="2"/>
  <c r="F6" i="2"/>
  <c r="F7" i="2"/>
  <c r="F8" i="2"/>
  <c r="F9" i="2"/>
  <c r="F10" i="2"/>
  <c r="F11" i="2"/>
  <c r="F12" i="2"/>
  <c r="F13" i="2"/>
  <c r="F14" i="2"/>
  <c r="F15" i="2"/>
  <c r="F16" i="2"/>
  <c r="F17" i="2"/>
  <c r="F18" i="2"/>
  <c r="F19" i="2"/>
  <c r="F20" i="2"/>
  <c r="F21" i="2"/>
  <c r="F22" i="2"/>
  <c r="F23" i="2"/>
  <c r="F24" i="2"/>
  <c r="F25" i="2"/>
  <c r="F26" i="2"/>
  <c r="G26" i="2" s="1"/>
  <c r="F27" i="2"/>
  <c r="F28" i="2"/>
  <c r="F29" i="2"/>
  <c r="F30" i="2"/>
  <c r="F31" i="2"/>
  <c r="F32" i="2"/>
  <c r="F33" i="2"/>
  <c r="F34" i="2"/>
  <c r="G34" i="2" s="1"/>
  <c r="F35" i="2"/>
  <c r="F36" i="2"/>
  <c r="F3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G17" i="2" l="1"/>
  <c r="I29" i="2"/>
  <c r="I5" i="2"/>
  <c r="G32" i="2"/>
  <c r="G24" i="2"/>
  <c r="G16" i="2"/>
  <c r="G8" i="2"/>
  <c r="I36" i="2"/>
  <c r="I28" i="2"/>
  <c r="I20" i="2"/>
  <c r="I12" i="2"/>
  <c r="I4" i="2"/>
  <c r="G18" i="2"/>
  <c r="G22" i="2"/>
  <c r="G30" i="2"/>
  <c r="I22" i="2"/>
  <c r="I6" i="2"/>
  <c r="G25" i="2"/>
  <c r="I37" i="2"/>
  <c r="I13" i="2"/>
  <c r="I35" i="2"/>
  <c r="I27" i="2"/>
  <c r="I19" i="2"/>
  <c r="I11" i="2"/>
  <c r="I3" i="2"/>
  <c r="I34" i="2"/>
  <c r="I18" i="2"/>
  <c r="G29" i="2"/>
  <c r="G13" i="2"/>
  <c r="I33" i="2"/>
  <c r="I25" i="2"/>
  <c r="I8" i="2"/>
  <c r="G36" i="2"/>
  <c r="G28" i="2"/>
  <c r="G20" i="2"/>
  <c r="G12" i="2"/>
  <c r="G4" i="2"/>
  <c r="I14" i="2"/>
  <c r="G33" i="2"/>
  <c r="G9" i="2"/>
  <c r="I21" i="2"/>
  <c r="I26" i="2"/>
  <c r="I10" i="2"/>
  <c r="G37" i="2"/>
  <c r="G21" i="2"/>
  <c r="G5" i="2"/>
  <c r="I17" i="2"/>
  <c r="G35" i="2"/>
  <c r="G27" i="2"/>
  <c r="G19" i="2"/>
  <c r="G11" i="2"/>
  <c r="G3" i="2"/>
  <c r="I31" i="2"/>
  <c r="I23" i="2"/>
  <c r="I15" i="2"/>
  <c r="I7" i="2"/>
  <c r="G6" i="2"/>
  <c r="G31" i="2"/>
  <c r="G23" i="2"/>
  <c r="G15" i="2"/>
  <c r="G7" i="2"/>
  <c r="I9" i="2"/>
  <c r="I24" i="2"/>
  <c r="G14" i="2"/>
  <c r="I32" i="2"/>
  <c r="I2" i="2"/>
  <c r="I16" i="2"/>
  <c r="G2" i="2"/>
  <c r="G10" i="2"/>
  <c r="E36" i="2"/>
  <c r="E32" i="2"/>
  <c r="E26" i="2"/>
  <c r="E31" i="2"/>
  <c r="E25" i="2"/>
  <c r="E16" i="2"/>
  <c r="E17" i="2"/>
  <c r="E5" i="2"/>
  <c r="E33" i="2"/>
  <c r="E15" i="2"/>
  <c r="E4" i="2"/>
  <c r="E30" i="2"/>
  <c r="E14" i="2"/>
  <c r="E9" i="2"/>
  <c r="E24" i="2"/>
  <c r="E8" i="2"/>
  <c r="E3" i="2"/>
  <c r="E23" i="2"/>
  <c r="E7" i="2"/>
  <c r="E22" i="2"/>
  <c r="E6" i="2"/>
  <c r="E28" i="2"/>
  <c r="E37" i="2"/>
  <c r="E29" i="2"/>
  <c r="E21" i="2"/>
  <c r="E13" i="2"/>
  <c r="E35" i="2"/>
  <c r="E27" i="2"/>
  <c r="E19" i="2"/>
  <c r="E11" i="2"/>
  <c r="E20" i="2"/>
  <c r="E18" i="2"/>
  <c r="E12" i="2"/>
  <c r="E10" i="2"/>
  <c r="E34" i="2"/>
</calcChain>
</file>

<file path=xl/sharedStrings.xml><?xml version="1.0" encoding="utf-8"?>
<sst xmlns="http://schemas.openxmlformats.org/spreadsheetml/2006/main" count="482" uniqueCount="117">
  <si>
    <t>State</t>
  </si>
  <si>
    <t>Andaman And Nicobar Islands</t>
  </si>
  <si>
    <t>Andhra Pradesh</t>
  </si>
  <si>
    <t>Arunachal Pradesh</t>
  </si>
  <si>
    <t>Assam</t>
  </si>
  <si>
    <t>Bihar</t>
  </si>
  <si>
    <t>Chandigarh</t>
  </si>
  <si>
    <t>Chhattisgarh</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</si>
  <si>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</si>
  <si>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</si>
  <si>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</si>
  <si>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</si>
  <si>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</si>
  <si>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</si>
  <si>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</si>
  <si>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</si>
  <si>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</si>
  <si>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</si>
  <si>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</si>
  <si>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</si>
  <si>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</si>
  <si>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</si>
  <si>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</si>
  <si>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</si>
  <si>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</si>
  <si>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</si>
  <si>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</si>
  <si>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</si>
  <si>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</si>
  <si>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</si>
  <si>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</si>
  <si>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</si>
  <si>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The Dadra And Nagar Haveli And Daman And Diu</t>
  </si>
  <si>
    <t>Tripura</t>
  </si>
  <si>
    <t>Uttar Pradesh</t>
  </si>
  <si>
    <t>Uttarakhand</t>
  </si>
  <si>
    <t>West Bengal</t>
  </si>
  <si>
    <t>Table 8.5: State-Wise Literacy Rates (1951-2011)</t>
  </si>
  <si>
    <t>(in per cent)</t>
  </si>
  <si>
    <t>States/UTs</t>
  </si>
  <si>
    <t>(1)</t>
  </si>
  <si>
    <t>(2)</t>
  </si>
  <si>
    <t>(3)</t>
  </si>
  <si>
    <t>(4)</t>
  </si>
  <si>
    <t>(5)</t>
  </si>
  <si>
    <t>(6)</t>
  </si>
  <si>
    <t>(7)</t>
  </si>
  <si>
    <t>(8)</t>
  </si>
  <si>
    <t>na</t>
  </si>
  <si>
    <t>Jammu &amp; Kashmir</t>
  </si>
  <si>
    <r>
      <t>Manipur</t>
    </r>
    <r>
      <rPr>
        <vertAlign val="superscript"/>
        <sz val="11"/>
        <color theme="1"/>
        <rFont val="Garamond"/>
        <family val="1"/>
      </rPr>
      <t xml:space="preserve"> a</t>
    </r>
  </si>
  <si>
    <t>A &amp; N Islands</t>
  </si>
  <si>
    <t>D &amp; N Haveli</t>
  </si>
  <si>
    <t>Daman &amp; Diu</t>
  </si>
  <si>
    <r>
      <t xml:space="preserve">All India </t>
    </r>
    <r>
      <rPr>
        <b/>
        <vertAlign val="superscript"/>
        <sz val="11"/>
        <color theme="1"/>
        <rFont val="Garamond"/>
        <family val="1"/>
      </rPr>
      <t>a</t>
    </r>
  </si>
  <si>
    <t>Source: Office of the Registrar General of India, Ministry of Home Affairs</t>
  </si>
  <si>
    <t>Notes:</t>
  </si>
  <si>
    <t xml:space="preserve">     a : India and Manipur figures exclude those of the three sub-divisions viz. Mao Maram, Paomata and Purul of Senapati district of Manipur as census results of 2001 in these three sub-divisions were cancelled due to technical and administrative reasons.</t>
  </si>
  <si>
    <t xml:space="preserve">     na : not available</t>
  </si>
  <si>
    <t xml:space="preserve">     1. Literacy rates for 1951, 1961 and 1971 Censuses relate to population aged five years and above and from 1981 onwards Literacy rates relate to the population aged seven years and above. The literacy rate for 1951 in case of West Bengal relates to total population including 0-4 age group. Literacy rate for 1951 in respect of Chhattisgarh, Madhya Pradesh and Manipur are based on sample population.</t>
  </si>
  <si>
    <t>Percentage of the population below the poverty line</t>
  </si>
  <si>
    <t>Literacy Rate(2011)</t>
  </si>
  <si>
    <t>Percent Rank Based on Poverty</t>
  </si>
  <si>
    <t>Percent Rank Literacy Rate</t>
  </si>
  <si>
    <t>srcStateName</t>
  </si>
  <si>
    <t>Rate of crimes against women per 1,00,000 female population</t>
  </si>
  <si>
    <t>Sex ratio at birth</t>
  </si>
  <si>
    <t>Ratio of female to male average wage received among regular wage or salaried employees</t>
  </si>
  <si>
    <t>Per lakh women who have experienced cruelty or physical violence by husband or his relatives during the year</t>
  </si>
  <si>
    <t>Elected women over total seats in the state legislative assembly (%)</t>
  </si>
  <si>
    <t>Ratio of female to male Labour Force Participation Rate (LFPR) in the age group of 15 to 59 years</t>
  </si>
  <si>
    <t>Proportion of women in managerial positions including women in board of directors, in listed companies per 1,000 persons</t>
  </si>
  <si>
    <t>Currently married women with satisfied family planning methods (%)</t>
  </si>
  <si>
    <t>Operational land holding gender wise (percentage of female operated operational holdings) (%)</t>
  </si>
  <si>
    <t>Year</t>
  </si>
  <si>
    <t>2020-21</t>
  </si>
  <si>
    <t>Andaman and Nicobar Islands</t>
  </si>
  <si>
    <t>Dadra and Nagar Haveli</t>
  </si>
  <si>
    <t>Daman and Diu</t>
  </si>
  <si>
    <t>Jammu and Kashmir</t>
  </si>
  <si>
    <t>Ratio of female to male average wage received</t>
  </si>
  <si>
    <t>Percen Rank Gender Equality</t>
  </si>
  <si>
    <t>Murders per 1,00,000 population</t>
  </si>
  <si>
    <t>Cognizable crimes against children per 1,00,000 population</t>
  </si>
  <si>
    <t>Victims of human trafficking per 10 lakh population</t>
  </si>
  <si>
    <t>Missing children per 1,00,000 child population</t>
  </si>
  <si>
    <t>Courts per 1,00,000 population</t>
  </si>
  <si>
    <t>Cases under Prevention of Corruption Act and related sections of IPC per 10 lakh population</t>
  </si>
  <si>
    <t>Births registered (%)</t>
  </si>
  <si>
    <t>Population covered under Aadhaar (%)</t>
  </si>
  <si>
    <t>Cases under Prevention of Corruption Act per 10 lakh population</t>
  </si>
  <si>
    <t>Percent Rank Corruption</t>
  </si>
  <si>
    <t>average of unemployment rate per 1000 People</t>
  </si>
  <si>
    <t>Percent Rank Unemployment</t>
  </si>
  <si>
    <t>Statement on Cases Registered In Police Stations and Cr.PC (156_3) under Crimes against SCs During 2014-2019</t>
  </si>
  <si>
    <t>SL</t>
  </si>
  <si>
    <t>State/UT</t>
  </si>
  <si>
    <t>Cases Reported Under 156_3 during the year</t>
  </si>
  <si>
    <t>Cases Reported in Police Stations during the year</t>
  </si>
  <si>
    <t>Cases Reported during the year</t>
  </si>
  <si>
    <t>TOTAL STATE(S)</t>
  </si>
  <si>
    <t>A&amp;N Islands</t>
  </si>
  <si>
    <t>D&amp;N Haveli</t>
  </si>
  <si>
    <t>TOTAL UT(S)</t>
  </si>
  <si>
    <t>TOTAL (ALL INDIA)</t>
  </si>
  <si>
    <t>Source: Crime in India</t>
  </si>
  <si>
    <t>Statement on Cases Registered under Crimes against SCs 2019</t>
  </si>
  <si>
    <t>Percent Rank Caste Discrimination</t>
  </si>
  <si>
    <t>Weighted Rank of State</t>
  </si>
  <si>
    <t>Weightage</t>
  </si>
  <si>
    <t>Category</t>
  </si>
  <si>
    <t xml:space="preserve"> Poverty</t>
  </si>
  <si>
    <t xml:space="preserve"> Literacy Rate</t>
  </si>
  <si>
    <t xml:space="preserve"> Gender Equality</t>
  </si>
  <si>
    <t xml:space="preserve"> Corruption</t>
  </si>
  <si>
    <t>Unemployment</t>
  </si>
  <si>
    <t xml:space="preserve"> Caste Discrimination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</si>
</sst>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Garamond"/>
      <family val="1"/>
    </font>
    <font>
      <sz val="11"/>
      <color theme="1"/>
      <name val="Garamond"/>
      <family val="1"/>
    </font>
    <font>
      <vertAlign val="superscript"/>
      <sz val="11"/>
      <color theme="1"/>
      <name val="Garamond"/>
      <family val="1"/>
    </font>
    <font>
      <b/>
      <vertAlign val="superscript"/>
      <sz val="11"/>
      <color theme="1"/>
      <name val="Garamond"/>
      <family val="1"/>
    </font>
    <font>
      <sz val="9"/>
      <color theme="1"/>
      <name val="Garamond"/>
      <family val="1"/>
    </font>
    <font>
      <b/>
      <sz val="15"/>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51">
    <xf numFmtId="0" fontId="0" fillId="0" borderId="0" xfId="0"/>
    <xf numFmtId="0" fontId="18" fillId="0" borderId="12" xfId="0" applyFont="1" applyBorder="1" applyAlignment="1">
      <alignment horizontal="left" vertical="center" wrapText="1"/>
    </xf>
    <xf numFmtId="0" fontId="18" fillId="0" borderId="12" xfId="0" applyFont="1" applyBorder="1" applyAlignment="1">
      <alignment horizontal="right" vertical="center"/>
    </xf>
    <xf numFmtId="0" fontId="18" fillId="0" borderId="0" xfId="0" applyFont="1"/>
    <xf numFmtId="0" fontId="18" fillId="0" borderId="12" xfId="0" quotePrefix="1" applyFont="1" applyBorder="1" applyAlignment="1">
      <alignment horizontal="center"/>
    </xf>
    <xf numFmtId="0" fontId="18" fillId="0" borderId="10" xfId="0" quotePrefix="1" applyFont="1" applyBorder="1" applyAlignment="1">
      <alignment horizontal="center"/>
    </xf>
    <xf numFmtId="0" fontId="18" fillId="0" borderId="10" xfId="0" quotePrefix="1" applyFont="1" applyBorder="1" applyAlignment="1">
      <alignment horizontal="right"/>
    </xf>
    <xf numFmtId="0" fontId="18" fillId="0" borderId="0" xfId="0" quotePrefix="1" applyFont="1" applyAlignment="1">
      <alignment horizontal="center"/>
    </xf>
    <xf numFmtId="0" fontId="19" fillId="0" borderId="0" xfId="0" applyFont="1" applyAlignment="1">
      <alignment horizontal="left" vertical="center"/>
    </xf>
    <xf numFmtId="164" fontId="19" fillId="0" borderId="0" xfId="0" applyNumberFormat="1" applyFont="1" applyAlignment="1">
      <alignment horizontal="right" vertical="center"/>
    </xf>
    <xf numFmtId="0" fontId="19" fillId="0" borderId="10" xfId="0" applyFont="1" applyBorder="1" applyAlignment="1">
      <alignment horizontal="left" vertical="center"/>
    </xf>
    <xf numFmtId="164" fontId="19" fillId="0" borderId="10" xfId="0" applyNumberFormat="1" applyFont="1" applyBorder="1" applyAlignment="1">
      <alignment horizontal="right" vertical="center"/>
    </xf>
    <xf numFmtId="0" fontId="18" fillId="0" borderId="10" xfId="0" applyFont="1" applyBorder="1" applyAlignment="1">
      <alignment horizontal="left" vertical="center"/>
    </xf>
    <xf numFmtId="164" fontId="18" fillId="0" borderId="10" xfId="0" applyNumberFormat="1" applyFont="1" applyBorder="1" applyAlignment="1">
      <alignment horizontal="right" vertical="center"/>
    </xf>
    <xf numFmtId="0" fontId="22" fillId="0" borderId="11" xfId="0" applyFont="1" applyBorder="1" applyAlignment="1">
      <alignment horizontal="left"/>
    </xf>
    <xf numFmtId="0" fontId="0" fillId="0" borderId="11" xfId="0" applyBorder="1" applyAlignment="1">
      <alignment horizontal="left"/>
    </xf>
    <xf numFmtId="0" fontId="22" fillId="0" borderId="0" xfId="0" applyFont="1"/>
    <xf numFmtId="0" fontId="22" fillId="0" borderId="0" xfId="0" applyFont="1" applyAlignment="1">
      <alignment horizontal="left"/>
    </xf>
    <xf numFmtId="0" fontId="22" fillId="0" borderId="0" xfId="0" applyFont="1" applyAlignment="1">
      <alignment wrapText="1"/>
    </xf>
    <xf numFmtId="0" fontId="22" fillId="0" borderId="0" xfId="0" applyFont="1" applyAlignment="1">
      <alignment horizontal="left" vertical="top" wrapText="1"/>
    </xf>
    <xf numFmtId="0" fontId="1" fillId="16" borderId="0" xfId="14"/>
    <xf numFmtId="0" fontId="0" fillId="0" borderId="0" xfId="0" applyAlignment="1">
      <alignment vertical="center"/>
    </xf>
    <xf numFmtId="0" fontId="16" fillId="33" borderId="13" xfId="0" applyFont="1" applyFill="1" applyBorder="1" applyAlignment="1">
      <alignment horizontal="center" vertical="center" wrapText="1"/>
    </xf>
    <xf numFmtId="0" fontId="0" fillId="0" borderId="17" xfId="0" applyBorder="1" applyAlignment="1">
      <alignment vertical="center"/>
    </xf>
    <xf numFmtId="0" fontId="0" fillId="0" borderId="18" xfId="0" applyBorder="1" applyAlignment="1">
      <alignment vertical="center"/>
    </xf>
    <xf numFmtId="0" fontId="0" fillId="0" borderId="11" xfId="0" applyBorder="1" applyAlignment="1">
      <alignment vertical="center"/>
    </xf>
    <xf numFmtId="0" fontId="0" fillId="0" borderId="14" xfId="0" applyBorder="1" applyAlignment="1">
      <alignment vertical="center"/>
    </xf>
    <xf numFmtId="0" fontId="0" fillId="0" borderId="19" xfId="0" applyBorder="1" applyAlignment="1">
      <alignment vertical="center"/>
    </xf>
    <xf numFmtId="0" fontId="16" fillId="33" borderId="14" xfId="0" applyFont="1" applyFill="1" applyBorder="1" applyAlignment="1">
      <alignment vertical="center"/>
    </xf>
    <xf numFmtId="0" fontId="16" fillId="33" borderId="19" xfId="0" applyFont="1" applyFill="1" applyBorder="1" applyAlignment="1">
      <alignment vertical="center"/>
    </xf>
    <xf numFmtId="0" fontId="16" fillId="33" borderId="0" xfId="0" applyFont="1" applyFill="1" applyAlignment="1">
      <alignment vertical="center"/>
    </xf>
    <xf numFmtId="0" fontId="16" fillId="34" borderId="20" xfId="0" applyFont="1" applyFill="1" applyBorder="1" applyAlignment="1">
      <alignment vertical="center"/>
    </xf>
    <xf numFmtId="0" fontId="16" fillId="34" borderId="21" xfId="0" applyFont="1" applyFill="1" applyBorder="1" applyAlignment="1">
      <alignment vertical="center"/>
    </xf>
    <xf numFmtId="0" fontId="16" fillId="34" borderId="10" xfId="0" applyFont="1" applyFill="1" applyBorder="1" applyAlignment="1">
      <alignment vertical="center"/>
    </xf>
    <xf numFmtId="0" fontId="18" fillId="0" borderId="10" xfId="0" applyFont="1" applyBorder="1" applyAlignment="1">
      <alignment horizontal="center"/>
    </xf>
    <xf numFmtId="0" fontId="19" fillId="0" borderId="12" xfId="0" applyFont="1" applyBorder="1" applyAlignment="1">
      <alignment horizontal="right"/>
    </xf>
    <xf numFmtId="0" fontId="16" fillId="33" borderId="15"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6" xfId="0" applyFont="1" applyFill="1" applyBorder="1" applyAlignment="1">
      <alignment horizontal="center" vertical="center"/>
    </xf>
    <xf numFmtId="0" fontId="23" fillId="0" borderId="10" xfId="0" applyFont="1" applyBorder="1" applyAlignment="1">
      <alignment horizontal="center" vertical="center"/>
    </xf>
    <xf numFmtId="0" fontId="0" fillId="33" borderId="13" xfId="0" applyFill="1" applyBorder="1" applyAlignment="1">
      <alignment vertical="center"/>
    </xf>
    <xf numFmtId="0" fontId="16" fillId="33" borderId="13" xfId="0" applyFont="1" applyFill="1" applyBorder="1" applyAlignment="1">
      <alignment vertical="center"/>
    </xf>
    <xf numFmtId="0" fontId="16" fillId="33" borderId="22" xfId="0" applyFont="1" applyFill="1" applyBorder="1" applyAlignment="1">
      <alignment horizontal="center" vertical="center"/>
    </xf>
    <xf numFmtId="0" fontId="16" fillId="33" borderId="23" xfId="0" applyFont="1" applyFill="1" applyBorder="1" applyAlignment="1">
      <alignment horizontal="center" vertical="center"/>
    </xf>
    <xf numFmtId="0" fontId="26" fillId="32" borderId="0" xfId="18" applyFont="1"/>
    <xf numFmtId="0" fontId="26" fillId="30" borderId="0" xfId="6" applyFont="1"/>
    <xf numFmtId="0" fontId="26" fillId="31" borderId="0" xfId="12" applyFont="1"/>
    <xf numFmtId="0" fontId="27" fillId="29" borderId="0" xfId="24" applyFont="1"/>
    <xf numFmtId="0" fontId="26" fillId="0" borderId="0" xfId="0" applyFont="1"/>
    <xf numFmtId="0" fontId="25" fillId="0" borderId="0" xfId="0" applyFont="1"/>
    <xf numFmtId="0" fontId="2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Best State To live in India (Lighter the colour Better the State</a:t>
            </a:r>
          </a:p>
          <a:p>
            <a:pPr algn="ctr" rtl="0">
              <a:defRPr/>
            </a:pPr>
            <a:r>
              <a:rPr lang="en-US" sz="1400" b="0" i="0" u="none" strike="noStrike" baseline="0">
                <a:solidFill>
                  <a:sysClr val="window" lastClr="FFFFFF">
                    <a:lumMod val="95000"/>
                  </a:sysClr>
                </a:solidFill>
                <a:latin typeface="Calibri" panose="020F0502020204030204"/>
              </a:rPr>
              <a:t>)</a:t>
            </a:r>
          </a:p>
        </cx:rich>
      </cx:tx>
    </cx:title>
    <cx:plotArea>
      <cx:plotAreaRegion>
        <cx:series layoutId="regionMap" uniqueId="{41302CA4-7F3E-4B49-8582-1C22F1C3A065}">
          <cx:tx>
            <cx:txData>
              <cx:f>_xlchart.v5.2</cx:f>
              <cx:v>Weighted Rank of State</cx:v>
            </cx:txData>
          </cx:tx>
          <cx:dataLabels>
            <cx:numFmt formatCode="General" sourceLinked="0"/>
            <cx:visibility seriesName="0" categoryName="1" value="0"/>
            <cx:separator>, </cx:separator>
          </cx:dataLabels>
          <cx:dataId val="0"/>
          <cx:layoutPr>
            <cx:geography cultureLanguage="en-US" cultureRegion="IN" attribution="Powered by Bing">
              <cx:geoCache provider="{E9337A44-BEBE-4D9F-B70C-5C5E7DAFC167}">
                <cx:binary>1H1bcxu3su5fcfnhPJ1RcAdmnZ1dlSGp0V2ybMeOX6YYS5n7DXOfX3+aluRFIRyOFqNdtaWXxJQA
NPrD191oNMD/+t7/63tyv9bv+jTJqn997399H9R18a9ffqm+B/fpujpKw+86r/K/6qPvefpL/tdf
4ff7X+70ugsz/xeCMPvle7DW9X3//r//C3rz7/OL/Pu6DvPsQ3Ovh9v7qknqas/vdv7q3fouDbNl
WNU6/F7jX9+f3+t1sn7/7j6rw3r4NBT3v75/9jfv3/1i9vS3Ud8lIFjd3EFbjI4Ys21GuLIfft6/
S/LMf/y1FEcMKSIYFujHD3ka+mqdQvN5cX4Is7670/dVBbP58d9/t3smOnx88f7d97zJ6o3CfNDd
r+9Ps7sQ5htW+eLhF4t8I/fp1Y+J/vJc1f/9X8YHMHXjky00TD3N/epvYCyCNUjnr3XwpJV/DghF
R5LYlDP1qHFsAiIV4lhy+QAXexr6AZCXibQblO22BjCLkzcFzMcwjsP0STP/HBQij7hEiCKCdrFE
qSMmATVmkweWiKehH0CZF2c3IE/tDDA+nr8pMG7X0bqqgSpPSnkFPMQRV4wSqh5ZYD8nCT1SHGGi
MIC2+eFPQz/g8SKJdkOy1dRA5fbsTaFysY6rYH3X3d8XT8r557hgfESkAB4o9RwQdoQYsYWSBhIv
lGI3Fs8aG2hcLN8UGp90WDT6Ff06oUeScWQT+pwaNobPiaRCPZoqA5AXCLIbjJ8NDSA+3b4pIC7W
d+v4Nd05PbIxwmrjHHbFV+BYFMeMIfZgqegTGR8s1bw4u9F4ameAcfHbmwLjc12vNcABUdaTWv65
jYIAC1OCiBDiARDDVNlHBHFKJTdC3RcKsxuPZ40NUD6/LXd+GY65Xr9mcEWPKJIcI/ocCZscKSoQ
sdEjdQxuvECQ3WD8bGgAcfntTbHjt+wu0Ot3N3p9d1+9osnC/EhyLiSnwIDtvaB9ZAsOMS55xEM+
kfLBVr1cnt2wmO0NdH67eVPoXN77AezUh9f06fyIw8YQU0l3+RJw7URKiLHQo2EDz/+QJnjA50US
7YZmq6mByuXb2rEv75MgfFLLP/clRB0JRqmNxO7NujzCmDMJHv4BMGNfOCvNbjQemxlILN8WEp+C
+3fLNSTQ3gHv312tIYvy7mTd3ifhjw+W63SdPfxf2LwiYOD8iU0YtiFvsm3b6BFGsEXh8jEsNtIq
D+KsQdLlfnEmEPsxm5/NTeTe1l5lg1UCc3lFVMQREljBluSRJ8aehR0xAXt5SHw9/BiO5yUC7cbl
3y0NSK7eFpnO1zpb1+v4FZ0NZkcSAyMYe2QEfk4YcYSFtDFEyg+mzQjOXiTRblC2mhqonL+t7QsY
tp9W7Cr8nv8JJu602lCnej3uYHK08T1EoecW7Uf0jIlQ9N8py+1o4Ek4kObdfyDcbsj2dmaA+Btk
7t9Qjv8kTNffIZJ7/Tib4iNIz3DxMxVjMEweESoIhlTNg9Uzgof/RLDdqP29BwOqk7cVcp+s9bDO
XtEGEvsI2wpiBUiSbQcL4ogyRCBnM4HMvBwTgDw1NHF4Wzm0T/dg4/xXRQLLI9C1kIIaUNhHCNmC
gJV7+DHc0ItE2Q3GVlMDjk/um7JgbhNBFq1+PZdDwOXYRGI4Y9m1D5X4iNsSDssEeKRtl/MCQXZD
8bOhAYT7to5cfiQBX9+PEPHgRzDsYH78PPcjCh2Bj6EcOLIzUnuxVLuxMZobCH1+Wx7ky31Vv3Pu
wXglT0v3FZIEm9NIhjmSsG/ZciNKHtmSwGnZUzbHOIp5oTC7YXnW2ADli/O27Ff+ii4dkptUwMGx
TXbXu8BBJQdMBCEPZDEwcffLshuLH40MDNzf/ldjsDtAfzDmD4x49hf/YdEROBCwRxxD9LvTgdgb
jITi4tGiGSA8lgRNS7MbhsdmzwT/311fdNNk0frP17NEcPSlGMGM20Zmnx9BgZciDMLaHz+Gwufl
2K3xp3bG2r/5x/bnedXXVjnbZoZwYGRLufu4lRzBWSuk/6gRJz5Jur2mnkn9UNX3tzq2p3bP/vbX
908fG2vtZh1DJd+mEMYsZ7uBM0Co2zNq1f72wf9sOdtvVfWq53qwTeKMKhvvNLWbBAWRHMDaHZfM
SrN7zT02MwD57eP/anP7TFqo8vy0TsMEkuJ3zeuRH2pzEAaLip/iwOdJVgk1bEhCgRs3sqsvk2U3
GNttn80Rpvi20kCXa6juXVdB/ZpFOtg+YpwgiA7tB7trmGXIsSJlM6hke1oGjyd5LxNmNybPZmKA
cnnypmhyuc42ZVNPynmFUB2S3pRB7LGVNN2K2G2I5KUNRWz432WH2xvcF8gzhcnjREw83hZJnBBI
8opo8CM4YoDDU/6Y3TE2tvBryP0IqEh4GvOBHrNi7AbhsZkBgXP7pihx09w1cGNB6+FJJ/+cFeA5
lE2wIFA29ePnOQ7SPoKqAyIhIfrz19useJlIuzHZbmsAc/PHmwJmEQTrug6r170tQKDmAw4QmA1u
ZAc0ikDdLYYoCxkUeak0u1F53trAZfHpTeFyBibrlSsMofZWwN6V2E+R1vO6NgVlPHChhsLZ3MPu
10iTvkii3cBsNTVQOXtrnv0uGP4HatsAGk6hlIDzx6Mbw5SpI6KULSh9LEQwtomX65eKtRsfs70B
0uXbypaerdO0+VGjcw6RcRq+ouungBP4fg63OHZmiDhExhIqeJ9+bZyNPkj2f9Zp8f/evUC23WDt
7MRA7Oxt1e5e34Vw6eP1IgMCZwuYIsZ2J/IUFO4Q2N1ANP3gnYy80rw4u5F5ameAcf22QrXfdJP9
D5UWQF0i/bFFebq2+dzM2eyIbzKvYAZ/sms7YvuPJNsN0Y4uDLR++8doTWYBCdyqsClknqCo/McP
RD/b27jNvlpSCbuHhx/DeuyQ/T/NC+7o4tWnbyQLZ3KDxl9v3XX9eT14CSVkqx/3il/82x/gw11n
o+mz68nPkqBPtuf0Du4eY3CvP28rb7p4dlz8LM3/8+/v4S7hr+9tCdkqvCmuxRKqMJiAZFYHh3e/
vhfgwhHd3EBjiMKGhcLSz3JdB7++p/IISYWhHlcpyILxTQ1olTebXwnYwiA4iFOSSEiF27ClfJra
TZ4Mfp791NLjv99lTXqTh1ld/foe+ike/mojpgUZdgn3Qdmm/+L7+hZuiMMf4f9rk7AVVdLLVc2D
JHDGcRi+BET0sMv/qYYd3UNCbmf3oL3t7iNpxUPXZ3Klqyzxz6ok4tiRSFffWj32tpPhztOLGtcy
WOwfEez0zhGBR9sj2ukYqyb2xCrVLY6uSYLKYRHQzbg04VKf7h9mSm8A2fYwlUAi6vxMrIKhaJlT
hKNqnGAkOVzYOERx6Hn/0i5REdmDWDW4YJfCtqS6ra0MDxeDqrPeteQotJMOZQE2a9+AExNSsDq3
J1QoVLRyM2Cb2LI/y4PGaxasaoJwtX8AsFS7gNlct9weQIVjh+qG8pVKhjz67IUBrVsH2bHHl5qW
ahAOq3jSf9w/HN5oasfKVpslubWyC5lWMa8Gvmp8vy0XiiiXpr1etIOdWH80jeij5cC6njjNIK0L
EiNFk4XlK5JCpe0+lU7NePP5lgSJP6Rtwju+6hThC6rzv4J2OC1Rmyy73r/cP8gUbhsebA2SA1k7
NdR8NQyV/OprLVcDRQnsrQ6ZgmEeEhWFoqKar2IahvcIXpu4qComHQRFgrnD6mw43j/QJFyGpcit
jhdlwPnK8r3A8XrxO+G1XPjCThejTQqn8Rt/mYimdUjafY7rdrl/5CkFGgZDJ11UFKTkqzq3xnGl
sY78ZQHO2j9wAMNUkN7HakgisRLIT3onjuPUX/Q8Db2ZASaMrDCYldptx6PGl27NcNosuS+64oOu
tBWf03K00VltBbb8AC6DisPMnzLME4kGK8urwnKzfJDips7VaH2UFkP+jBmfmJM0zFGlUIO6ngNn
pcfcLgzqxLHaIB6cNCr1wur64CSIRjoz3MQikIYK7TxmSUMGz80tNabHncZFu+rDNG/d/atswi1t
6mq2aUpZ7qmusACjuiH1SSbyDK3GDCf9qgjrrp/h69Qwhskp87b0aJ8qtyDx+CnWQ3BdFrW+qaI8
uD5sJobB6eJe4Q5x2yVWH64YLoP43O4U+KeYq7g/EJANUFtmLVB+EStZKFcnbDi10hFd2z7WibN/
ElN4m9bGCwcEGhJuI0vSOyjq2R9izIvV/u6nYDBsStPKHG6GCOG2CcDQx121AmeeJU6Im+JADRlm
pQlpNiRDpFxWtXG4SgbVW06FhnCc0dHUJAyOx7bFS7vfQFBqah+XQROhVaiKpj6LrSQrD9PVJize
RlqSgVbY6oXrDel4SeyxvKoGm14OLU9motAJtIVBPjmA/PDihnRbDTpzAz7gepn1iUVnaDfh6YVB
uz4cSlETLV1s+VQ6OWkEXxZ24+VOlZJWOVHDdDgz2IRpFBu8tqgx+JGP0g6A52lbyGPUNFZ3kRDS
tsvclyG+inkr0YXCNe7/2L+eN1jsiKU2VbLbQya978l87DwXdiEBvsp9NlbfKzIGxcoadS4+xBFJ
fDA6SVBfoIgU5OvA4MWgD/uHn8LPYOvgCQh/Y8tzU2k1y4AlZNEJWSz39z4VegiDrbyt+7Akpe1S
BJNZjdhr65Xyo2Rw/Wpo/C+Fxbr0hI0q41c97OCySwIbtuirignnM2ybmqNBZ5VFvMi7kLmF9Cq6
EKN9X/R9V85Yi6kVapA50VTgoY+ky2jYuf7QRSutkuzWUvno9qnXzOxbJqbBDTY3WAsVRT5zfTRG
3yJVWjdem/gztmKqd8NNl9TPIsuStsuTDkWLBqt0dJpQD9Vh3NoUlmwv9CosB056rdx66DxyymRN
yO9lQdlwkoVNkTpkFIX/vUjHiswgM2FmuWE7aJclsI60cIXy0sYZ4QZb4YyxX963AwRyM8trahTD
aIxsjMtGwOYg8JN4Jeo0WGaFT5YBLg6MofgGtC27JDwbZVHZj27V+LVLQtEuk4LL4/0snYLesAFQ
JRRYPYSzbkTCdEFqHC29IScHLizDBMAuKlc4BCqQqswcFOAvmc/0DMJTohvUxqLIWJ/4oxtKa/zQ
tRmhy9a32FysPNW/we0gauqC6mF0LS+1Ty1Ey2MIztlhqmEGo2nR8qKOoffaI2zBUvBmA4q9mXU5
ZXyZQWmVkVG1EnDFcbWkXXNCrf4yTf2vzI4/9spyrVgcy6JfkFSe7l9KEw6UGSSPkKVR51UAdhH9
gazQcvymH5yEFaXjjX65sOtkZqgJ2jGD3JnHg3HEVud2Fr+H7W3cHrM6LjK37qSYUeEE/JubX9u8
o61ssyj2OpcCwW/tOo9WmOXxTLi/wWGH62ebUbdYXWdg/LpRdC5mZbkCAn6z4viiK1jkUOZ9rfKk
cWwvmllsU9AYLMd1mnhqjBq34txyck350h/JSVw06dLLNXGKPpmZ2JTaDMqDx/fiGNPaLfPIwwvN
SbWQQR8Hy/2rbAp6g/Xc86vYGiH/BIUqxVkNRUFOm+bJuZ3F2Yy3mpqCQXxI3FotbqL6WDd+V330
sB/7F0WTJfcHTWHzLtc29jEO29JvSb/q/WZcJMP4ScrCdhJP+oet3c1zOtsj8MiKmVJeuyqTABK0
VUOc0rabmd4ngh5qEJ0WESNepNpVkVl/+H0WOG1lXxdVdFYXPDrMulOD4nExasuqxOMUGCmJw1sx
N4UJiDd3CbcVRLnyGhXgdmV3NnLIpvfqcAVtRt0id4zawksq6L0cK9/hxXDjF+KqUXHjCEGiGRim
5mCQOmBc5VDFCwkVRu5zmqmVx6zxQPUbNI7hdVwV+tC5qlS6GlkwrPxOBHANb1/+c8IebU5mthXU
15B+SoYYRCf6hNn6Y1+z1KnYeNwW7EslUTyjo6mBDCqnQUGynKJmBScVblehqygub3gf/RlQeiLC
dCZbPOVuiUHpatR1kQdds/JDfEy9/kLF9omVlAsRWye+RqugZR/SkC9Ljx02NWJwHHlc0yGw6lXf
DBA/RK6KmOdUfbhmMf4o7f6wCJEYbC8ru48gSG9WkbADR0Rh4jSayJlZTJhzYtBc0sjyQ8uuVzmz
xLFvidrJxkpegy1MZhbbBE+IwfW+YSRj0m7cEcO7zo41pnGyGPtAyuVBq5kYdCdlb6dN4bcuj4fi
1tZcHBepAizYiB2kbX6ZDip19w82NRuD9Tj0iM77tHF9r0rO7KjCyyqOhtX+3qfgMGjfaK+g/sAb
t7bpt8rqz/sqDZ1MWTOqmurfJH41ROkwWLUbBtYVWN0/qOd/iIv0w37xJzwTMehuh2EqcSZrF44+
UyfofOS0eXDbKv/MjiN62JrFBtmzuLK0rZrG1SG/LDXKHUhGXdei/7J/FhNKwgaz4SS7KyqI0VdE
h6us8j6GA/5CePpwc+ihFuLmIcjcPpueMlbYYLQKO9+CEGFwmTcil/ZwVBx7ce2MOE9Wfh6FrvQ0
XTBd55d9OPpL1uh0RncTCGGD763PmyCGnt0EwsOrYUiyZdrZ5MQalDwuVNLM7BCmxtnodssFN2VC
UOLljcvC6DpO49aB121cWhDhiNL+az9QU4MYxPdUWMo21I3btUXhYD1ep2kROpIUN/D42GGeeFMp
sT0TOxMsLKy0dhWO7kXDwzMwOPJm/wymlprBd1KTWtc6BGvSdle48q/p2J4XTX97WPcG3UeW25EX
xI2LdJE7JM9XXpd/S0p1oPgG31nH+i6k0L+yups48467KD/DhM14jgl8kUH0vPM8v6Z+Da7P+tCi
snca1cNOMw/hRIBmM5TY0G7HVhAZdMe4KORoEQuixfa8Tpnjt/lnT+KlX5ZXDSlnYpQJqJHBeiuA
LYfOQVdxAwGdN64IrY69NFjth3rCL6GNDrcIx4puoD2cOKzysT3RHTlnfAaFKcE3n2/1XAy8FnkB
m1eK69Oiyk9SCBdG1syYwynBDRKHSd0HTQOCk/wjKuAI2b4/TCMGcRM70sUYA644V2vilVexLU8O
69qgbVO2cT90onaHKsKfxqEmbtTQarm/96kFabAWiqZZhBK7drF3HQfMzevkXJHChSfWP5CKHLjs
De76pPatgiFrBfb4w4jxwkJiXVZj5viodAorOWhhwg3T58sHVn1ZJghiAj52xQKO3soFa2U3Y51/
OM2/sxfqxp53r6pW1oy31qo/Vm5/GnxlzIEdsf9N185w3a6yVW4tkw/6s5cv5zJtuxlBbYPKgR+U
rAyG2g1K/7JG4TfuV4mTW96f+xfAVP8GlzuoehiGzKtWOChOQjjjWHpWdBsGapjBfmqAzedblNZN
g+CsEwZQCb9RRfYnlG1cKmEf5Bbo36rvGB9QqexqpVN605P4z4Qkl5XkM93vthjUNoiNu1BS2uPa
tTvKrkTOq5OS9WKGfbudDjxP8Vw3QcXaBCJwa0XHpnbSpvlTjvnCzqzPOKTVgQAYFO/thnWxDQYE
XsHswgWKodZpyZUek2VR5tVctDeFs8HxokuZB6djteuzYm117ZeO51+Rl8yE+xPdm8V1LaVICwqq
ylgIpyIbl2wlEI7TZqxn0JgawqC3DloJ2f8edhQkuNCj/BaF3aWXqc/7mTaxlMxquiiViMmAVu5Q
0ksdWeEqZCp093c+JbtB48bXUN/atLDZ4sOSIX2qhFol3ThThzcl+2bYbRJzKxt8mlYuIZwsiKbf
7B6Xhy1QtRl0q/MhwBEknurKZUN7HiT0LO/y67JNZyg8QTJlUJjAMSdUDFvajTvvNlDiLInQpxzE
X5ReOa72639qEIPJOe8yu2UwSGmHdOHZxYlS/h8iT++sLD7eP8aPbcAO/6MMJjcFqeIAd9oVOHfT
Cop/4bWVwWEpv6Mdvihbz15mfnAKhzPxoguCYhmi4iOz6tJNPTS3SZlaagbRO4uCxWUNwBWQ66rm
txaTnyqb/r5/lhPdm2VrdUeroBB55XoWdX3CL/uiOEXpXPpud8BDzTK11lOxiBKm3a4OV5L0dNF6
1Qef6sYhKrysuJ6xJhOUMcvVwpF5le7jyrWDYhGz4SpVh0XJcKXhOWE6S5ME6la0G6QtbxwtRXRZ
iqJ3uohAgvAwHAzK8zjrszjnoKihvrHAyCYB+2IV8af93U+pZ/P5Ful7KIRNBOQewKK01Uk6oHoB
dap0ub/3qUVkcN4nAYdYhmg3YfhLF0W3UL2/YlYxs0anhDfYHvRlEWsUVC4nIetWJM7teuHDEXI8
I/8GyR1MlwbTWeD7qlGJdsfe+hCm5FNSFjd9lrt91qwOU5FB4yTkJWQEYIjKay9L5V/mTX9Sh3MH
axMImDVpiRq8tGwH7Woqv6NWQcyvSP0B+10445OmRjDcNZEt4m0IC7TphsopE3zul0XiQM3/zM5r
agAj9E57z6r7KoApMF878GrrtReg60DbdwchYJa81Zo1DbMBATCo5+1AzuMgc5VHDltDZpGb3flJ
E5W+drM4/B2qzW9LXXwUrX9dlHPnEhPL1Cxqg0N+jSDm1i6Cs0AeJ7BtLy96lV50Wh22TIXBZEi7
1p7orNKthPoifHExwNF/EpdfD8PAYLLXszT2iwhcKujKsUu/c3yu/EXDqsPsqDCoXNOotKLcLt3Y
7j/3/fhBk/hDY9mf909gwhQJg8YIweYw46h0lUpE6ARRCUzr8/Tj/u43j8/sskRmNVoU2dHYRgOI
XxafR5neaFVehlb1Jy2tboVy8TmUpFlkJeVOFMvGgYwNdpIyOmx+3GB5G3HhpYqW7mhrssAVu2o7
f64+d0J5Zq1aY2Uq531euj4fgzpwJC3z4l7ZbTyTz5oawPDUbMiRDafmpTsUVV24GJdl5XgeK+cO
caYG2NiuLTc6xE2jdOoVLuc+8pdxL4vGaWzZaWf/ApiguFmShlOCWGdbhRt53R1kLi96UVeLEkdX
SKPieP8gG2l3uDtukFzKvleoRYVLY/2ZhwN3kKj0Au56HrgJ3nzN07ae6gRqNyuaQWJrHLP7duyH
MzySeB0PfTZXiTE1C4PpfaiF7npQVR5EuVMLvSxictsn+KByG8oNqick71JLNoWrM1WcDBWqjrsk
D2a83cRKMovUWtrSoUi6DdB8/IJyzz+BO5XF3On8VPcGjylYWU4GgNjOvLI6lo2izOFeLuZ2kRML
1SxJg9PROM+KtnCVzCK3gpSm1upznmVr7rMD40qzGE3GKYEydQ3LiNUfQ7/6ENTjF1tVM7v4KSUZ
bPa9oaNJ4peuzOxvWd5hJ4Bb+DNMnup88/mWqSjTQSqrSQu442TpbxY8ZXLaxGl74PIxKFzUdRBJ
ynPXQ3wBGV201IkQq/32YUp0g716sKDmIoHOVV7Xjp/x0zibLWLbJId3GB9m0LYMeyjPVCR3o2gI
rc++HHGZOlGuPXorUEP1uRV4Ai0aT6rhppKeLE5Lm4higVnD1WlTkhjHC2Z73eDCpRvaLbtuiPS6
VyKNlhnku8FRxnUWnaad5+szv4cLcq41RgG/oVUMJ682PBvTfkM1fL/tR9vLeX0ieCXVMiwFGo67
3sbhSnBaZX/0kjHvpmbCiv5EvoibuySTAWTy4rpMrwSkCLCjw0gO5zWts27VFbofloXGNr+1+5QM
UPLrlfoYZ3RoTiANO/onnd2mGVwMKAQ67TIvsk9z+C4q77bp+wCfo9JDHiQZGqqyGTgnDOXmG8ee
rcQsrOEuhA0ah8uqDo/L33VWYmfwmtv962VqAANSFGq4Q66K3NV1yf2lPfD8lEBN5B+wLYwPNPfU
MMc4C/Fo0ahwhZ/yfhVYYXFfNEF/Jy2Y0nL/TCZWvllsVKdl51lBDSufJX9ByegZt6rDLjRQs6qo
aDrdloPMYYOQi09ZkTZf49HK71I2dH8MOc3/OmgOzFBU2rMGFirNXQtKHZy8yyD7POSHhddmgSUU
0A6wG0gKNxHRt7bPrm3sn3ky/Lpf9qmVZLitFk4M+4SA7LzxwKkkZzK33VHZM/BOdW9sMXkLdV04
hTUED1P3jmfZsdP30R08WDATM0wNsPGWW0ZfI5+KGI6dIZMWRU4OHot21jcR6U+H6Wcz7lb/EVx4
bzOJgMrwjQ1QaG4lx3AVMzzJaZ0e5lnohhpbQwQiRE1GROVKONU7HeGtB9jsazZjKibygZsngrd7
16nftm3RAsF6HS2gTjs6hx3OuCp7TU4HGpYXDUYzx/ITY5nldS0vR9o2cLqalPaoHOqHEk4PLUEu
ynikpdOGFh+cHhS43o/OlPUw0O+KLMGo9yFcUfm3Jm86NwzDAz2+WWtXyM6LRh+cMh1qvbAbLMDv
d+iwUMgstOsQXMbnIWS8sjxJzgKVxed1XKHfD1OMgXoVZX7s5TnQOmvkWZBR9A02ucMMzlNqN/yb
7NNyTCsIRWMvSU6bTEVwnl7PlSBuwNsRrxDDuRGaNHa4sXgqVWcsKa4giPtGw+H3pk7nDvOmZmCY
bKxx3/SwOXatIaP3AVwouB/TJq1njPZE92ZVHSc0i4Iohl2rkK11GtsZXiCv6/hMncdE2Rs1y+rg
ZrLniURlLlRs1fFNmA2DWngyI8Wyq3Lrk1+lV5aSLTkWNRiYMyUGPZwFFuf5zBqYQAkbKKWWhfwO
3hlxxw7KE+F+upsF5IMI/EvLJ58PWsU/Zr9lGesg0T6Gy1CuzRWFe+RtB0886OxAkAzfpOHrxFET
QVzcDWWgFlYaQRY0DbIiOT5M/I3qtsQXiI6wnYL4w6M6Si/ivlKQ5unLeu5Ad2qZGc5pRI2Gm90k
c+HlvxA8axd1DJJUrLWd/TOY8K54M/D2DKox1RmBASo//FrV8UkwNl/gSsn3/d1PyW9YqaROh9pu
xswtdFYtep/+NdZ8Tvapzg0j5ZcjrqpYpm6L2HFC4jNCqsOCDrOWrpMhbLtBM2445OOFj3C/HGs7
+sRUQGbWzoTmzUK6KmJZzjKcuuDAr2Q7nnuCuEEzd7YwoRyzgM7v4YRT6ByYFVnshHpBeJIUxYFZ
BLN+rotFqNqYpi7Lq9Ad2Kg/5RFrTwLZZIc94kSRsfaZ3cNTJRlKIWrKIiiFUiceJh/LYfx80Nrc
fA/h9tLXReb7nh2ChljQXajaRkvwQ+Rmf+9T8Bor3+7ioe0weP+IBnCJ2OaMj6dBHbFh2SVWLv/a
P8wUzAYH4MEkTwnqg4kTllU4fWarbhFbyM6X+weYmsffvEBYla0dpi5Jmtskx8umRrc+9lb7u//h
TXbEAsjw0/BWSa2QhgnwpFoqyz7BWXtTsnSFgnxR5v1xztnlQL2/UF46cJ94Ztzd04K9yXPws0gp
K4ZaylU1UnxC49o/bger+JgFPDuI4PCq7vMhkjDDDSJV4oaNVxzjKkzcIqXcrUOuDgKHmKV1xWil
yEuzxG3H5HteJufEgmrfwRtnkv9TWjL8WzPA207NAIJD0K+CBdxEL76FkuvrMbHz9iAXROzN4Fsu
CJ5G8jx4niZxRy3/5El8mgfBxyIaZiKp3QwhZnkdaxEcpcOVUrgYnXuRo0safJJNPVfJsHtHRMzy
upBUWRZ4Gwho5MHdg6I8G4L6a9TRfJXElnC8LGUzK2qj9r9zBb4P+rmmchI1/ahhKhDdXkYhCp0m
1XBlD8PLWPDqzlxWZUpjBuVtMcqBVxDy467GA3yxNNS+OkqQsjrdT/qpZWVwXrWdV0D4DPMIxLDE
MWXXVUH0YoSHCA5D3Sy2G0QIJw1daS197Pf5WYQwuiKk4HM3Nn5c/tuBhfmSHXy9OumFaGBZwS2H
FO6TlojDqyTw9iNcVMG8PQ76Iq+WcP6OYjfSnoJ7VZEK8i+Yw+23IvGLRSqZdSv9XsFR1wCVgfVK
BraVfC1ygrvjruiCctHwqP9OU8bO2yKqz4YwaOHGXtM59mgHYeCgNGTjpwDDVaUP2gvG4fr/c/Zt
y3HC2rZfRBVC4vYKNH2x3XbsxE7yoooTGwkECJBA8PV7eJ+XtfusjqvylnLFjVtIU/MyLsIHIPZc
a+FtBW09Md3Rno5pTgPez5+kdVde4CUQMNyiIfigte8qjjHanDbp7RLV7WFhfv3yT3skuQg9wqvp
vM1zszd1+Dxxv8D++9J4679tweQi6KCYXVsvWpo93SadqYAdh818T4fPiqcrYeESEQg5nrbaJteg
XdGpAPyhdTS7dAUWo9jawdtOMTjbyXFKvfrf0BKwTfy/0YEMKeTb57BBk9KLdqxZVFkNbQk1apkZ
UKQ+uROuBKHkIggJ9LgJHWmzH3QloRXqIQAF60l3XRkt02dD22s77CIGEb+Sthlts4+UlU/ArLP7
RFTul6uJ90lX7tojLqKQz9O4CvTQ7CZHm6hYlTPJ+8T0Zg5yAXHxk0h0Zb0u0YDASlR2jqB+U0lM
R0obOgKUGwgDst2SIE/mTwdYV3oGkB/6vzugEujb8FE1e79958l3wKR3ZqPvuqaFG/WxIckOGKCz
GT9roP33wVNwiRD0nCZoSXTNfuu8gyCigBZP5hs/3waTOdLuAjWULvnHTXGJGowpb5JNxWkBYZzY
HFM1hWWfpIAiRNWs/E82+JV9EV+EhhCfHUmotBSut/rW9ZLlg+27B4UM+5O87coNG3/8/D9SHkib
DVKuGKHFcWjKSJIql57/WeF07dMvAsEs0TClloh9tNKkHOUq81pV73+Py9c+/OL4+5EmSsWKF2SW
J5/TjPXRJwt/7aMvzvyHYukE9g4vto2BMoWMnAz7v//V197pxVlfIesnJ6jMFo0MbkZhDunwMNb/
dhteAgWBo4SFagQlT10vwwn8xLp00nusVF3+019/qe3JwxiasdRLC2chNpx0esqo54c75Ym3vz/h
Wui4VMeDAu/IQ8jg7LtufAvk8B38xDMkFb6Mjpbci+7dLOYMLJ63Vn+2T69Exkv0YBXFlTcHVu7V
Gqhy7rk7kQHRcaIVyTGRTD4J9Fei1CWM0FsdZqntKCG7SW9Gyu74zG8XuuxCSsEW17fYd1vW2X+T
rQwuMYWu9gc70T4t0Mn0lrL7YK5A+DHZir+/rCvn5BJQKADVHRTrUgzCo9tqDss1HH7820dfnO5V
OFe1FRI7ZSyY9LZDKFfh498//Np7uDjfMxgSW1/1vGh1/MyXOPfm78n0s0WvgnbB47zaXLafgWmu
LdLFid+gVjXNRkv0fiu/MGK173zs0s9wd1cCyiWoMAXcm8VNmBYJ67cgM0QMpdeTdzvzzcv+vl5X
vsIlcNBGHe/igabgnG+Za76Q/rPB/xVMZHAJG2TRRiDUVok9WT0637RN3dJfceQAEgF+YjyJNQSq
14OUOXR3N+enXxYz9sMuBjHX/BLbMrK9QYI+fjJruPZVP0LEf1yIzhsI1GHMR7k2murYzF0ryzpW
2sv/bS0vLvVOShMlRMSFTTcvPCVNt7oSKupgqf/9AVcS/kuU4Wgau81c253tIYjZ8PlB8vbc8PEt
9JfSDp9ROK8EzUugIVLGkGra4jm6Fsix/Lumrrpsst6hZfEnwPRrD7kIAzqe2cQNHjLbpcm8lpyD
TR7XjbykZPrk1rz2jItowISFOosFGaAOtrLrtoepmr/HUfiGZsrr39/JtV11EQP6JoGbEuVmNwei
zRLPg6KNY375T59+CTeskrXxmUchBgOCbtY3Y3VWMTXPf//0KwHmUhKPodVGSTSYnfGnLpMRBybN
pCQXCfuMBnVleS7xhnJcSI/ZtNlxqB5803KEolfkb/EnOddH1fFfOiSXSMMtFMtg7AzV4xEb1E5Q
p/fDu0Amh06zQ1clLyL+jDx47atcHG/Qv+lGk3DayZS0Zeh3XY7+7mf6hFfO9qX8HV0CuqnGTLuh
r3awfTwzCqh1Og3vloCvVq9//v7Orz3nInG3ywDBuHiddpyoRxlVD20sbpQe7tm0Pn0Qgj65WK49
5+J4h42NPDrgzSyE3I8YIWMM9agWr8nijher/Awtcu2tXBxxb9PtwBWFzhS4TEUKPl+OIP+Z5tq1
E3JxujdQT7icx2kX6+BVKvYFUhfvva4+yRqv/PGXsCzRirbvNbO7MBVx5gUM2P2N97u/v+or0e9S
806RBpjLHuVZz60Vu3W0K3RYbSvbco0CNZZs1MFnuvNX3velBB6fKWekxleBYcNvSOnfoV/4fQ7C
Ct2H5KjdZ0yHa1/q4+f/cYtrwWNjIjzHa9FUG8Ll7LSzeSOSQwJs1b+t3MVRb2oElmQLxl2i3ZiZ
esYFNQ5zlpjgYWr5Pw2Ag0vIVgqtB9OG4bibGzuXrUiCTHqxuq1WsvzbKbzEba0tjaJtXMYdQS8g
A0Hh98bq27YS90s0v5Kh/0wd79rrvzjum2jZ1qPTtUtTNWSNp09t49dgCVX3sVHv3TB/UsBfe/8X
572L19jECdc72cwi0yyssnrTXTZG85iNzv/k7Fw7mRcHnzOmRlJHeIwZRK6qhmAOUttPMsX/hT78
l3vrErBqybpxO1bonABTHDeYdq60bKp+ySEQfLssYI03nnsJmTuCznxOJRtKCKCOGRnC0oTO/7f9
cQlu5RSPskCN78Rg3iOaSMjZ6adqIHcaEoHR8G+s/uAS04eRBQYDa5qWzAuzdPZ+96r7+vezeiUF
uNTLa0hAeEOHuBwi2+ZsWLosXUJ+4FNrb+atss9AjAf7puWi/PsTr+yNS0gfUQD9blCxKzfuVJhP
hJj+JiKqSz4JDNce8PHz/4xxU2JRq+i0TESy66chU/4/JpTBxfUPKbvBrAE+eg6C/SZNkcZT8W/L
chEC4NQiuYgHLMuH5FdSgZrUDjb+ZKdeuYkv8XyQ3wGJZO1Z4cAWCLvmthv1gx/Fn5zIa0t+cd79
EDAr2rasgD5H6cLgnnXyy9/X5X/hdP/lsP9/OD6oZomRdgxC6MlboJbwD7Tr7clynj720/ydLvUP
q8dzNG7r3onZHobONI8NxJJ2thV+5ta+z4iyc64o+0LTKMjqtPlMP/FKRL1EAXaaDLWyfYzRSld/
V4PCXHAjG6D6ZDjBv3J8+vs6XHvOx9XxH7taeo1mycKjstXedACtd+3eAgvmzqFqt0XcGWQ+nzUf
gv83sP5vq/7xZ/zH4+I14N1cD2onJrd0LidKqkDv+hDEqikbVUiwS8UA6l4uRsAeWEabbUUV4WvG
AyD5zABXjV7pSLSlJlXdQI914BM5TEpGw09KF0AzUeTXpsnWsVrGBZwSSclNKuBXdZ4nvpDo6KD7
MABVFy5afWMgF/Vfe9KNLpsDWBlBr8iHLimtW3/Q+UzM4HS5bprEVbEO8wLLOpb2KDS47L3MxUl9
og01OfAA+lsIp71MqW38MfYbe4ddARje8TZ48Q0Uulue1Sh1tyztHOlPkCMTJ71E/t3apQZU1FU6
FH1t2nrTvgs5kz+XhGjv1HU1q2wW96M8AYIV7ZeOqb31xXgfTCumiY0ECWVLRAPTipZCsbaP17ZE
d9dWee2Wqgy9jWWSyaMS6fZdABn+0pExT1xVqqg79skYfhyxlOZKLs4VnNM2j2o/yRLr5ypiOxqk
8gjhq3mfdFNQApZaNDr8o8f1VoAhlJPY3dFlKMMeGHQ+L/t1VvshSIfCn0eSyyTOJ7/GSHJVjyIK
8nH4E0w3db8MWe+mnEE8GR5wN1CGhStCmQ5iPw3q5NZHKNvkHalBL7hpe9y4UKQWTSYtBC2XHjeX
hXR385Ntat8E/pTbyWbT9FrhzmlH/NZg7qfGvTrv90TqP7BzeKXeK0hfd9sQnF2iM910+br4pVFY
KwiHWWCS9M95/oOKMnKPS/A0ruMJekrZOMqjDLBiesyi9duU6kJs020yPy+VOGPN78AiOIauffXT
OUR0cNjGq8xCuT2AzjBkH7D53ACw4VQvH4HzhcIXj/qDS0FEdt48nYkxLE8o788iqPgeAGyqsqhR
45HpkK4F9iY4zFWNrBRNyNGsKRZ+0sW6DekZS+tnC249fAeMZ/ue/aZrcJw691TXNsrGJTy1o7rl
K8vjmp5noUp/Te4CPv8Y5+pbLeY3GoUKktm6AGOwAR93ASnXEy/BWn21ZnoIN2y5YaBZgiHZrlPi
td/CX6TzXmAv+Tpt6Z2KZd6vy431XSG84NtCI2g/t2vu+8LfxYP4nkAwB5ToognMWckG+6Kdf3tL
PWVwXtsxORTcPrVJhfyxrDR0n+YQ3PaVHnw5PTcpeaKSFkyPcbb2+pFuELJN3V0YvJAoLuHlsHN1
eNsFMQZJLP02L+ou9dVjBUuStXa3Kk52oZ7hsjEUXttg4HCkUVp6hJyVaDUUtqfzBPkhMY1FJfxj
79cHCFrspE0OC3F7qJXcVKLLhprcDJW5B3OkKnrZ76yojjBSzGUjf+C4ZZvi91W1vnB/KuCjl2/k
R7PFDzF4cV4UZ8DT5Svue4RBAchbh3/XaXqWkJbzkzkj3T3r+4PZYJPY6B1wnA928kob6XOFLSV1
t4Ppz26BUQWZ0roYrbqv5Hiw6i2Ofge0eQZvZt/JBCw1ZI1NeAr4lEcjewmkQEUrMtoedSqfgiQ4
+hpuNxXKKpgi7AM21gWYircB9csGfkLZIPFOk3FRt9MSiswGyetK6jKZ+wdqwTjUM32FVDaabMlr
oPV5+/DScPOpIt3tmspyhEFB1vrd8hExvsIV66FbtkPFg6fW4SoVK0iI4KYinQ/Sasf8+AG3ETRh
lpBmPQ11GVmfH2IBJ9E0AldDTy3MCNSGTWGLGbVz4aJZZpWBvpz1GPuxNbx7gn9bqrPOuI3vrA26
r7bGvCkDlCZ+MEHCnmrn0iSLl84+dUSuxSB6vP5mVLmRIImv/E+4jmPeQW4kyvF/bf80t6v3wIiF
brIc4La6rz2Cc936E9jxImnivWRUvLAWdiJ5EKY9TAuEiocsCrE4z+kCr9MMpAToiMuaxS0Y9Zqb
LKHGfmXz3D23aQWNW8IQUosNcmp9Ngvd7qLJlypPGHXmZpHr+sAhjUt3Kwee6BT2kfqVYCj+PYnR
ZevHkZ4ZM95d4HqW80UhhZoHV3Xl5Ozo7VqSIp0JN9LsWy80v6gHLHW8MvkDMr5BlQPq33/vO2E/
WP8sF/PW3fJFJvnatt1RBPjEInDK745UDTYsWg6F02NUr3N6q1tOmrfICyf7SOqWPbkqBQ4lUJ6i
mdGe/jU54X5xHnTPSWN8hAnNjg5z0zsI+q1up3Hrv61Kz6QYJp3egeT0vWlT78bEcOTbmWkIccRm
L7WFmhLwR4HFoidG+rDkxnZjWSuTIpbb4FkGSf1j46LHsVG4MJ/MNPVHExP5NG6h/7uqIEABxyfh
6O3cpsN71U7U38ESyv4AJdK9ybYeC75UTbGpjh5HL2LnRrrgDw1mpvEeaX+oiL+eJd7izwawJcjG
mfE8w0f0N/cXwx62TqX7CRfTQ8ui4RGaHd3T2g7Dgdl0xBlkUdLlpo/Q4+Nu9A+8d8lxExXJZtYm
LxIfhVMaj8gb2LR9m4C7qE9JEMXHoR5kAV+cnyNhU7drHJXRY5+O8seHIWSQ+eiL/jZeYMvJplNw
NBP8HO4tlIZdoWZcxMPKepwvlna4mFam7iPXTzsPLmZfxBIu39uEuG9s8uOvvSHtCROAsJRdt+y1
EbKEAndwSMN4PSNgzr+i2RsnWFEsddEYkxxYhb9pXYFf+zBEztM08b6EKygZa1QD0BtjFRE/PG/N
cc3N30ZHurro6zWcMQqKU3q7ibkNc2l69e62oX0I62mFNvosbrplib/HtGpzTwiSA2ZJ8yUkHZ4y
4AZDBSgSuIU2FGpZb5HAbAbxLungjLNfhmEczzJhxOVbNyL0rk5R/QiVEOfloJEOr9bNiU8z5I7J
9zFN2YuS3Bd3A8yKK9CL4e322kGXWhZwJCRxnvgVmY+Nk0G4cx0SHJ65DcYiBwdm9rrbwNLysm12
+iEE/nfKiIvdtOZRCKWwEjLpmLaKxq+qLNZi4e8KG3XxMl9taqigOxnb2e7WVqMleVRsMXbc6QBq
LK1aAMJKBQLEg4TkWJs3UYNLLE3avJPd1I45jO68ac4H7QmbMRYGARLejj7Kug5+Klo9hVAJyk01
eBwF58Cf4Gs1z1lIeYTYt8TtV+eCqkMCmFTVcKw4ELpbJEIkMNyTZBeHq/FyHym2uqEdHXVhEQUf
u7Hi8napmzBP3ebGsl2dXnNYDPveLyQ8dr3z2yoN9mkSxkGdg6HTsdskXlL7Zi0sDJ+WxgMBYyGT
SU9dsJCRAVoECeUtn4M2lTdS2Sb+0jOY9vaZ7o2dbpc5WO8QY5K1DGRN1G6RrZeeBruEXgGrR+o/
LoNYoGSGxf6h0UpMkCMGsw+rNUO/wTignvOqoQu6+6qtf1Xuo5Rb4iBJ96wduj6T0MzaMr8Luhe/
QWpROMHhLd0qt4XFxJAwtj4SecAzO5meU2jWrUXHdbjd1SP8th7mmjm7YytMsXcJzAId1txVbte0
yRoXYqFjc+g4NH6Lte/kG2gotj7oltTDC97NCu0YmDvanErh25zjwM+5PywQUqv8CQkWAUISOFq4
QDaYcc4RL8H/jKccXNae3rDAJOrQgXhiC9izbewMo8X4VU0dgo9ea9HvOh15bTZrkOjLZZnn8ORN
C1pfod8bVkC9MqkP09jboQgH4aJMBgRrGDCx/fSggKay2m2C78ItMO/VQkkKZ50wUr+3XsgXHKyw
LwYoa98nE603tJ+XqcshKdMG2QwKVXe0xsZ+niyp0jk8/mJRgvzbr3dg5ExJjl/12G/TsE7nIG2g
8tZsnL/BlBKhm0Om6HXTzL2bhG4voyTK5DatIcSHF5N0B5g8rXEer7UHBYYm2M6gfFSlAXd8KvSc
xElZC61EsX3IG2TYG8Tu08qzUdG3DfdvKMjyYQa+F/5PBVMJefSgvjTuXKrXobAugckMPnFpSgo7
EkAhJxw8cqqGsaZ/wtCgsAkxWv3JW7mgKmio96eOBrruddTO3oFJuDUeYJfgvnAZNbpQKpDNh6R+
4GdxGyC8VVHN2yKI5MDuydLwM+ln7wSs1/Y7VQSSDwu0AmYIP6Q5YIbI7yCInyynKllYUA6G8DCD
jir9jnhRtSUPIgX9YpXM534w8a8VaVGXCbxMUTjC2VsXO7WdK6kHe4hZFHwdYRSR7CRhsOlanDLz
GVfQxrMu7SNXrMT2Ue4hzeAHMbUVQG3ExkG+VnP8uo1NEoK6LYYYTOt0arIEbzE4COoh0aqgETDf
1kEdk5uZNtixTrFGl9tIcDgxP2TpmRru92U3V4MrKu4F/Y5QwDRLT69+goIIn40Kogd0ut4Q0qGl
xgdIM89NwDOMQNL1LJw/TjmohmzbrVNkNtymrZoeofo+b3mz+XMFaKYftCWtKCdFDEBXnMWet73I
Zkp5gbvUANHPEvL8sSsfQEyC1nrttZqc0E+Lfn2kmkGGhJyZbJI+tweEOICXhUhrnadJowHpZgEJ
MjCPoibbeEj4vllHHe/jKQVKYFmwcFlYr/Z1Uu1kCrNA+rMwUwddjIm2gOJHCknXqanF5BcM148t
4kiM5hZHl5pTZUHhAyDShzleiFvpe5w40eUMBSUq1yDlD70Rvjh1H2KrWcyBnMynjk3v22h5hD5G
rO+SkRNkn27CllWRcBCpjTGwyv2YrVB8r7r01VKzdhlDDdceG1518W7DeVc5q2X8AFdQ87y6D3K4
p2z3sng6/NKswEEJz6tNNpAljNE+qXz0fiCUHh07iSwJpS+8mhBrElJ9RcdPSQDdmg3QA1pFm7yL
vc6bshWG9CNHe8jErsvIpj/iwBJxuTVZzdVHlF7sTMNnWGeOaKPAM7xpHmvfTgRuzvrj7rTeYHxb
hng35pfvmaB2mVnY0NwsbqqEyhzMoNMDVEPQ3HWQZ6jOIS5m9ZhWdonuFuTf05dJIXgeZ7Mt6d62
0LMuhiXg6y2F2/YDpGyr6WuvNcekZcXknkJWBlnebyFZG91sc5/4Z/SdRl52zAuG01BZphLU6sos
dbY4mrDfk6ykuicUihlHB1TqeNcvkZGg2cNYFeVSumbDMqbkSGg6mftwGrzuVyBdom4jRSe0tjrR
KvFHL+PY31rARhToAWu1PXOP1OaLatpQnMH8rOkR6kORurNjANfrXWN9FYHM4lH+tsEoyKGoHWf7
OsOOWyIHTQirT6I2qz5oIIeCKgNjYfZ3k4ZSTDZjZwRPHZKQEw1aOhwxJZ+DO19LmGnnI/EapHjg
SyzF0MZQQoPFyvKGvkSLaxdOpEZnLYjyFJe3DNTvJmj75QvTCaxfq0Qq8hRiPuO/+yBABMfQY2gC
mBHH8bVKAOmus7jpG/k6A6fuIYOiQ+OWfBpiNh6JN/vbK8SvhTlyLUxw323LRPZwNXYPcW+644Qx
y3yLGiESP+ncR/zFH0NqXny3AsKN+OtZLPpCqw0NNb1p6NVmIiLb6GdD13ntfRKbzf3xYIFJAcoh
HVijBU87Gao8Xiob3UjeBetrM8a6OhmagKGCDu/SpVmFd9WUnZJV8hYay8lXlNDclTNy7fnBJ17i
ffWnIOGnoVX1eJfKsNmKeBZ+90VBjAFFJDCNMI/Jpgick+Su3nCVLhl0YdVW9Iu/uTBPphSXHYK7
5x8Nn/xWYTrrJ1GfJUjjZrRT4CKIooOiL8oOVbhE3cEBYc2KSAivKTo/0fxVRXpBo4M6vx3OWgwi
SDN4iTgNtGhkENYAq9LkJiSSzfek8yEuv2mRpF+dDqC4lpBGmK8e7RNsu9j3AMiUkaihbhzSDV1T
hP/tRqu+9xxae+GoMEusmhr/IWTTeGfkiL/lAwHbVHcDLJ31V2SmQaUzViOGniC2VxtANLqPSFCN
aIZGOdw2I7obfR7oHIYntnmpGwBE2tvO8nFN0WnBxnvWOGj0eazHlaKj5+P2pnmsaO+/QEZsVbSo
TBwiJMbRrEDB8X2NrqY3j+28bxxOw4/QH5e5DOJGkRyp3OROXl+ZGulQZW9T5MuLySjp2vmUqCWR
fd5GLYbKC6B4pqAJIfbgTesW3mD+HIfffJpq62dWcTI/Qhu5Nm2+TNAruWXe8GG+iDF7tL40C1Lt
JW+5qjGmpits7PdIDxmgKQZTsPshiDi9E7RKlwcS1GsNtFI4CQW0D4Xe25TNnW6qMkX2E+9BMqsM
UhQ1mboM207WHe4qItHpSPq2C3t0tZtxuZ21S6sMKTWVO78mg48vZky6A93NYid+NDFgixBNehe6
1OiDYspDf5UOpkKSpCHmIT76ovOE+i4Lql4GX+Sy6elmNpHPThCfsBsaBd2ALKJr0rYwPJT0BEAi
HXdoK4x/+NbS5IQUtfXPMH+aTNlsvatxj0Oz+MT1JoaiCoBpfCJTUNHXtQ29JEca5gUHLbVkt9qT
zoO7yBqsR/ASGzRJJKnT+4Failab8Wy4o5RWBRkIPUDVzDTlhmMAgXvMtjF6bokWh0qG85CHgS8i
UPGmRt71fmieAbhAXclrdDyKVkxDVK6YV/NdWy09TntrUVcCcsWWzKujdvvCYQ9OdnDzTjCyQAdj
2NmV0/QrqKlWHePNF/KP2Rj6DQ0DJzfjOKLmhw9qSVD2dcjNYxOjCPgWExJtT4JsISmrGYXzEVZo
gGOAjqHhd9Ix2iKzZwYwe99FaKZCx8LDLT+mfk6neTXPaDpt9gxeGyWF6HzJy4ip+bZNnJuOFFJI
00GCS9neo9E13vdyrZqdciFJy6mC9luJC86bCjZDqQXG5Fvi59OEVFhkS6/SpYjHxJ//dFZHzQ4T
4Q9YCuYoBiVcEo7vaEQ1dYkkxrgMRDfa3XCD4HcQXbyQu772Ev/Z9V4aPzdhkx5Zb9EnRVOt2sVx
BTSLW2nFbitcIzxvxk7GRe36EBQ5N241+gNwOTtgOOR1GfS72u48ygiTmbn3IsTr0Tr0EREzXqIF
ouPPyYLg+B0CmChesz5OBHQ2UD01hV4pOJciVey7krjjdxwCUY8WKiPIN1I1L1+AMW/6Zz+W4TOK
FtQgThj0MlNOVXBehrbi7/ACcvxbklbzr1FClmJnXbW0e4s50wf+HdOVG+PiCH3pOUqqW26RZt80
YZJMSBN4331zUYs+BwvaKvgWLdWqWZY2K2dhpiT17K9GrEl/kEQ3HDR0XywHhq7+u6UrRcwjWzPx
DNR9N2KEAoTqmAFZo+5tKsY7i99dskXRFRgO2JI/LF2E3r2CptxjNbYYtczcHrvVxGcf7mJfAmIX
+iVYAowEgnBO0AuNxrA5gRu7DWi7xPRtSsW2T1ab3rZ+Ev6MUCyX4ezWkgk07aD7ibZwINCqNemE
0QGBVNUQAqnP0mW6xeQAWivr2NwlYGiVEX5WmGhLCj2toCcvCo6VGwWCratHul9amqJLSdyXHviC
H5bRGMgDr8MvAj90FipVaBzb9mvHV7AqwG19Y5UTp0Bj5KT59oO7dd7Byqpbskin/I3aRP6ULmpK
Lx4MCpJlKz0hg9tIoM2Sbbh575okpQazoTakJeSR5huP+fTYdQFUmdaBwf4ORNe8SlP+C6/T+1nz
tOXo0sCDeOmgLu2CDYAZocn4HooODsvhZrtvvjXtfa9Gt/fjCCWV6FnrSi8Y5xoXQ6WDvEp6TNxY
BYtWwJzZukvj0D8Box0e/WCWh0BSvRfRoEBxDNvvetiWUi7psKslPiarwe6V6A4zWmOY5bajt7ZJ
k6OF7EP5s2rO7aTMbRr09aHuLFotUO4bdktPh4Ihc6kyYjfYcOsW5YAdJ+8+1I1/54M/cIv2J9mt
wUeTzGzkiZlW7nCtJDdtQAgaXjVN/9RthMI1HFa/JKTlJbxcoqd4k/K+0RFkJIFXKVrqmv+h7rya
JLfSM/1XFLwWKPgDbGh0ASB9ljddVTeI7qpqeBx44ODX75McSiN2TJO7ir3ZiAkOm10mDfLg+14r
AnuY12MnjGWTlaW/oTqvJn8zcaxwqGs3D/TWIrdXDrrP8TqpghwE37Jp2+jznZIVjrSJa+dbnwwY
CjPgOJ81LfAJSdzIxAQUjBfvniXZeUnzJPMjjoSyDH3XNm4dLfW8wJga8Z5ppIVBPU9sdaosy6Ar
Fi9gn6hpe/KnNCoQDz0MfqdP+CdM+VWzNHUFfxC/+fniHPLVa24rUtPGTUtoYlS0wxp1OeX1i6vp
V5S01d/N5MJlSd7npZm5a3oMzqydjjUdwPhNFFUzUASsrUXEfdCMyQok1ZDeThpROV5z86bU0fDM
ZJ8bg3i0S908WVXW47cuExUKY/KMS0EmOGRdOMhZS4yJOB+dOZroaDp3qRBvylPNVZxDo6VFJY6m
pgwZxAzp5xiR30aRYHZMVlKSSSyFgy0JIQsLmSVXkymMVyB5ls5OiuTDK5M89C1dRQNbx0nzjP7W
Y2N5SW1JvL1GxoOFCSezShW5uXExN4H22UFFVP+5oAhxClTdM7rYFhH4mi7Sp1yT1nWTeUUbdKk7
nWMh1CFt6wlugVv+XWwZ2oNuzaLferGEOSWmv4XOKedhD/Z2AVtNySjTy+6qZw7bD1UxX0+uJe/m
3MlAg2FJDZPYo7nJruwBcf3IvWDnGIuD5DBbT9q6ol0C5TUdrsK8zJiApZUD4ZfGNvecfAo6ulLC
SjXVqfe6cTv1y0vSoxvWAWPYFhrv4GLPvl3X5GuipgWJWUp+d946O23GG1/M3hQiRhg2I3zeTvft
MWy4v57zqYT2XbXngV+zKdhUdBqjvq0M3V8k0qEwwwiMnzCutoaz0riKUyXovN7dE2MIta2VlAjr
qZK7thTdtsQEez1OcwWo0sdHw1ms70tca9dYYy+zbufO39Q86MexznXoe0/f+MWa7rpxMi+pLOOt
8vLp2hW+CaZT2V4Z6DKvI9fRjYDN04p6UcnzIqT73Gbw2zhzuj3wt78nRLS7det1Ofian7GrrRXD
kD88yJRy2C6ZYIzWLFWfwvLHrY8+PVRePYc122koRpovHMvHdd4l2l6b2ibQhW9wi9VTQDAlvxty
fPDoqcdFb8htClr/mJTKC9oERDfgIIwhzUFTzS65N7nRbnUTNj1YRWpk1wB4LS0rei7Tq5ooKeeW
W3fXbMkwfenZiRMVEYeXDju7qzKe9LTmGHyDYkztxNowSTnmYQG6c18cPVfrLnF1NV7rhb1oL0up
KbkdcndqDbjWeEnupRiW+MqiPYn9HlNtMh0mzvuhjOAElU4TrASCitYagSXAaWKLuQrwe9eEPwsn
KT68hvHyjQDYSW06x+s5+VJT8RZ5GcqFDGxi14kRAIOhnQbQM4vMkl3xGlTmZu2pZ7WRZMScwUHX
i8E4eQs5f0+2BZJ0VIu2MOG3U+1ke9XWaX7nanaSf6c9HR+i7tYdbVsDzFT5ztZU9lZgqE5OXOEZ
gZbT0LbGGKQJQS9PSC1KdxcjJ1kPJjZ8cUrJmsi5+fe9VVzFIvbyx1VXdvMp0jGpPm1/kmUWGD6f
su+1PVkVU/xMg8vWnzrXjJZh1S0aLEyaSuZWNTJHPzAV5d71fKfb13neFEQVAkXmocw41GVIN3S/
7ic2meouXeN52Ulfn2t0AWYan7okbdJXMnU7+31GztpogNOljO/rPkMHFtR16dmsYOkstMuyXYj3
ChZgGfeMUmpAaqST1H2j2wscGkizvsh9TwVAA4pXxuObZi5DccW1WrT7lXIAhXK9gYx0QFf9D7+x
yMGtapPruaK3IQktx6n151brK/g/ZahRIxRBLsVXMKyWmwHNRqTZt4Jk9r1pt+1wMLiRN0/+0tGO
eyx1m4WzL8emPvAOUOYSGbm2WBJXkpTtBwF2fXVcYobMLNDYldovVllX4uxIQ1ufiZI0uitTLkO5
4cLgbQ1Ri3L1ez5/qCNps3pFOQkD89HVl9x+kp3ByRQUiVMan7q/dtkTn0Q5PWAeu7SKJ7HrdEeT
SA7UBy41XqDSnvLFqzZx63ojONiuHslVUQY31k7247OnA02jXwHz3GiCq/rWkCQN3zlW1jdVwIAf
K0ACvR7KK1baVjtJ8qnU9Zr4pTqLpSlbsvG8sRn6y8pK649V6mPybK5x3W/qWC9qDvhJM29tCBop
AjhPS5yI1lHNdrbIot+mkqpZzuemcMer1nWkUwbMuavGYFLGRXbI+8FV79MErst8LvrFeNT6RI77
1J4FEmX4Nnfd0j+fxHtl1wIYFMJ9NZ6IWvRrdCeOXRxlai0TnPA4zE++p5dVE2q+qyf1oepnpsWs
UP5wjDNLWIG1OkSGpGwezR30TAMY2npVbMHyOZATLcBikdfmpscb1jvX5ajP/nzFW4fobtunpI3b
W0dk5fJFqxTBI0FqDJYct4BRE/iFXF2jeEvTvszR0U4Jn81cxUlyw1zdzwqhieUy49gF+J9AIiZ9
5W78bk34rDogLKyciClkg+glbXKyqYCeRu+m9H1A9QMyugayYLVy0fVRMvmjrgLIdm/MN7OwR++R
NJOqApXo7LF4bjSUTLdgKV17l3d57H0CGvvTg1NklvOUGnxAHhs1Fsa9p7Pg83lOCSX7RkJ7vCxo
NKseiIuAjMWzIt1xB+80N9OSnIu08NyzYa9Ze6c3I/mZpVzSeVOWfdlCy+t6rIdF3Yz9SWWeyq+E
ifzkLnaaefmixibN4X97G4p7rDwY5X4gnaBydDE9riXmsPAi4HbOaWqv+odnXPwqe6D6QkDwx6pD
1FFq6Lw8c2z2rZU59takmHf+5veznUNN+bF9auNiQvTRWL0zTwekKonPIezqThwMND8ZQKeQ0l3Y
NX2yhF3JAgyAt6InOyK8sMcrRelWndzUWE2Kc+90o/fcdoAvgb1USm7acRjmDRmldb2pC6Wf0UPo
93mZIpLxO4RfUWZoy1ulDeiNlhn0fVPPbEyxtiYPFow7BWGqgiv2s3st4awBgTXNGQanNlgG0Q7W
pwtGcrCByxSZsaNd7Gau8zYYBwyMR5Awqzwp0wO2GabWkkCqsTlErpoRFy5mowGIl4njcIsAHLvt
TLJ1rn1gf/+2qcAnptDuKYxIbligRFedyWV0FdVhja5WPaRgzNWezDlZvjUl15kbpgM6u2sNngEt
zTqVMkIfNceBJjL2KfNynZbhRM3W2ZPpyn5RsthTNJzrSFBcqhdC3ec5slrU7sdU+ol+B9Rpp9sS
QdcXvySI4yaBfpbst34zR6g3arR+nWJUpCvKNOEfYxMJSCBxCzcclU5mcH6VyyzefCct1idoO7Df
XmECs5U/T4+JYTVvNGfKWz/xeUxsNWK+zldRe3sLH192japUFOFU83B2q8UdfVfkonXOhcvzCViR
e/c+rQ1NBXG19vre5g4DP5b17DNJOc8vjWbH5VXRxsaXrmTZDJO819ogN+PRvDFYrMpz26V2fSt1
S+Q7Uis6pBgVWoXr2E+tOOz6TDYfBY0kAMkLwV572WYF7uu2ZQeCa27KnRgSx73VFsSlodOKGWUT
3JJsIunQ1BIOlVMRLcMAzyFcOO6D3Qj9FYq/yoFnGjcOyrkYSaHTsAEFY50YWdQ5bcyG4a7qwfZk
K8NVWGsRxqB+bqC4SvWD8mPnSy5sAt9SWwPy1HAGaFuHw5zc1taYXmrRgzilDWIjEbi9Sosi6Kvc
MXejXOT8UJCSmQRsnoTd29w3tW2KUV7cObWXajsGVD6v2ZLH02bNrOzbui5LswHVjvXAIVxB39fl
0KzvHFt5HLo2z3jTDSkoAaG9hrlJCkq5r2LZ89811Vavrhr6YhM7fG5KvUIagexYRwoJG4lWMe3H
NdThYvwNt41FRBRqjN/duB3sK961gsUjz9MPuzTo8EA7mLRh7jqFGc7dpOqQ4y0GEKlA/UIW7C4/
Kt8Zxfdlbs3T6KaC+0qdwZggxVbunTdxGkatPZtp5EHHTCdncZck6iVw00aqzD7ZNEBBrRZy5e7Y
9peZ29JdiS7GLFovLOu1mnnAIPgHYZTuEgj2qf6RG4+ZR2nnlvZN06FDCkumIvjuim/QEcz01uPa
s0mFlVnNyd6Rmv7NK2X/yr3AMrZ2iVYzJC1/LDbWkDSncUH3G8lBW8oQ6sa/QUBXacFsrPnn2AhZ
BUXaKP92Rcr4Qf0fa49we+J7w8GRqGb1yqOJKPUFbQNy6nVkdCA++r1VEVEAMOu0aG6NTqect5xJ
fDuPpqt0nAkcfxt7jafLvD4YdpRlfv/GHSfPtyDINsI6VzM/0oXCRiShc+/mu3EAig8J+PLLU0e7
C2FHM9aGKElGzdxU87x2tGeo7kS6ziQPRqKpb11tMwYo1bKLsYKv6Q1nfJkcpZFya5sNsxIRKoV8
ZLCCoOd6EfVyo6EV9MJKK9DJ0S88XfmsTG4VdWnerW+pKOw7agDSTzdZANqCFiNfFRoYuIavI1yp
d8mVpKZvoXENf+g4oVijAijpHqfC191jDPAOXbZWWtjlvZhQwniW+4D3EwpSWiqtKXNsvbVZXrWF
+1Kg+TLuVZC4WR+fl6Zvm+elxR/qMS1b/rwxKtDkhaUV1he+ewDqzgOHmzGUvR0zCNcBWvIRX+as
j7L1N/Viu+lr74wKH5Y0pJG1xLBxPIOtJAjeYqoexaQZUWelxaSifyUl3Ye6Ft4OhXwZcotYEcOa
Av1KQnd3O7SPtUVNkKPG8W5Qmr6p0gzKutecDS056OsZddAjac3trJo3ffGGLcTMeK8Xrn8C151e
59j0b8tZN4pAXydQnEIvNknjGtu2NdUeIVB9t5bkK0892nddGHqQa74T5p4C1B2gOdCqaecRgcqd
2w1OqPWIZbK8graXzWjRwtFc8Ftp7wGjmmdc6M3DNFVTlCajOLVMNlZQopoA6QX8KOdlBgvPumfk
VSMtQnNPn6Bb7a2piZ/sNUm2nm7UyIFtFUxsLcHQOaAd0k6Pq2DYMJJGPpe6335JtGIJWjsxGvg1
qZDrWuCk0irCcjK0cPHA1YSTumEfFx2a6OVqxVQTsBKvUQzgd2uPy/LYouYk8zGL9//arV7ZxLVV
7pGw2TQhJ3FiBW3XOqg7/ZyT5c9tLr955/6Z8eQH86jL4F3Jui83wzbZ4+rb+1vzWd+YbmhvzB1D
emAHGDJ3RTSF8ck8eXtsfRv7vQk5kgje/ovH8RPD1I+py05pTQucSLmJkxfd44pNTxM6vj9/kj8z
MBrWH901kroHP86E2BocjBsXwSkVoTJD40m5cZBCyn1B62ocPKMdN4x5RdDUeI1nIitlIJAj74cC
yRcb1F8/potX65+98D8Y0No6o0Fd4QT0587st+Xg2emt5I4O7mqycwUA0quzJxqePOFpSMQYImlI
/RASWI5/8cr8zOX0gz81WdZhybRObNkp6Y7OUne5EjFibwYoe4+y1PUOf/4e/OwN/sGy1rW96m3L
crcroJ54IEYzryKjQqawLzIJffrnv+YnzrgfY6oh2Vu/mk1nC6FgohQy6k0Ls/k/exI/JlQ3nTP1
JFI620lUKBYMoICkCkTzVyUDP3mRfoyoHtqkrZokJr8ITCLAIXOI/fyawNm/yov72cvzg81swPyJ
1NF1tp7dbvCAoq3GVv0XF9PPfvgPR0m8wK06LPvbBKFA4HUTJ2QKZPs/e2cvv/W/OeTMorHQ7fLa
mGvlBmIAHu1X+fDnP/wnhnD9hwPC7YxqxvXPZZOC2n70dXYZzlxFBCusAd6XZsQ0DmY1OM31n//K
n71aP3z+Uy8BLKMXagtg7Hyx266/zg0o1z//6b8dbf/keNF/+GSLXFnupBJ7O+ZxKza93voypAfL
KT7cqmYyilsvGRA/Nr15A3G35q9Gv+px5Jq5lZxSO2+SR5uHlUWwkbOW/P1t/Lf35X8ln/L27w+h
/49/58/vslFdlsDm/vGP//EoK/7375fv+a+v+eFLdp/y+mv12f/4RX/4Hn7u7783+jp8/cMfNvWQ
Depu/OzU/Wc/lsNvP59HePnK/9O//JfP337Ko2o+//bL148qqyNwiy57H375/a8OH3/7xQCeE6bP
R+rf/vsv+f0rLs/ib79cZavsvlb//Ns+v/bD337xrV8hXx3XoL7VcNyLX3v+/O0vzF9NUHjLFkJ4
tJtfgndryUr0t19Mm+9xEYoT3qM7hrgEY/Vy/O2vjF9923UdH8GOwfeSKfefj+4Pb9I/3rR/qcfq
FofO0POcjN9yOP5xQQmPki0XiQfqDxvUwPmxxMVC/8s4GYPJFdZz4+rPZjZCV1DjM9tLF7qYvQIU
FzKq7gff7sN0zY6ZNzhBHyPXyisE+Sv32AGd7TKdUII5QTVjJuuWN0opoPxV+mWFom57R+wrf8vY
SyKywEVcuOqmXbhhmwPicXuEnzHKW02v9KOGcJn4mczcxqmB+g3OJsznBN6gXvRDMr7ncXdG7WJg
NJzmED3Ddp5gKo2L74oH7aQISokxSLLsrXUJ4akyI8Kfd4VY8M4s7EMxpJBalv7uZnlgYiXB2QWs
KOYshBYRga5kQNfFgCGUUbxCZQShBBmmIWvfpfMC81lA2edvVry8YNYYgpK1IKBTDsJOV0akV93G
59VGiVm/Y9kcAqxU855qpG+ts5wLfyzCqkrXEwtUEOsTKKx5ad2arRu3jD+FkR7YN28r9Vgo04nM
2C+i1HnKB3QkqTkYoYtWNGSykXB4qL6KCH3YE40FH4bOo8lwMzKEvw05fFHfd1kgbtBLths0CxCP
yKd9vGjB7HVLqOnt01jil9fEMw1RbMCt/2EMHaANgmNOzYQvXq6Bq/cTDrzABn2uXOt1zpovjK6v
uW2ooGphFeMZfqc6zQIcxuvOSd/fYeO5d3IiQL/q/bqxrcbaqUWeWuDyaNAn0utc8zxKZYRsVycQ
2zvuO9Nu6h5SVSFEHIcvq14cLbv8bAHHNina1YmI8JDG1vdk9gfg+ZlBHsxAV90L6einfkyRxcHY
OmNKxWdz1/ooRHEJhBAp2MxAfyZsCenqkVcMs6+3wgv0DLetNuh3U6ffkOazHYbFiQbH7MMB1X+E
gDmJ1mx6b/Plhs7TZptValuWaArWOdHR2tgSR8OlQ5vb8H5N/TPqfOT7ViwCkDC0AEwWjn0fL/l7
F8fazsrN65H/j+24O+V8bNjxL8rx8egJ7LFE+SHSvdQco2dFaPZkpaMM8fJ/r60W6M+Jz+2cbetl
ua4R0mwS+QB+sFVTf1ey32jqJHzynnu04RjtzkLMXEB9d3ZchYFaklnV3iWWPwWN36F1Me+KhKvE
Nq1Hy62eU/1EE+gZMzpScR99oq/y29570aY1MrsaQC57ybICJsgxh+1oyzTMWnlnTPkIbQKOpEnw
g5wqCLuO6pktmUT0r2MtrwDSsCKa5VMrkmtZcGm0hrcGlIwSIm5hfVl6EZIsDcZOakcI2MeexN97
yaGdvGMRL0+q+p6p4mO2EWquzY3sys9UWg+jMz0kFbx0LdbLXXgl6a9KglGf9gUuSNbONYeWbkN7
Wp87kF3bng9aZ/VBb+dLUBJTHqXLXV4bTjjF2dEs/GNTqITSBoelYs3JDliiqipeFTIAwNcMpdpF
LP29HeJ6k61zu8nsS4KZPu4nz9y7cd/dg+cc1lLfpwhCogwSbb/an5g4w9XNYNoc+1rrpjMumhJ/
VCejMW0f5x6OrfXz1yZxvpcX6157NXd1823drgMBkj6mWyHtbYr7xKrovkyXIPPqp9HhldfliAAx
rawd/rPIWbKn3M7v3ZUPz6S1V6wo57KgLXLsg9lUz6jSv67Fa184N8rCqFBiT95QDeoY6/3lU7dy
tgftoKWBMo2Ln99IgthK37R2ukfaqW9U1uYA7SWfVe9o51NkjBXsvItsjSUe8HNpwZ5UfADCfbAT
NPpZGZDKVh0nfXou5qhhNebo1Y3QlEaxxS+NxeH7vCaboTSNHevLegtP7yU1D6QyMIZNOEmlWC1k
hBCfUiDuHZd8487dGLki/ljZrvAtSdAW+zER3KO0fmyOdk3iY+NDA2d2iWPhrVu7r6kxXvuTle5G
Q1yPSOx3bRJD67slRk/Cb1g8wqkFg6MIc2ObvE0KrwNgbP6moXAYKl4PRGU9fuzmMW+0rWjjuxJ0
Oxj89p7kY3Orp+2Lvc5YauQnlqNi57kYUlT+VbA7bYs622KelEFNTPcGwvPRV3N7wOtwI8fizknT
79PYeJGXHmeFGRTq0QSqxO+sa6sRQYU1J9oV6aQzxXYsdCwPmL5VjkhOL6wvRBYdhhWpirZRE5DH
iqSMS/xTuBaJT60BUGnH+HZw/hZdcucxGzId41ebSkF92cBqkW5FNrNZ1M8l2duA3QzQlje/224g
nfFi+eU8qc0BZGHVXO5hZbpVgsoiTRjdTUOe43VZH0r88/cs6P1VaXjPje/c6rBwD4qKrzBtp3U7
Lfl4ZCI6EbfffrMBNwNw37nwva0Lo76pqCUO0hRjUeMNJ88Gg8nhnDeNtlbHZPB5xV1jPi4uaQy5
pu8aSxibzrTNKCZYNJRWs1wZCCrVbN5rM5IwPY1vLG9FsT8dDUgqHESVtt7mycwllj+2tnq3YnUp
ZfFRHS/1tVvo+Ec6p9qmaZptFubt5Lsxabw5OWB6naBVmrDH4BbeNspGU+PO+UbNd+4kynf8aMhi
HHO7AvBjHCg9fM7A6b5jXHiHvjz/9m/5amaHgQO1Xu0DlP76RYtx+2JPM7YoGg5+DXTnTeVM2+3s
7wVSGkaldT0WXlntjAaL2mJzBcBCXvsqyc5dV5cn4r4IUKi1BWdneoqBrI4tuXhOi1UcXuYwKJVG
3DzK50WAv5IlEC4tDWxOfD2qPgObXfyN15rmKVmrNRxm9cq1tl7L3hJPg6Ye4akJW0W1h1DFwDzV
oDRtX1YxZldiwIWGYZNIj9sFddctSocuqnDQnS29uXOBNPf1xciOVFZnvFga7p9e6Nbm+IgJuoGg
8Kl6KMr0AScyOi5A7mzwkvtubLM7yzxc9Byn3/4Bs27tp8r1UP0Jag8caUUmx0vXqlNrdOLEqZR2
/V1XWyjjelz17Zd5QqWlAqj3Z5f0Xu7n2NjHpn/ku/HNOvi1rYiUhvY4m92x7lZ7T+wJmQzYdUMS
G64d1SyBt1ITtfSsV/H8CJju7PCQf1KKlO2SS06YA1sTQMBbkGrerp/979PAk6xNLs2Gtl/JZ2Vr
t+lXfcUeGju7xtbepiKn+MSq+oisEhEY2JgOoOwhkuiXNCuHg+WDoLvuI6pupJ7aLucsrGZR7wjS
MANt5Hisgf/DkaFa78W3PkNh0VnFvMtbNZ5HT4xnbUT7jG4E3eN3d0TeRiiNbuA6niz3rY21rbWO
wdDLfOMZ2Xe8LEWIgjJADj6EmE/GjWmos+OPp7T2bueKfIKc2JqN1NsQs9FuMP27FoKzrWY39DOf
28KQPbc6mR/uYofm6jJANHmY2Ezgi9VdGZNP2M1q7ygTGcOLjtkommBC9FjVyLu4mr+ztDDtE3Rq
G+se3v8uJtpk7JazVOlOd5cWg8b81Mjl2erNqxhB3N4xOmTGxbYyjPScWsXe9Mp0R/cmKtOVCBGY
mMBkB4qgLzxC0K6tJr7kBuv7ycz2MHKPfeanIZMjwjfA7izztpQ2fHTGSvyMvddRpzq28PEvsPW4
Kg6EqM7IMWyRE1JgHOYZVZvZFA+T2TCb5reKX4ZY5TXuqTTC/HCQA8jzAqnCCRWYGGlGWFAox0hH
alDG6lS1aMxh/ki8yHbkZ7y1jbhybY+q6PINLoOtYKGnDGMS0HK6X3vrHT/PFFq19tQiVnMxldsd
njOjKJ45bR87gzlraFzuGZX1pY7J1qnFLa4PM8yFE6q1DmepPbQ68SGiEig0M6TXXQNZYN1ihkN5
EJf3nle/dMNyyJhFalvfQzusu9XJzpPuokiKh4u7KmA1Bp5qc0Bzf3pUff/FLcx3N14+hwIzKpq+
YByJxqjtxiLblCT7Svk0d2PWqvrqrJo0kqI+apKsaGQuVpRnBQkZ47RfZ/cpY5OPgNj9sEBEGSyJ
g3AhBa9osVNrbdyETfUONI6N2MOnPkI2GD08EFCcO2Pw1DLss1O/b7v1diWdPbfcx4kkhWXQXjGa
oi+EXMCUXx10CMtGcsEatmCWsbJwXIuPtdBsgpjmExP6Y8HJGXVrbcCMmtc5eiycpy8yeULuh7v/
SZqqCi+vNOzP7Wz4oec476khPwmzMMKCwLilYkBMp5e8t7ujnyRJBGucbfJGXtGJaW50Q+z1GkEM
oTUMclIzy6jvzCnCtxE4sigDLmyOcMs8UyLx6kqYtqzEJ4Ql8rLiVukWEnIMk7b85i1ETen2N9vU
zpOTH4103LIz12GvJdtLQtUkcXaYd5OdH7wRZrOs83eMECwF1voyFbfK4Z3NPLT2CxLlQC7aORHW
ic8hA7LRvYsGI800YWAglc1cPAZj+eIwA01kChmNNYeEI90qU0A86/HB77uEvAjD3q1cGDJ2k8jF
2hGIUj0aqL6ZaaFUiTWqLhJqz9k2o8Mryf5f5hMflsI720UmrpTmPORl6ZIJgOhB1+Weg7E/mQLi
tHfDdoyHE1vbYaUmLwJJ64PEq7eWaG660jtlDoEtntsetOUyxCLx9gTEZuvFNwYdCwhJAhc5dlgq
bDzpGH+zaDbCjgMxOSo3yFNlHQzzZSrVHt9RdsDA9bXlxPDHwE/oNWI6HbeGqpOdaBkqHWKzfB7r
iN64StU2nZ+rhaa2mLhwiHhB8sb0WvTLteu1ZycZP80OP1GnbAi38ZacIOuaQIfNDKW18ywWprrM
dyixmPE6g9Oqf+QGxTzVBho2C86hPtuCwlzDXGKqLlRYzPXADlNuNSyjGHnrD8iJp8nbuZU+QXei
8nDTqYmu9PJiQzNOTUJ4X2vG39zmchg7Xhs203qY0Njh7l823Dk+vVwcfJ9MYcJ/IGxtibcWOX6A
OZLPRPJCKM7rOsFhNnr3lYsjXVcyFpieQ92rdDa2JcI6xihTfUrhXxHT4G9nP9KK6VjF+rlSjhca
Y41Q3SyL0Fr1fWOl1l4i4srW+GZo6w/AmYSLjl1L+sYLrUvwzjyfpS4Dr2eRJExtBB8LPX/eklTA
ylClz+lUMNtiEAmn1DrkA5thjH4yaDptDCy1oOiYX8nHvlnd4spPGm/TFt+hBk9LjVHSs3qf9EEt
wyVmvjlDWyDoxatlmuZdmZOdgKyNaVxLaZ2Lv03YNDaFXUD4WvtGL4u/Q8b/r5HZq+wdpaH8PvwI
zf4Bzf3/C79F2XGJAv4T/PZrnTVj9wN++/u3/Y7f2r8Kqs5wsjgu4SGWAbD/XwCu76P6dlzH5u7i
XXp0/hPAdX51/Qt6bNiGaTnAqv8AcK1fkQYQ6ahb/EQfiuz/BsAFrv0D3yg8UiYdxxGChyAcy3N/
IOKctq8bjKI+8k4yJvxOemFuZ2YwD9RP2EyO5FbNQU1X25m9fDc5y8AqlFuApMRdxJyBebcRrp8y
XRKFr1dkD6y2g8wO+0Cca5fYR8M7FPWXWGsezXkkzcJYrrG5o941JAfN3GJwzudNr3kINJFLIiKx
+dlTcmOgEYzqlRKdZKakpyuyY2p/LCvZkqjK9G3+4q+k/vmTIOSh9s6SwXqPCv22a7AHdfZzn4/3
uBGcoHGVE1brhqxG9tdRzyOtbF6MmMloJVoqAic+ZIWa7/83e2ey3DqWZdkfSrihb6YA2JMiRYqi
pAlM0tNDc9H3wNfngrtbRmRkWZblpKwGOXAz94jXiCQInLvP3mv3aqVs5DRU/ESvkKDS5gIbSZtM
f7ZDPPGN/Rm0cblSCvmO/+Gcx59WHknnDBeZX2bSrlGwUatFo9yM6kXJlZNRxs99rvjpFNfHOQ88
UqQhRDY59QFUekM/Rt7UQwWrjeC3MMPOMxsMw0rAsNp3leRlVBW55ZSFaD6RTORBvjY1dbVtL78u
LvMVsarwTXPwCrzYQRddVPxRG6cYWpdWl4bootjh+R0xUGIpHNT3XAuriwFLG+gNat4EfGaIgUZ0
dmdvsH+A+DN4/0JMfOv5mPXcrVsMWqyGrUPJg1RyXhyJhKUW4m6Ca/oSSVaPctIYDNEWEhA5GXL1
xaova0Epdv2eYVF31SKONnGpTV7QkyKYrB5yIlDIMRil9VRgaDSqmfMKTaE7i34YLyAWt9ai5kHK
CiEOtfFCUJCYpC4A6pDg9NUs+BZkdV2MxMHREbbiioJJvbYik+G7ZCBIHCwa9NiUbXlTOhLhUzMD
ZAEOsY3hSftOlV8cOCJ7SVNv49gX20KMYC7uKI7qgeM/B40uOkeJI+/TpvKi1ExdzkuFH8agIwOe
ZA3Nn4SF9mFKeqUESQRAUFu01JSVtkY/OPJQTIzJbVAXDSsHqyGypzApUnTLZmMQUFuS092KUzZK
bykN/AyZ4Q5md+iMGTFHH7Yhj0/QeBXOM8fWDl116MBlXDJH/7KH6VVilbvRgrLY8Kmhn/CucI0F
NdhHePlOnYiz0T3SRBs29tCdFwCIp6H1U/dtuo7Zr6w5mtyoFXtDLJIwCfCQkpFDQ1sH7jT+MzBL
iBCV/m5JVoqpLVB2jXw2gHS50YCKBR9HLPTi16BZC0sxXTtycOIlFsFoA4tCzUtcCWzlKzCKIOzi
ID4UQMO8NBoRY20QJZEq4aYc3alX7K2Rpb4M5sudCwnuRHus1P4AR9ZHMt5SePui6KSYqY9zIxrp
bN064I+g7/oZQ1XooY0xdJfBSysTOhw7okdNML4GJeH7vD+Sen4qyvaR5i1HlYyHdJYfbVG8yISE
fcuRgp2ZR2tZ+al0wG2pxqakzlD/2avtJDhZEl73LjSNqz1qsivN59hJpn3et40v7JG5NQ8OpRrp
vlNEw81B4WIZ/h0EI7fWKYrPSdiU+GZFeZydxHp1MPXS33fKxBQdTCxRT5bRTyyxCg0mm9rAh7f6
fRRM/Z4yQbGj5tzrYq2WXGvySSgrBzUapIPeQUpXMtncgqXL7o3hcDQZSCuyVCBfMov4WCTtJz5e
a22kyMAGyahVakfGSeNdnt3UCuJVLYC4lFmq7lNTVffwbgxCL0XzVMwABckMclWtojrfcxtiircN
r+CcW2NrdQXxTg/1Yis3krJyspvCt9FMEjyP0V2k0lq3m0PUGdxEspmiMcaYjpg+X4WdU2Nai7Lc
0zrOtXirpUooG1vNPxmiDFeLHXvj1PZ7JY3tLsaZtSoVaKdVNU5bxjBWGF3wGx7JvsYKuVv8f52B
VKyrcvrdGECiuIcHmor7lTQQf6X9zQJJZe0oX2VbIAyU5g/RVi4nwkcwhPhY5RpKjjkEOO5tIkuS
TgIcwD3iR7lTQNk9pjK28IAy1xaDFjzMvGUIHXxyDdrJLD8UsEinegpsMIAj+4Q4/04iufhNdexY
978mtbeukIEa2Ho4U/qRO0cCe/SokUHbkApMKX1O881oF3fiEMoKp7fl1Sr+arIUZFFYbmDfyw4a
jE3Gdr7NcsKzRZ8r7SYtSEOGcU4lfeNlrcpTJgyqNdAmx9eJ7RwkpU59UZPqB17CcSRTXoYMCxfP
+aWksNtLpT5vdXzehCeHhJlarln5KXxHExWwl7LLnIYvsiUcr5nNC5jBzkvCesvzuX3W5HAXlomK
w5ItCiQwTspm954V1k96t3QAUg5LUrATv6j7Ln2jnalusbN9bvVPcuTWjgHYvQUSwt4A/1VAKVnz
QSxnK+v5DouiZzpm5jmR8M0ckKtJMpJjhx6toAF9RXxApLe4oVnDUSwaRhQrl7HB8FdX2LPHNcZV
trvcC8NzLUVcgmm66gdtLVfpOdClx/IRG1p9wBjrDaX+QiULB9Aoge+bJr/Ubtwk/TrXmt0sx6e5
zHZtezR6OJyVwYq1mJMVm3n86dUnbvdTS+hRiotfUg3iic2SYfJdKeOag0qpvLfaBk1XXUnUPHmj
DNBJW1ymZUdcG3MmPnB7zNfYSp9ilk4eaRoc8VTbyeF0wCb3VtetpyJOuLOp6dx+epyjY2O4gW0D
bGT+ASUlyAfSMVLW6OZj+8ZD/RukXcX00+3isU6fWkXK1g4pVpAMHY/upDm2VUyiM/+dG9qvlAVn
0quND0+qCCM/qfQcaG+4pqXBa+0kPMBF9VjlHkGbFOuaUYPVI5Q9SZ8feiKddLyn5DPhWo1mcczy
ZwLZKw568gk39ZmVi8D67xxTuf8MZMLHViMd8gJsb0vwzO36aJsuD9osr086Or1XEcrv5IuZDNhC
iw5uXdszNJIXLQ5dJ7Mz0s2rmiqwKIjyeFgyEc14mHO1fsPc98pmxK4qh53fpXjKG0kYaEzWTqus
95kxhl71/guPMmp8eEz4rHzR62uQNi/9sh3P5rlf2fZJyqS9kYerouy/zLRV/Dbh7jJW07p8wiqt
cJpjG6xTUdOLcauX1WteyozQ/Al9SfYizydEQQSUugWXVWHQVvimKgrToTIiSbXGZe6V0ZfZ97qm
8JbC0GJZEtTLusDikSsvC4Qk/M24p1RWtBqWBYOxrBpmLSWcbvBrVQY/Mx6+2zJC52XQWBYVlrpm
nNSyPf935tmJfU46+LUhScFrqezyZeHhLKuPalmCFMs6hJySvGnBuRpjADbN4UcolvVJvCxSrGWl
Ii/LlZAtS7qsW6ahNldwQZ11ShdyB+t5VufqC5cFRnTWNeGyuBmXFQ76i3Ir2OpQwvqaL2serPLG
VeS0mAqdHEfYnGMQmesonX63S6lupNkhC9bu0IJIQseR/CF2vqq5PygKQ0GvSTvsGhNfWhhlXfEA
AunsDXNlxRORtKqCsaw6V6WRl10CHDknrt4Ymid2T81NDzDDdZGxLRToxGLqdRjSZ0thA5qP9jPz
KB2yixCQZMCAo+ABvvw4KNlBkRejtDYN+5k8tmsnOahF/og8y346kBnrKYNM2RaEkMW0/nMuFuMn
EAPXlK2ByHs6cckUGdI4/vsgP9cZ6g4FVG6LucMd7SxBMHTOIu5+tbD1wOo+VyGzM6eHwTU4Qoxp
l3QnyxSowgbeGqvq6GeRCyJFLRyfxKBnu8r9UhVY2IsCgB7heq9S9MfE2aTPkVojayMJu/JNAYoh
NQ41bLRj1MSPMYyDJ9RzIoEVSx2HE8YQnRTINdBJCLgQZd/aYAUYI/Me68gQkknqsZrNQv/Ui2BX
6/Vz7MTvVR+fcRYlHvG6GUv1UQfKteXbeKTNaw/snuq2jPWK3CGiFDmhtGLXkybczeH0iygz2iRU
ZA3Eoce4M+KUhzBfqZ/888jqcjO1PE84XnHD0OJrXoInr1Yq5wuyCXl+lCauCwEKqgeODDLwr0qk
/9VM/i+eNx7bmqyassNjm39Rtf9ePjl+/gKx8s/qyf/xD/hLSLHlPzQVr5mpmA7OYMNByfhLSLHU
P9BVZJO48p8Cyz90FM36Q7ZgrVk2bjdutMvv+dsIp6l/8NPZOr46zSEgrFv/Ex1F4cX9JyFFUvlb
QO9r/2rS1XHpCAU/2DYdrGzd8dMD/cxT7WzkjRa5lWIyw9ChPlxwXNmANoRynmRp2rfGHH+XDoAa
kscTu7AJOjvrKRu/jqxkDd+EMvsFPs7RvZksBEtNIoF+lAzaD4KN9cjKpHm2BDFqIPU8a1AV/wzH
l2EoYcciAo8lZoHlKcSAOcDUpKSgi7JzvzYs1fcNE+yaBQwDW512vywTqOhKytrwIMQg/3BKYZ+h
pb3+NExp3vhI0tApsIa2OFlg7Hr5MI3OmqyhCFcUHiCKdyUg1j0KiHm1cqfitGxoYkfpdradU6KM
biQDt3PTooIOFDItLACoIjw7+VAe/0zp18mcpmtaKObS56CBbp7lSKokp1rrOuYxOoIB8eI7MaRx
j7Cr79Ms6u5l2NFCvST5My2QcapiT5KABFxmQLM46HnkNgPbNT0t500vj6zY4nRa1t968nsqjGol
ACDjiMnDat13dUYKW+2ib7lLFW71AVaSdaqaPY9tMRB1lEztd247YpWkIvLZmOgNprmMbKctSdU3
UXv5LQu7BBLKkOmKW0Gge830JLyXmIt7l3QMfaUQIJ8BolXv2AkUuBQxhyVQHoDNk7Af7rQJx2sK
QMZd5cSs6c3Bku82ahBtWGY1iRVptPZtCiLzmihDtQEfm/qwo2iomKvxMMphc0kjO2ZqJ2ZFJ4Km
SK+Jhp0rQZRhyVmX7cZUsxxN20DDnxp5ZDnMPvHdCa3wPSr+DPyUCX4xjWWz0nHGCbNgfDH6Yhjw
PbWs/OwWapgVdPapKGt2xVbVg7Wk5QYSJjxsx3gyAbmcp7SqAow8CcKDIWppcMmBS/JhmK0xdrOp
KnQGzFzS1rRxWT96DWIEv5pl4OkiZlhuOOKRupYcDos8C+vyY84rcE+cWLZ/URTUYcSzSXrUGHmr
0mzYYl8tkTE1JwB0KIcYTsBE89OSY3ASL7WZRZAGFELKpcOWHFycBnUqKa1pX6dq8MP+GUh/GrP9
ol8iNE9VDR7QKxlsOU/SJn+XbI4om2HKSV+KsvtJwdONG9wd/QNMFBMQMWJOH8AM82EbQaCTtgbY
+Cf0A568fdc5H0CIM+UIr2D8dMg33fQxMHa9juYH0Sw6JfnsHGcRhSs2bpWvcEJf9xrIhTEUAcEz
mYc1uSFSmiwVDnmasWmqWaLjWU+9pNe/Yzl7zrPqAqWUs23BBFQ4YwHcu5pO8IegZw/TJy8G1yMA
7fCXFDBuRjIDaFXG8lrCJuhT9qaDdeBnSvHYkvQr95OqN5KrWP2pYOr+gBjSborMeB86yFMA8IjW
YaJ3Bdwbj8l9QYZWvdc2kJFr2Hd+tlgJ6IwRq0wWI8lgfV9KErdNvSiJnTemX2GHdgHWnzlGQkLL
hneh1dU2iEp9XcRly8lwNDZqqR9Al3HEGragDGFX9B3PdbNv0NpG8RPCeTlijUPY5DtqgQz1hkll
6yppV8cG6DrYY3PMBBXzyCmZLzjJalrC1W62ZxX41KEJFjJ/btgJhD+j2BD4ak6NIlRfV01yGe0w
7DKzGjdltEA5l1BYbQzFYVwQufWsaLtCzXQsHlMnr6jt/t0BqK+1khPFMB77BlSx7fhGp+9nOE4w
pgRgAKwQcXfU8nYj5f3PmJBkIxXPbnAGRG0/Y8s6KC12PdLfb7gAftEg8kRdHvyXkdHJULZjE+37
IHrpHYm7g460k7zpol4HBvzQXABzxpf0pkbqqbdh6RlgSFp7fFaA3BdgS5X2wIiPkS3e1phORAAt
sSHctskHbnqytqkqbq44nInFXqvKeRsQQ0MFur8VbSOgJq4gSafZ0Ul3RpaM5fJ1dwNpj5HUHcTB
zsU2DMkmK9S7YBznpY32Jl54TRa51Tk0fynihK7jM9MuZ+F23/DGkoLCD8qRy4J61AxcpL3N81UH
plnMfgojTgojsW1qGBUicj5Ws+7seOWGlcKjlNjrZfLKzsGElYfEFM9R85RNh5BDjlSrXjegulRn
LGNvleAurBcflIGA3iee7dXkMK88op+LOr/WQ7XV4JBsJifDED3EdAVY9aGout4NoohTHEmgYNYj
ZoHud5aIF4WF92h8pJZEUW0dQ3bU8YGTGAbPRxDnbAGjcM0FmAlefgaYa/UbB7Vk1RnL07wNsNDr
SnqAAUj1TjtIvlapFaUbJNGGWkDYaxBxYjvQTrEzpd+sCqpDAHvLsydT8XBOdCcWUZ1LK0XoU55a
7CwZwHYBT8OQcCBJPWt2Pr2vPBumjQqFfTRk7GtiKMu3Jgn43DrdIR4Exqb7VFt5AdRTntFZ6JZO
YwgsnjCVP5qyHol3F9GVxixrY/DeIJwHIyGSvHr0jpqhXGlBv4P9kb8VBW0lllaqNHil3a3teMZ7
TtvPe3Cf7LmRdcKDqfQQ72bdTj6SWJcPaUJ9AyvSNn0gcyYviphx4EogWmuKWDipuigVBEJjVrqZ
r9ct9gYumKjeYiEYMexFgt4HYVbfXVlhrrKA870loB1o6pCVGka35uDrm5TRKbiMMky59tAPPwBE
i6/UwNvRQnlkU8/sZ7l2XxMYLPTyzaiGwXHh1+Iuhl8Qr1lg19cqjVBM62GS3mYnDLr1uDzOFEtL
dk2iJOI6q1obPwPpiGYPj3BJlUgyyYNPppgHVwHo9RoSnZruNG1N1vovek5ZlfUpFbnxjiDFmsxi
O8aMk6enCBDS+xiF0e+KrNIJZk5x7eZJ7MFoWlgMcDBhhhA2MmaQLP2QXGTBpJSlB6U63uo55Bcf
zBQRQzlRAYLXaPy6L//J40nsIl6PDnDQoaw00sP8XDXouYXPo5ddSa8LhMuxqPk7UzV8VYsWhCZr
9Y2OyX6Xt5b5M3F7+40hUjlOgvIfcMlag8MPl96+lZPh/hfVp9D76lnQXuC4NcrBsOlA6R/NUFYV
j4d+Zvv0NTHrUB5AQpGAsVx4pNPj3dy2cASpoZCftcZUH3ZCcRvhAgsfWkJK+RK3SfoBq0hv/F43
5k1pVja4QyAjbj5DTmaP1HhKTDAlLwdll+pqRKtdBIe866YPnEQGnOtaxb0+ZuaOlE3wFoc9uP4h
D6dzCYqbKnDO3jhHdHHB7UVKjS/wZ1RI+VWL47pGqqBhqQ9lvjSK1sfXCR9m4esSpgdlDIvJA6Eu
4WcbbcVx46nXzrWCTNbqfflujozPi0xTnmY+iEMXdeAkIZDmbCMb9bmBC0QqRg37m2lM4U3PUvs6
2NNwLAlX86EqcXOR03TcSqm9ODoQ3TcAmxOJBELJTWwgQiXDNd0MXT8fC4cqKqXlKnRZdHcfsFfh
N3ZddAQ7a34rpPxkiqsM+Qe7YbJpIoFhT22a7zFUygu44/GEV4qzgJhxTio5ov6oTP2J5Ul8Q/1m
WaXO9X2GyfORwbuZEMfS8Q5ckm+NAe39J4iq6JwFknZMQBSwX8ABfMx5xHINtkD32qLr3nv66VZW
X9k3SddwKuMQDN8zbLR8YcsFAmVSASNlVdwjWXXFU+kk5iayS+vcGBWrW0w5fmqD/XXj2DCfrLCZ
vpy5i9nLGBoNKwKHD4TE2m4XgzVLr6Rhqva1MLYR5oxperaXHJE1GcPrTAQLI3eefTqq6TDmjOl4
7Yp5eDW03LoGdZvjZKq0cOOE6nBUwJgJ34oDtJFaM1ksNSrjudJ1CvSzYgFL0c1CpZ2V8JNvuhZY
4u4vxlQmUWWxwh5vvSBzdzcRzogy2pwz4YTEVfaaZTGARX1Pwx+Qj/YWk/rLvL+gVP3g1BGEFxle
SqdWpuMFKHbvAwRpHFI9ZCpPBhCEvKdqBRK9GbHezp3ZK9S4/WTDtmyzDFu5ih6VyUX/J0yTGeV4
Dm3uThBfqiv+NP3DDpThqmpxw9VkRPirNLYTsVLZqdsYDQwmBqacgAsrdryiTH+3THRq+GmwCxW+
InGQv9hG1gfktAx9a6VUZPhC6KUNV3GJLxY9ZQt0pzfMSSDelIQxcK43Wt5AD52dgYgIJKP4NyED
S/cpXAjuXdepX7Cz45+e30YRTR1j8K8hZnDPr2itZPuf0KErRemp7cvo2LTOdJcqszaOQTWMFyh7
U3No5UZmeWanzKojoBKGfBh+ptkEnw7ns6tM9Uy04pDhAH/gNJSuxhIkGhtrHc0RmvrsOTMvCJZH
VayRGfKUMKZwwjUrrOJTc6pSvSR9mK6EGk0krUBeUVet0YJYFhg9ZRD5iIM140uQVdEFIi6SHmMM
IAqzsRSvJlQieWkzGTkhiLaOjlhUUf55kvJjKAyirwHm+npV29X4BElOvYpZBatmxcpiOU3H8YKp
fDhXeZCC1CtE+TmFtezzBAxgttIlm+YgUpl7HNy0hcolxbFIf8UXza9neosuDR2Nkh9IGd2HCljV
lx7SPCf5SCPfoyKaqJtW40/D2lt/T0CIWp72SnjlKVhi5mNSPSSc0FaK3tq/yEJURzLFNAGyBPjM
5gTVUAzUsjRCmx45TYBrwh76ntuV/FaWo1jjO+02NbJs6MMY4tRn1xPi9qIjsjCL/TER3RX+S4i1
PZxOtaaqQDhgAmyKVDeeLHlOVwpaDaNCmliHMFfobG+oTBk5SW5kfG8r8pfNaqQV7YNPOfgc7aTV
WCXG+hqk0nAHTGQ9h7MC4jgZpfCQprrVcH8PLlPUKu+x1c2XQGmzVV5rYek1tl1fkDzsnWmW4jBO
qkbF45LGGq3Y2LBvVR94Tbl7h2Y54kTNOubcStLPhOJI51oDPH5X6Sn6gSg3rwy+6tuYveRKOGOC
uE4txHJzNVbqHOZbnjb6qeAixaXCls8LtTndgRtPHmYruh8WPvaa2ce8mHiubzyOtPUsGdNL0Ric
eMxiYZUkZv9SSWXIwd5W1Z06q0XtMhYE76aS2G8JA8sHLGdWsk3XE9dOczl7gh8X7TUUjEvPYarG
H2kD0cIAJU6GpMGGiyPtKWbjaZPdTBKslRVkPUPOJI6onbULsnBqqEFM2psW5uErqO7h7Eih8W3K
U3sBsqv8xvVM45aDzOtawH2W4afSVtKgK49SHSRImbLcjjDZ9G6ngxBkx2tBjDOTdofxIcK6B5FO
OGQfGJoUX5t18KaypK+CeMTNyERknOzMGanz451xa548EYdl4Cax3Ka3gKTGSxstyzyAaCrljdFg
rgG2UOCjqeMJVJKCazcdMBXzCYpmoVYml0JXf1tWTbwM2n/o+BbiNVy8Ea53h+7fC2Hn13TUh1eT
x2Pr49q0UphTufEBQnPy/g1utRMaqppu0TkAfiqsYXzRcbfHzqVy7o3z5l7VC0JEsWZqaP50wv0/
08CXv+g/YuD/f0S6Ndk2/ls/4C0Gqvif4tx//5a/JWz7D4cmLFU3MPBRWLc4/v6SsG37D+LiJkhH
xcLU9A8FW7X/UFT+B4c6E8VgBAJF8LeCrS7itqPKtmbpsqrpRLP/B1FubWEa/CPIjT2JyLhsqIpj
m7ps68a/EAIMifYZCH4KHC4Mt0HTXVMjpxHWV+RxNeF6IYbnBOrVzAN/MDhqCmU91i12VSs/SNyc
vegwYYb+nk/VLbuV9+HRPAw53lm/OKe+BNpCKMI2H1+e/8ly+Xco/Z9D6M6/QA3+64++SPP/xIIo
TdjnNb6y7RDLx8RQjo0+iI0Usxm26a0VOBYIt6CiV2OxCtkGSd2mj6anYMiw0KpPQjXOY1+jGkIL
YdOqExc1j4ZtHhQrDxbCxFE2KB1Sn53FtihS896rs9eUI9Sm9NnWZyR/WZ08+hMyqvh6X9LMr7E1
W78jCUYfUnqo5JbCmIkgA0mFctPM8RVI6r1vDZ93/Usy8mLD49HcgjTcRbWe0J3Ofd0A8buTCtjf
aZjRxBt9d/rif0CeQBhJ6SgI834F0XAda4nitqTvnzGOYD4mqzCZpvWUGf0BP0mGm2HcwIliMxvw
EsZ4ZcSiX8GN+xLwFVeWbX5ZY8JKOCUnP+LunO1sK/I2P2nElL2oG3g5xvBbqs1pbcmUBZJLRQwb
vWuYXEw+2uUjrvms7V8mn3v7GB/VPb/VN/kk59/xQUHG5P0B5HZoJT4bqaVXQZox6encfgMbS0iV
hHvdDJNdbEsXVQ6dVY0Xj5EISyKHV1f3QQHH68TqvoeC1iiYv65odctXgVLsCjFtohbSYm3CZ9St
U2ayf1QX9vlssLOfC0h+SVjFqymEbafINGqryb145tR06ttH95GF9t58FU36GGwG7SdAfu8qlozp
KL01n9mn+FxikXscK296kzvoK9MWSjEHp27aQ2t96Yx1ZDdAokzs6IZTHqo7hrTnVtN+Nxy82gc9
kc9ljN7pF+3E0rfq+cSrY3df3qZQMfbjS/TuvDnfwsC2N7S76CV71c76qSob9LOk5jiH50qnQ15J
nlI0yZwByNVfo3fpW0qaR/Na2qaBOZ3qj4GRL4w5W2QGxOF6kG6AowLPOWjH4hp12GayJDtk2V56
616zz0Q1WMS/9W9ZbUgENheJzWnXSQ++QeugIDtfQReQh0yhP2tktLKKxiicocqxeqLs9WHMzUaV
4yN1FzawmvRbhv877tuv8Uv5Kj7spSiaXXDECSzxh6f2pcpvEq81+4w/Hf27FkQvr9Lb8Fp8mksX
my5H0QpnoJfwSKP8b6R8UFav8QyNSWjdWaiY6JIgftaqxWWZf4pQvOeCGLg4dE96PZ3zS/kSX5OX
xGxXKcmr8l06B8+WvcGvSpKlQUbe8alUgAY9EzH6OJufRtARQATlv2cWdOM+CDeG0k7buJuPnIer
Gs5juVUv4V3cx0dz7+4V4Rbdo6qq2mvH5gk3M2zXkRCDijsg8spofAFUUZHkY9PuYAxwAWYfvmYO
uMmMtTU5dz/NR5tjLiqjwMcZSkjbeWmghin5OKyksrvnZbVnEn2yL2MimW52jz8GIRWrscpOGb3m
btANdCXqwuc3t3ChCW0wHN91PT22YbKatyzVVolhsT/DpsIGT19rmB4LgO44GPjkeXOP8qWtpE9J
bxo2LcYnqh7GW6eGeFNXjpt2n9Jdf5ElwjL6Jb5n9/mhPYpnwuEXSy7foWVwPc9mQ3PVIJ7qFgre
dOMaFUQxeJUpGfF0NzeHzJtrdJfUIX34EX40P8O9YomYYOttBalIclKcSFDSus+5pTaalkRNwU+U
mSvzW8ryWyKPHbBqtyYQ4Ydj8VGv4p3M5a1O/qUf4GWlkRdJwQ9VDXQzbOYUQiflGahd2GoVb6IN
MdgnV5rPfSLEG1Ej1aaRhiK0quD5JYfKoZJn/upexldgy2/Bzb6ZAHwTPAvKonEWm/SrqqdTNsqb
+hHYMlZ26LluWkaPIKtPQpbPoz6+K2x3/Rg3XUjbawp1FYfMW2WVpo9UzAbRbeRiX18b/h79Tc/o
CAmjc/hiPKtnzLE3zaBh2yhT31HfqVRhskeNGXk2gRys0EcUUjLuJ7LmB1BiGGwv0nNwyzBlu42f
p+kJ/OY6+szs6HXc9/kv9TZdWNGS2bF/G9f2sVxGy72nPzd4Te3FlW1wCAgERy3EQt05FW/NaF6U
Z0WucM+X/vDmKFQXZcJK3RC/ABYn5xTyRAJaEGc78jm/afD6RYWA03w5VvkyvZk3wIMXbLaeHJzy
1+SVsqWwdLwy0Sqv/T0W5Rp6M6rFKrsk1+gKQdOdPaievA/6ObM3gbVLXqczq4KXtIHsWq2Nmuzn
CtTpZyMawkdR7Ac39aydytJ+0Z70i3PN7tW9uQ9j+LZg+vXL8jxSHt099XO+p+02vgfv8yP7qG8g
Lygmi25SQ8P8Y+bX1Le8zp6VQ6dy8Jic9DaMh5XFC9C/pQ/FvonyRXmeLsAmdvWYfMlv9m1+Vp6C
l/qx0E47nN+ZKPaNqr868m4gTs1r4wAAu92VfU79uquvLQ6SabDH7/Yd48Vxnql2tnrOkK8dyTcr
H7DtXLXndk9+9aH7zcTFYq1CiZqtU3vIIpU1cv+ebVrRn+m34186cvqGvqGv+GjV4Q4h9xOAS4sF
55Bb4Qazqpswl5X37Fadm3M5jXc2IRrG9IvyOr6qbPOhD7DvMbxPbT9IU7ji3PSOmhd5tVWsCUZ5
4pw+1xzKAnstXcQtNRNfPaRY2R0NjOO8Sn7yH/UrBDc+IRm95z/JR/7hlPk2Tqpng+xyYezyZ5rQ
oJDU1O8Gh+qSX7M4PY45tyMOZOhlUYUUPG6EPc+HaARg0+QJedTamxz9bodR8GphIZOn/qXn9ghB
ecZVlL7icn0zEueiYm46lvzysZnWPL0OoQwLRAnIAlRtdMNkEq4HK3njHEpmHzq3kdfRCec3ewMs
bQI/3LpO+TmqKfcBbuq+lBn7mkaIOCsHV6VCCAcyGiCKtky+YyfF9Vs0SvvOyeQffapOWj3mkBn1
yRu6jkdvtoVR+5okje32Sg1fpf4yUmtwbYpOx0rLt+S3aYhM43MrsDKVXRP6gVrhLq3VdSyh6bGr
JFcwx1jOtNKz875ZZ6P1U6SgfQPbwu86XLROYamoy/eMZkAP4XY4xBWmYPQen14KksZhNsK/6SN3
bnXJNeJAuMG/s3dey3VrWZb9lfqAQga8eemIPt57HpoXBI8kwpsND3x9D1BZ1RLz1lXXS0d0RL8w
LyklhQOzsddac44ZjP4FCEi+gt7DEyj5TQ9NY8nAGgbnwsZY0KaWvFOldC1VMJhcly4GcUcB4gYy
SShaDz6azC0kRRmVRDkrOhTHsULYCF6LeUswB80DzM8YIYAJCwT+jmOhMGd+GcgxAfcV6aB+N5eG
6pmt7RUuqsdQ3Wqnli7N43GzYLU2Cm34zShwNo48ZkmB8jjbtiufGi3dJ7p2lwfHmuVxdWw7+YC7
doEk9RSG3dYpQRBkrfiAIO9wadhsYrdVgvAjtpJ6VqqYS8vOgehveFtUKcswtaKZZxntvCAtiuwE
egcxGMb5mBU0qdzw5NXpRgY2tsRvb2rEwtYpHTSjP9k9Ny7h7iv8jaPBZrjoATuOQEun0I8tXLHJ
tUPUAaeZoAFbXA3veyuF0CbHEWdZR0yF9Wz+9zWS+hfVnW1CyAcihkbJsSCC/VoihXQ11SxiLCzB
+gd34rsbSP9rj/7hi/pivwz32CW4Blq98qruME0ubS987m8xG+Lqra6efbbI6Tllu/z3R0Z9+6+F
p21aMkosvqD5+wIhlAI3abosVFdG0JycWP1hA8CaJgrqPKC5bB2rR5TtcMlgLunPjj+w43+wRt77
e34KtkSJm0vv4BzbWJ+WmjzTXpAPTtJbcikPXdhkU0hQKzfyb6zCcdDO1KmCAV1Zy+fgzrYzoLF5
F+84aCbNwrkKnDR4jwGffnNeqvXMug4v2sv459WNJVY/S9d2rqPZmNSh2EljPw2ZsXaLLsklP0Xb
vOtPJjCCbSybGn1FY98VmI9pPybRuiTLzaZW0y9teHYrtt5bf6cdU/Ujyg7wbSAuoDMQr9ZEQyZh
Lw0XEjpkhhtuVQJI61Wi1NJUUU4lN55WP0ISW2ns0wrXywU+1maCAx55/j29I9ZopupLchvuqrNO
mLg7BT7h7BRu7S2IGneqCeeaYMeaAPSLZkOhMog2zY1CYMAkuhV6/ly8K/f2ZiVIyPKC0s7yOaHh
ruWxraXsWowVibez9u7VOXdBuZZB8ubv3V25V5SEyBnoBFRPCeWNMZY5Y73D7pTiR6MIGth2F1ww
dFTn8Jw/6RRLf39rGb+zVD/7AjY0Gwh4moJBw/ribYwqwiRkkg1XRp5tVFPBsjzRnocHSm27fhPB
R6UQIyXfSbxYdusiv3UviMYN1BHmIxiLKP0l4/yJk4Zhw8i/9Twq+Ts/sC75Rd+lrEu85oxsalHY
pG/yo32Uj6LbDERnkctKCRTOQczuaM4vPVE+9zufyrf/KTal/fXXED7jd1rr58ekPaSYBjhAm2fo
S/sDMbFUyPhPVnob31KMMH5uLeJeXQdkSeFZ1Odtry2RCj5H7LWb57KGxJ0+KuetuiZv0Vv3MF9x
GRpnXz40ChyfDsK1q+QT7E62eaqrAKHSuj8b1+4FY8UkheZmW161NlGqo86CsXQMD431YpDXAJxY
Ogen+FIc9Lo9qrtik4wFmdz5DKrj97+/xOrv9tWfn50rjH0WjYytO1/Wtbp1ygzNng4Axluqoc4e
h5I8bIpXy1wqZn1TJ4kMnqjNxiYWbk8aRNt8I9wFfZRpfq6eCjZE4ZN0U07ZHy7MX/WlODDZ4KIo
qsH//r7oshhpDTZYeC9N+YP/mJHW+ErPeAGHZV68VT+CY6MzU5DYajwNqvGH+9/+i0XfGf9pWQUA
YahfV1Y+c10h79RXIPXFKvKcVbR0AnP+YJB81WjOuK9qeunMgkprJu+zc3IWT/5VZ/djPHBF7NOr
oMaLnnqAEEiw98UVV8JKPGVPbt/BMltVx+JaUwR2z/CIaN6rO+MhfiDOH9T3stkDvJYH1NxL1Ty0
tILG39a7VEqF4BVnv8YaoR9Upf2qpEIFF7aLn3yq1nIsXxEiMauLZg51LdB73PBUus1Y8vpv8VM7
FsEQMA76IaEydqmQAVq0f3hv/sUp1GXZUnmwZNVx6NH+fgldv2sFg1ltVbwY9jspPc6kpoGFwIvC
2KVCdsdSuaRmHk76vpipLY2ELAfHByQtXuaoUrtLVljg3thqFhplyi7eRoP4tjMld+7uBvj1U+Wg
7Ukw9KbmdVxjivem909hgqgfKIU99ZW5lW2tRHpvGhkSle7s7A6OuHeO9qBKL5qrkhrdr1VyI6dK
H1zgs1xHUW7zVPyQXj3zjVxR6CLDMkbjiS4tXkdHLIhjUW6F5IH1V0G8KBU7E0OAaizW/ptJPd9T
16dn9bl/5ro8aadhLPy1298/w5/L8O+dZ11WHMPBoDae5q+PiaQ0bK8G6AV94izrlBDlW61KG1pK
sooSZuJ3iUPfWD/mLrKkZBfr/kceI9aiyr/jfehn9lO/adjAFm/wkMwZxYjkM4QtivzafyRWSRof
wtZ8nRaIdYese/cQe6LLWEeFrELf0HedHTD9V+aR0f/AucgGvRMfRv9G0lW8Lgatmgq9IjNSQCSf
ZaUEZ4/uWR/0c7Ok02AG2hnq7dXsXtS1u4rjD5FEW80AlxXsmHKzktboeytjH7mgU9LwzcJtZKsB
4kdMFZBPCzNE5VtN/3Buf1elj+ujwboo64Yq4+5XPhHov7TGIe3JaUsyxyo20QYXrbJz5eBKI/ua
3VU7OGaZcc7enRf53tyiWGwiLjBwP1E2JhMl9yVHce6Zzkq4uE9xZ8+cFGInrQ1nbHHQ6kjGngdH
ANrkOaYVktMSiR7F2B/JvzVdNA1UXL/3hPZifUdveM9L9UHUprYTnsMorDrjP07cioZCeJMTtiOq
rrxmWnnxjTY6evChODXltIuqmh43uxs4pKvKiJ7ErTlAxsLnP9HaC4E2aApLTrRXLFPZXBvpwZFC
bcLI2Z/8/VlVnH/ds0LQBZ7LXEZVOKAvK7udpW2YliTlDkf1nNzlGtVt5EC3DdJ38rdVfQr8dkFn
wrnJl/7cvNTRRg1X+jm7d212bGaqTiLkuLG7WMac2OtJVcF8I8SNKIdReepMh2PzMrzY2UEij4SB
xmncrRJGczMs1mbCH/Xvut18FG0Kp75ZtRvjSIq1MuG6IjPGZEfcqPeuVTgG1GJuXFECnvQ3LzuQ
dmYRwhnNu7HVY49NHxhWx3GrNi6s5bN+CegOyXSJupP7ZKnf4x14lLvyDefoInSSfTknfgJQ2D28
1XekqTJ0repNTOSpUwcfNK3B7pTZCy66War1S24p60M1QXyGwZrWWn2x8u/+JTqJYHhrEnsBREr5
8JPu5GTf0o9Mjb8Th0hKHQnB+1zP1/EwBjBXY6Nn6ehFMnEETQJ9na5I/0DTb78nNFQAXU7oGl+9
2piRCIXRfnBXhCouGZBjgdPyYTZo+cVl2R2TM3GYhmOXBSCchPZXRO3Rat5KpvDXMi3A37reKhLG
Sg/w2qNe6sYpUFKcwIVFE1EXezk8NdaEYrbWaAAAOJsm9IzG09g/t88uvSTLv0bJseBn8Vv/7Lz6
T+Uq3yQLGIhPMn+nfNZOIb0pgrZeiqf8KX6yL9pJxZhu/2GN1f51K8xwT8M5YzNjHM0wv7/HUMmb
dG2Fssrb4tnfWVe3vDQVmZpYPsCFDognGyQoHomP+aOZ/KiHBttDkR+tJLkVGIb1JVxciMFjn6mk
4RQvpfqVbARGBFtpJ7nazJwXY4fqT6Xr5xL1++vBZDJqqvh3VMwy9pf6UMmdOh0GUyb7INkVN3Ex
diV9o5L+kWC0khvrti7mWGETu/3uK9IftgBfojDGJZR/X9cIgdCgZqvql3/fb0lEqDJbXrk0sTL2
y9kP83XIsMMAU3tkP6IfCm0vGCUJ7x0NtHE4i6/eWeK+pk2WnGMUgd60pH2mazQVFOXd7ZxXK4Od
+/fL0l8fKTRwFcqMoxAs8/tFVlqk7lXUKSvtGt2jdy1KHjUdyu5kXGXl5ue34Vv7gTZsioN22xv6
m08ad6q9YkCX3YsS46aX/WRa0b206GKKZ1avP+DtVYNj+JeraeucVtZPRs1fihVF0rlEUamsyNqb
W0f/ZtJVVT/C760mbdJ4R4SRjKJaJseWrVbLGV14n5ThdRIOMMgQW58K5nLXMAMS42uMeZ3nvz+P
f/mwWLb1CcVR2MF/OcZYVjqsV4FCWKS7IIb3tbzAP5lgMKJhypb3OO5ku2deQTRUSfBdxoxYI6ua
DUn3nhr+Os7No5lDO++NeQUCIBPSs2ouicqBUfKw8mAbFf7H51H/X9Nb/Cq3+B//L3GaTN2hKvyv
IU3bH8X7WFf+pPZ/ovl//l9+ijIs6x8aKky29or2Hx7Bf/oK9X9gkGdLSuNs1Ff8IstQ1H9Ysq1Y
jm5ptsXNTOn1T1mG/Q/0HexnHUW1FMcaq67/hixDUZTxqf3fT4ylW1CiQP/LqiyPa5A5lsC/bOEc
dLlthMVwrrmwXxqfjtFzorUurBC8LK5Sh7MAWNo+wzk5UZHNrSJMQpPWipN5U90GX+s3gX8LDBSN
OhKwmd0xEMduzksxBZbtBjH8o6AJV8LUnj1fWdhO1m3sAF4yMmtloyUEyPtMzT1Y4xNn6MRUDVLy
SVn5AYHmBB57kc4z2wl043iullI/Mv+S6pxAmDs22F5s1YYtKBgP6M6yRCm7gG5FzzmNFvgUm1M1
MlvlYCssEDqB7CKsGKRtHiK78+j+BYIlVG/3AA/1VTEAVHdtETyZ9hwaZn3rvf5b51vyUVtIVnSs
raF8LgDw0V5yjlChvZXwjegWInFH/x3vBtH2dHlyewVYzZ11KGV5uzgXRB7GQvMq2giYDqdOkvuX
UtLiJa7A80ALdGPIaGJZZPPzoBV3gu/8gz90Km5naTWoanLIigi/k0xLzu/ikxPgoUm0KCeBSiRM
oNsUCH5uTB0JQ5WssvuIElmmOVUsCKZqLiBG0Pk9E83Fa7pIT7ya/Gmbq+maJFoNxVkhFiRUVjPX
Qy3q2e5CimRjK2y9Pmhstad+Z3T4KQRDJz96Bf1CfnWsbhs99xcYsdmrZ6G2UQNByZP5LwkucNiK
nXZoYlV7qm2bOQ40qa43ii12nhE5hO5HLrutK7fz1JGlnQjxQA2qTmRkTbBphg+qwT0kHDWd9oG0
NRQyghu3Qy7kt9tQB6CTO/JUhth1UHzuM9UpyESrYrKriNqUrUE5Rug99zZ6+EudNvtEDtO5bsUG
qo82X6oNhkTbX7qRkVw8zX2SSr9bDE1z7GR9Hl30rk1fYf/hNbcNgtuDahHnEub7nmFOalh7oxDm
injGKzNTnOOhQpa2xWymiBkLaFm/RAsMQNt/oGN2YeWEDjPlSNrgZ1nWxC5t4kYYG82w93YIYaxh
4wqNSO8hofNogMndDhKfkEjXcL4vq7S7NU1bXkpwRlpYBrsOp/RUK+15lmnes94whO7zkmF/B6oy
NYplG2fRQRLxK2hGsUlQrOLj6U+welp8VJADS8HVV+K+eSYElRkwjFkCttsDYlaC3XOm07krjjI+
wxnsZ5iVkfO9BHbzhiJxZsRdrI3UQGvRFx4YUHyJhOKpxETkz+BU7MnQyWDUVO7TOI1NwgtCe99J
vgKx1TwFlh8daNlqV4WIzLkB7NESLVVKZ20bqVYWre2NQWd6NUklIyf8w1G2mQ54scAcPVdSVd4P
RZTyereWXkoiUNWY+trJVW2H+bRb1OWbTWLasctImkNEKS2SvqqciWXJ/ugamrekpMWlfBPgFJZl
5+vbpoIUTwXf0Rwp+qlEx2/OOp1tMoiKlaE1e0upWIN4CKGDAL/oOucpBdJL5oJ96Ie2OdtU9ORO
tMnah65SWp62VkH/LOW87xd62F/cOpgS+mGvmdw7U63irKFbRc4SRTXmJf8so1Ra2dFMA52+d137
2AmpAorVTBqiuQ6SS88i0sN34gEI1amxdhEhW0Bs4pHKVSA7Qh5IvMOyR7Q8sSb4ZdwZrexyURbN
PsB9tIrc8jGEbMAblOOomFJpWyhil5RW+KTiMr22AQqoXH/pFMPbE35Ca88NVmVcSNNItfoFjUHt
XEuVt5FSdQdZUt6YsZcv7bi9EsROzRVChm4r4UA2M5Qpgc/Z2bUA5cTRzgeIQqjDuLZ7vFLw7oql
xQQJ02NMul+m20elxbqjdQysZQtcWOLnkHWtGvxHryxkIHCLSqlb+irhC1FTN0tGHZ75PvoW1QJ5
buk3l5beyGPDf4xa5IBmfr7T7EzaV37zXam74YSx7WIH416wahfQ+9WdBDSiI/Rxpsels4ia8Tfg
p1vyN+UFlu5ubqZMO3DuBsuQpX/qRe2LCaLi1WhH6YeHHw8m8w5YGxktIM5uVSmtWhIkZ5iT4oUl
mTJMV+Yivs7UE7/C2ovUai1wzMP4bydtajLuaNyjG6BlseT4CTzVvPloUAQ/hSHvZMfpopEKiFEF
oBUOKhbO2s8nAln5hma2v8hCcxV3Hqk3gjjAEEW/UearxJpLKiml2PpQjOLoaxv1hs1salSuNKfy
JR2T3OhDFbCBljomeINTuEvmL8W8qqHwuKwkLlQLudX3rt2vlJ47vpF5SjrKq5nSJwZGyYB1rkGy
UWv5Hru2JRy25NSHEu+jXY7nbUJWJi8rnxPRCq3daIL3KUPY0IuV78qLyIqQ8FKvunphftb5tGta
P+akwKtLkrI8j6pyX3Fm9l3Uv6WJ8gjgm8wIa2RuLYXJtEzMaNcosEmc/t2yq2rtMhBFNpW1V9R0
M1znYNrCplrklvtN6oyHb4JFHORO2lErntE0aSe7Y7tglG08T2oe5DjqQZNUZLHq1p03m41NgCUl
bMp8Lkkewzq09hhB+nuIdXUXh8KcOVppMRpozI3qrXR3pPsSULCR2ZWRB4hPogdJHSpEXTbcvIc+
xs3Y4WWHUh7+0DBKbEI7tVahLcVTLSsRpPFiLt3BWUc4U8k64svnf9WyCWsOsLdk0xEXWRlcMnWI
p6YgR6T3jX5CPmuID1RfK13bjfOyelE2ZDHgcJmr9tAtVC9K505qI1mXrHJTw53Y9GDgF2rSoGuq
XQwJQ9COJDHmy8IuMSAGxRL7cj2jOVFMsXB4vLvDYm00mjKT3GoXlaLe6WFUSZO6wRhrOsOa1z2R
xT1xHl7P1MBH4zfvqogE9KD0tqBhtDNuunMkefAk3TRfNljkD1rVVMvOKZoFXsSl6tnWPMn0elWX
sn9Qq2YSYdfFpoGSzsBeMQT5sE0d9EoxkpAyqemP0+jDqrzxWklde/YgFpI9NmaVFAVApXfnHEDA
VMipgO7VYNkhHnohyjrcIvlkSgVAGLRL9jSEprYxff1D6ut2MWRY5p0KxI/WAp6v28L77jTeKoz7
Uyhlbw4agBWtbm1Li1rFUAR8RneHAiioJw6SJVa2VpXbNE1micgw2iu+MVWiTIbmKZ0YXmObFQ6k
1MbyjlhDnlKZiUrDvTE3JdxvA68wFMVkQzmx0WLgZfsBDJFDBUyy1GPnBJYufoL5ipc0b1pkL+Wd
0OECSWO8VdSQzbIuh+BLwxw5oUL7bgw8JrXUNTiBxLXYiSRDII66aaQFjCytvtk5pfkhCQUtL/Nv
SFqmcR2aes4JnQoWggNpefXB7ZKTLBukPzn4UtnKOWetyRNs/ZW2jc8JyRW3sk2cWybMbaSm8cHO
2eSVavKUwAhMpQs8hG++n9dHX0anlcf5FDzH0q3MbJug+rn5vK6IuSgJWGid5CZju1zIiujmTmVV
K2UAO8HKKh8lMio8XRgImJBYzFTeNwuviN0LPbviXPLya0TnXj5/FI9BsdyY5vzzW28MikcuZcLD
VtnZhaDcDfD8AJ09e4ard+3DtZ3ESck4wXAKJgDGVNNAl6dVdLJEmc9MqC3rfJD7eW2n0sYrsXcR
KMAKQPTik2SMkkps3RM1arLT0G9EOEhznzz2NXhod6UImyPAJWoO8M55N7Pb6kIZGiKAaUyEyhMY
CxNZU8/1LrD2pbr5Wgz1VYvV1zJx++XnP0FFsmvJiplJUrelB6tuPrMkGGKfqljHvll2xbxNCMYW
yBwyY5WTiKyL5yrWvhVE46DrkJ+Fky48pElBds9QhPveRmtfEe+hWUOcAqMJT/4VK/SMgIiJq7pz
X/GQ8KXlJh749ZnJqzUstG8SbEmvqZdKVi0LnLE+bPyk89ehIdgS9HE4FYo7abPkjArO597JkCo0
aXFh2yEuYIWNKdbsFEzef/xMoiAtpaE+xkbgLGw6IJ4qfnR6+Ixqat3aDPVosMwVn31Z5Uc38h3V
dVhJhMFrNjk8AYwE3z80NWjUmPwf3hDiSfcd94KmiLOuiKcg45+1zTEj3J4JVvMZxMhh0vtIprof
fe2xFVB4HfsA2tDMBckljqx0V3rJU/v5hzZ51+jiEUUEebpUfET9ulyTe9PWzV0APreDvd43YDkK
nv3BzpDM2EJbWA3SpG4keRfjtlzxk12aw4+N+yo+MdoLwPZKTKh7PT7JErGygx/YU1UQ4iUSE0uU
yM1lUtXKga6UcmC6J1apzZbHq1E88oln8HXCRRilKOhbO5l4Q1Wufb1Ftllpyq0eEHEFOWaqz2/h
OCpzKTAg6Yx/SolerG2vZh4xflvBPz6YJbIX13Cvvb4y7EI96krwxqQtucUFyeW2lh96NmGDVxTX
zy+5zZUoGhmy2fgz1r9kY3oopJVeqaaK1BPYDVn/ZFoZbzEa7R22AMXA1B0FzVOQd/qJqNpsWlRK
OTdNtDS2C1LUlR+preTbxBpePdU9h03Yblx9QAkX58GR4gdMaOfPKm6WmVD8jZSEJmPP+MWoQqyg
lnlXQKgvjErZoM6bU46TVGOF9qxJ2YfigdBObQ+r7xn+mHcqDGsTSwJz4Lhp761EzNzckqZWyV8O
KbJxZnnl3rbCYktaDNv+xtz9/BJ79cRqXeRgdSd2DqygVdp2R5ZGwqvoFyz08ecIbqtVbJsHm7Jo
//nFx9cvXDPYSYNwNkLNVrw5Bxn0jHgbImJ6ek0pTxpdD9br8GAEXsZLLs8pWVNj1wQkT2p+ePv8
AgmILAJfR3bBCTfBz90kASjWEIq6+fw2MAEo5YPezrEp4L8EwLCjbmk3QmB/EEWj3yqjj4+Rrx3N
BOnS55d8mjbQiozajDd5MkS3AMMJ/GhynQw5Y28gQlhBtMp4P3oDNB+Uq6GfHDukFRvXbp4dPhOA
Jn8ftLyHPADIdBlwqUAzmqtWTm+01SjsYcwY/cGrPBcUyjm14KT4jWKdFNT1kwbYzYMApmNCbNhd
rWnEWGNF5rHaKk5fXeMSJYJtxOa3LuDuAzPwYvjhxqPgG/tY8Y6uUrSXGHfPKExTGkPqsna1PcSn
7kdj1Nsh0cqJVDoed9dQsQGq00MURu4Gok+9yLLBulEEIAWv3eCHClczNvRhRzu4nBkgFKZxqdAS
Qk4Km4OdoGUW+qJBkQl6UxyDnpmjgaeZRhqi+9QgNx0BV1MApFZtiKn9WInmWJcTX3lvpWCh4cLs
tM5/RsOjsXQY/VbhNX+ILbSBTd56S60TMLlDsJ499UQQB+Q+Gz4ROlnSHCSfNIN/V0PFiiK5FHgB
FPo3uvfNC4eVNLI2QWbWk383cqeX67wWc5Fq33yEjrGouwV4D3zxEqT3UCDpdvWKh1N7/f996f+T
/FfLoZer0xf+rzvT/zP9jmco/bf39Pu/HYJv2eO9+Ld1GfNt+Wu7+j9/08+GNYmwDE9kx1TQDxF6
P3a/fzasHSJhURWalk5D2zIg3/1nooCi/YOfIGExqdYtEBnMZf7ZsDb/YRk6Axnbos09ljXKf6dh
/TkO+6VdTYKAYskcmcKRIXnit/3Wri5LUZpo/Ao6DNI9VtpVaCSPNLfZfVsWkDSbt6gI4F1ajf/I
zbmrN0fDVDbqiBVw76Ga3CLMzNOaeB+gDTUtRbqWjXEemAgBdY3QbyrByu7VuTL4W4ANfxzvj/Od
Lx/BZtZHMgMEUIQpXz4CZT0NfvIsya8juFWXnDVd6UdkGmcC97QRj9kR6Bg8zJKdBO3T0VABTCb8
wzzvy+QTwx2jWsTljCc4owRFjPHUv3T+1UjJ7VaPgRLU6hXZ8kobcEDlCs08KVxnIbhO4ADovAmj
w2FP0ElL9WnTK9O1kyPKP+jZfh/d/TwcE5GOwnzDlG3T+f1wSj1QiziJBYfDW99RrFvtG4dApH8I
a3fGX/T1/I+zQUMehx/qCJH89XObg1uSJ5eJpR5ED0W8CoMwl1i0MmNoc+1UNWYYY602MDR8N5jY
JPsBk+bFGFvB9zyxN71o2OTLYC+0kxKZKwxycYnzWgSIHIkNmxS9YU6MFzI5mX0fTDLvot54wSxK
XlgMkQx9+Fx3+kXgmG+NamPJ7scIX7q19JpHjj/KcNTjAAKoAOyLkVbhRItQ3BYy10J3JVhyvXQo
M5nealy/9BUgBlvO0bDpZyQl3dTO6AGkwaMaXZXkD8xbgzg22Xryw/Aa5ILiKgqNGRmNC8IsCJ4J
Hr7LR2iq6mwCak6km1yUgMWJCIH1drZdvH6urJ69VELyyTqPSIHLpFpkeCT6rhye1cbIp0MLBa0B
aA8swd7hXceeptIBt9kFprz4IBh8MPQBBIV9o85f4sG7SQA2eQwi9i/mwajDD0eCFwyzgXXy8csC
ePp5kX81837RTI43GcsAJHFZwYaMHHy8CX+5560BqoYXiHwJam+ZVYsyZ72oas6qsDnJdECpbMyD
qwI4QTuJgawHAqIBzvYt90+qiVEV8fuNqCOaMJkFA3wYV9TfDybJ8S+VDuJfxliL2AXcrag8gSiN
7yrj6tZupZVwij19BUAMWgn4LtfWLttrZEhj1WCbGAtqWZqGRrllkAedbuiZl1TxGo5JOfFL6Ufs
eygFzEfu5Wh7WF+Y7qN6rNqlF3cPAsj6JW5SMJhdOOls5y3zVQKByGqdk7PC+IL0ixYG6ASCzR8u
hvavDyK2DduC4C9TAFvylyderh296S0/RpWnE7oaFmcDODKsdOummTWpLH4EjKRxLm5CVcAjBK5c
zC0ypNgTV1ML6r5HH98Ir4klze0skWflwFXMOxI+RLSONm3kbeoYyrYLSelzpa+xnGTGzoIYhruN
01EWzq2nAawmj9a2bwBc1pajHRic3qKonymm+4f1R/ldLDPegzpAG9XEbj/mmju8xH+9BzFRS3LR
8LHxIlEJQsCZ2DIB2rj+FmqhwvKC0zYd27Gyz3MmMUr5wyGMM90vN54JVNthQ20osuF8ufFqJFwt
tst46dK6nDYkfUycoCpnf/+w/cXtTUorjn8Ego7Gmv7750zjPOHBifmcFR4CpkXH/o5YyyfYsOm7
dglY5g93FGRZ9S8+ms5cnJQkBb22+uWeypLCAqPfxEt0Xh9CxB8kIU3ktjYnfkJ6ph7B/3Cz4Vvh
NUuzZGX3oOzzFzqi/ZyVI0GXJEqQTXzgPYREeMXgLp2SNS/13FtixB+OXB+YMWUdnFCR8VYuLZZj
D0pgJ70bn0CPDtUY9KClL4FSTSpDmmsqIFUSNDOfDhQmaZvVkwfLjq8ZPPufyzoJQzfJlPqFjK2+
LuuPoR1oUnCIAOFBsBMmClSmQA/pWfQ/jWLlj89Hyz4nCvGEx44An6mT1hUe5fgti1xU8W42NRTE
qRnp40IqD20kLllAJkY5xtpA9KXnYNxoGX8Ag0gRzwUfn2/FHlynJuUvtCxnpo2Crh+kjvE/A1xF
0c5ebEpMi52RIrlIaB9U+cVLScBICZSfQBnHIRNgShuSN1Ut713FO07NMXq4VfgAh/6gi0fsLHe+
QmplXhgfkRE8Ehn3TSYfy35TFsqlde+uxrlNw4ub461DIeZMZAdZHv1i/LUdZtif18RrsQV0wyLO
go+GTUOp6uea7NeJYW9Ai/kTIOE8ZOPj7jo5C0ST7Zo8fnwegY7yziNNSiCZbzHJgKLSSz4+EVC3
cUPwuSZJVbSTLe3s5/Z7ZYcLfAH51LHKF0lJtMmeF92LkpKrloL8nCoXE1r6AQ7XOgqCzXPeca51
qbBneRahLCQbKNK5B0o/fxZmzVTC8th2Fum6sdiletZbfUk7TmSh4hOLW06XbPfwkFMwcoIuo57S
B11h2QAcq3D7mkFfrJMcdWvnKiyg3k32m1lryOcisPdVChSnsGL8PO6Nd/NjvMKAhj56XVubGB19
/M/jIcYJpxPSzMSrqkuhRpDRPEzEMhNSCs4MKZwelrx7bF4tBmzUJmAHQJjhg7DW2QhIUMvvPcYI
h9ktDU1nMfrUxrto8KIPcuRJkmy4niJ61qL0YIzdQk8jX7HWeeMWkCy4j9Hhq0hbuRs0nRvSEGYw
9ZmbDaU0bSL/I7L4lBoiC3mAneYZ7BTyO65LiPfj0xAoHH5DJsuEgNRlq9rovD03f5YKHn4fcht5
YZxYCutw0vbRB2nnjlWs2JPjAk4fdY3ia7yibZL9SKR7WeeY6Z1jpnQITCDngRVKwGH1kPvhaE5z
GXAJi0xS2hym5Wxqm+1gQtoefOol9tBy5gEonZTYXcwsfgkGb+FqLWLxJmLB0dyjKluHvhpeDcH8
e9QsB8T5GqGOIxb3p2sBl4pGL0DOZbbV8FF23NaApiagDnXYI6wefRN9SJ50K6xuiXoGcK3lfRDP
eP683pXdT5rWpTUjS9Hc6oYzPNxZQFkUI6I2tB5eJIFGnet9ZA6/O/XZjY0LXZ/za/8XZ2ey3Day
peEnQkQiMW85UzMlyqK8QUi2hXme8fT9JaoXZbnaiujVjShfmyCYwzn/+YewuMHL+S4aMK9OVAk8
Z+9ksBBokr/5M9KXwO/Rqnm6wI6C/2zHs7cG6TmJ1ro0Mt3Ncfju5O0lrjlZRy5YG+NMhsAPHIXR
2sZYbpLuefSNU+OTlGjK4iUPDIjZalmP8UdZ/JwFdsSU8XcQpvA6N4MPZ8EFrXaznCnTwMabKM7X
fsEi0s0QRPGn6/MzWgHHjMPZ8c+SnNJ3MTiQaIJdwiGkt5xpZc89yy8G7YfjCbpA2+CWWxMQJTDS
1gmlUw9IRuhEogpyAd8MH5dzw8KorfQAgWYgwuJ41tJhmxnYRrY1aE6v7pCYQ4LTS4YUmYDPz8um
7iLecg8GvyoUHz32+yc9Kr8ZOl+OUZa3ShpWTPozm5JwC62WU7fF01ZogFSDz5THhAEgBvcq9dsD
TGMsijlYCegGeCR/rA26pzwhIc8uKC6UJjm2fSaPzTeIOlhO9RmqMvy1+sFewUttVgQKw8TqUaN7
g0dsU/g0RuPPqkSt3WBrV3sapp5EbSExeQpcfjTpd+Dh4l4tkNblZJ8rB06if26qkJXevqb+sxVl
2GUyDaJz1U/FgANu33qvAqsp3CBwSCHhVzlLcEmjvz5kbfZd3bi9fzajFD/rCQGfceLISMBPechM
WKduXBeW/gwN+U3P4V2zOrrBPCFHvcN+lmXJ9qytH5rZf2tHvrzb8+XzOIjXcYM5cJtCe7dtVsi5
Zt6K7iM9WJO8BrJouN7orkYcD/R4+CVM46ROoEhU865UHrU5rCurGsVa8+1NaMGWs2f8WCUWkaqG
SwlrsZtxvTylk3xIi1PLxmqrqrGGTFOWvrTjD5xx175jeEwpkw2IfLvJ6IfWkT1j9pXq98V4K5Lg
OCIT5nyV5P21P3M9uykfw1J/6CLvjOErhl2Oc85DxGWWtpfQ5Dihu9uBoVNth3tsvNA/GqeqTT/0
KfhAR3BRZ3XeZuvS8M5JVO7GcDiqC7iMxbFIuxsy5+7ygPEV/jseA7b7QWse56i7DMGuMLNL1Nl3
cWTfqSpmKVcTbheZ48Pqcx3UI93Tcu422h3+Lc+TFjG7NzgNYpzKrIAZet7dlkI/VRFnL5x6TEK5
swwN+XP4bhfO3ejwDyWGdZrq5s7v5UYdYaqdVgeRY8vTcmWpumxsASJa/5h05XU+Un5VxvShxcOd
WgYNJBEsTVSlUlR0xdrKbnLuWk7qQq8vuCH+av3n5e62eYlWHX+0TfruCVaOlzknvSEPdvhZk3z0
z93rmgAgVuiei8liv+Lwn3n4gCswgExXkuv87lZYDpNrIm78rGMpmPYZAz5vZabjjcT2FNdWk0AX
9AZdjSBKK+d75mZ96Vwyo16nOkbb2D+vZHSf/9Ovx6tAnw61bJ98F2XvXCi78kvk8V0tdf1i/QhW
MG5kWz7rWfEB8eeiz945m7bRSI+I9zLRj37G85KiyY2R1ZcUyrYt7ghKuGmH8KMPcDTpqIv0oEI+
EwfIWNYGCr4VZR3GPYz4B44gYX5zcjqQZuTB++Z2bMGTPcEP26a8oUR31mQvXCHWANiIZn0bmeel
7CpQ0G8azTxlyJGpkn/5s1wbltP/87eXcnD5uNRmQTREps9sOb32t3Ksqm0zdAfD540lE7+cyXEp
k/xpnDlqwlJyrZHkObo0SuW2h1DElJDdXnsRv0fJXs56LsWlPpwnj2pFWTx6dDdqGzRxfYlyboYk
JKZl5KtU9V1L+PaCrFSButPZOS0J02sjNl8HnWHgxL8nB95O0cA6g88xDyyxbpw4FHpO7Spu2q2q
atk9cY++KSDOkVnH2NBn43naXNmq3pAVKyYu9WSDiTjJ47n52rFG1OmdWOfEDS9hSKNhZXq7RSr9
KyZiCKYMNgdqW/oyuJFhcB85lBoTMcZhYL0bIaePGJP3Zf+xx991j/lAmTznvX1WeE1hWXcSJ0S9
xMNZFcAT9+cQUPva5bOLQ6dPmPLKt+1XaURQxpr6gmh6W87hK+YIHN/6yQNAWkM1gKIe/zRGePKt
V3/XwYxWbmKe4ipFU8eIkpx6F55jJNXFXvUujUNwlzZPrYjQ2g/JcxlPSKqcHbSX8BBIMjraQb/t
TBykRG2+QU7+2etZBhMmhOk75R0UxuDZHNQStDIsaYxw3JQy9VDLaKekG1x+iV+jzvgnriC8DvUv
DDFdhvUc1KnOQVhxYdsS0qUWO2KDuS4i4glXdaIODprWHwts0UKvMm+8GB0ZNLbrpNAx4z2N5i7r
Jh7QjZp96kb4YJl0TdEYfeBQt+8acxtaVbgdw3wTdqN3DHA+BHgRuxCG0qYi/GzV4Ga16jrSI2ei
jwJ4HG4Rb4A5CTYvUcgKJKYNaw+fb+b7loE9UuF3+yHRXyImvHjjwuSgUKB9KYh6SRzknbE3uxwk
wa1hzOIQkNY1JOYr5hIwtdHd9OUvzvNxjFlBAzZ0qaBMqDIWoZBPfRm125LculWuTy9co5kiHOwV
ZEQ2SIktV3hdywGKQ9o/CkZpsUEkgTrrknim0qPUhYZTNt3ZIMkOygH+SwEa3OUfEF7wnnBHVIPb
sz6Y8oO8U7Ez43QtukxI8GRTi6jfCzJC805ZNPmC5L3oHZNmWlX6jyxzj2FLCmLhlFDjsMje2DO+
1aSUH0NVtHaVt5NJcNcTKUzkGsGDuYBmAFtgO+YxCb7k366a2XsYG81YT85t74mPtkdSJHBD6lGe
ggIkXBGKKTeaeJHJ+ldfjPdtLpCBwe5oATHpKoItb6/ZBfj+rsRExS8d89hy0KZcE2SelhRGtmjW
oEZQ7sLu0huFIiDBFhy6q1KHvBbFpr8JYZRSqXv+xtR5AgQxHbKzhyi0oIXb6bk3YAqq5DFoi4PU
vV0AybUgW9LQ+otZ5g+hwT8QF1fQy+bNMPohIz/7R0mUVwwp3YZtB5tiXGs6Pv+hxhMFo/ZaZAW5
Gi0a1ii+rYLxSraMFFqXztcrBU5kenaIYxOyD5jDJiu+lzqClzkpsZfWzlk7wMJIdgZdItrO01TZ
p8TTUUJRIIuJbOSA+GRhP6AbWM+ljXEhJCre8E53KXvypr+Ww0tGL8kxd6sN9bXded8lZuxcsr1x
VzghEWrdt6UiUif35ANgZvK+xJZ10+bxTeYEWM4R5xFo9zXyWiDZHltS7U3XkIHPZfo9bhVk3AKW
Ett7zUNjWY2mL32Ia+iFafUrJHoVXy1GtjGFnIixXAuAAQPZvMWQEddDLfvNCNHUU2TptDoiw+DG
m8C4BflI85yw2qKPjmqffextZp9TOqQYZusGkDxg0VgRNJlG0241S/ib1nQ+yHN5a4T+aMXu9yGl
kjctM9sQohlA6b2PWOFdQMxea45XGWS2u7zRtqWHs7LUiADAl5sFVs00WY18x9P8Epmk0NbmcdQy
4+Cp6tSdOJLzgP6gaA9l4996ajix/LJQfGAjKNo/nmNJkYpNWnBitSJmmIIaM+fs74yWzcRlHnhm
utY4opjbrZyxbbedAP+NNclLADBWkxeFyMPMxs39tYKEuZbxr2R2Si4BXoVfas06cr4rVNhVBUkS
OudlgoArYYOZlKqqsov634TOwO/k26u0g/ecKpCkhGJFGkGJ/3/4LjdjZ76kPa0Q5khgIf4vfUCD
afeX2OVxvMk51zTTSd6fQmL40Khov0KUJXDfDzNlonpTvStOTQHTmDVa8q10EF8FQhhF9yLdfaeH
76Hc90V4TtvxjjrsowccCfv5rprTXSu47TWPAjgYZtyld7rOE1odaSRiVgAaDQhg8zs8Esl43L4L
UNlug+BayEmly/IXl6Gd/uZ19awu/EtMSe0G1KuB9koLctWDzTHNyHX7PNSs+Ypg1FWM/SnK3qEd
IYIU/ha7Y2qapL9toK+o19ZqNozZq9bj+QqmRv9UOu4QTOvKcW6X2z8v8HhiTLlvVE3mdxQagWfc
5s33sJNXGfJ8Y0O69w26uPCQV5DulwfOJusYS/tBpsOuRrEPYZs7uqd8VPVFq66BKSTOlRLCcluq
sC54H4Q/M289aRVGdnbJt2sK7xzV9h36Bu5oQ5VhuFYbdXgucMbjQo34bFLYESCw+rRnAWCKUAfO
UevE13oC1u6kj21jcAlmPW16Io11UxHd02lusdOT9K3GKlazqGsR/FQroZdPfrhNBe8U0Bxfkarv
CYYZd0KNTsg+fq/G+sHFeeqYmC0VilY9SjXXjJLmAk54mVzKCWt6HclTqWxaF8jodyLJaUzS5wlm
da7Rk/nkkVw1OCmvi1fLYX/gs08Fp7xq+r6ktHG28dROqzglVlj32YTxwJEEtQYP7xpnajYpHtX2
T7JscUcPMDERXXPMHWMNPPDAKOwjaBuiVft2C5ftrkx8YGDdQMOjNkKenvqkeVRtLUGHPydtgAZs
GIcSbBDHKFBrWrIAY1X8G6JnZCqYy9IOL5O0l6jg+BzkGB3LaHghtirfK+jSS4GnzPBgUrs6mJFv
yAo6de1jUL4VKqFmmcCh9oc4ldxgXHo2MUaLx+KW9JBrX0HggRqPLUdQODtUWRzZfX2ZCnabXs7n
3GhvugerT1+k+i06tDXkL+qQMkl3I7mGg007Ut2stYBLaHRCb+dQLEcaJrVLzd7nvdyWtv6M7noL
FeeXHto3mJy5m5q4EsfjRihs/OnbaLqeohgVAB/EfekzsUUC23sxFFv+xK+PrWCkGym+XERtNPtR
tIorrHNgtKynuDq7wrjpNEwTaMMpehi003WEH3OcfFDNMQ5xYbYO3WlWsFIBAmajc1tpjgYD+hKg
9Q6UZdFSHHWqBSHJZRdy1a4iBTW4df+CpJnkUY5T+gLPH49oQxa8R8vj9woW30pt8AqW/Wow6nun
sxBOUG+hj3l0x2hve2y82LyTMt7iSX7bJdy+C0QW29fmaL2qSWqvAlUFT+dbMekE427M0QCjLrib
Ix26v3FrqUltlI136pkXoIzk8mLVFVKlhmGuGOvJvb2vjarcxWM+rfC3CHQASi/oAfIa18TrYuSd
8k4gBpAJlwZP3aDtlrfkIKPDwK7AXwUi0qC5Z4X0YotAn94Yh0aH9td/U7sur5hFM2nLnWZvdVxV
fu+c23ztt8PVcjsLSSfTdPy6BEVvigCvUtXbeCO3Scg9+PfR1H9NHm2B5x3ySih84tMYuJOdKLH0
Tfamz7MGkAJXCsY1W94WWh8weklLaJmnSGGdf/9sBmz/MaOCgIBUXvLZwv6klu/j3umDeEr26hho
YxV5nF8npGxzfbWXWapijXclR4cwVH6GZQhrifIAc4XqU8caJCIxHTTH1tlJXrC1PDxAxGTv0zT6
yAL9yBG8bjUa5gW0JukHlM4r3yMtgecdvXeO0LYKAuFSeuhinGWz8ZuGKi7GKgNo5c3swXE7VbIo
4HW6Guf8Y4jKY6+WYRDyqRONOg6m3/q6Oy0AgWyDZ5z293kZfixYsaNLBDb9C9In/A46f53k3REM
vaLaY5Mowgv0gUvZkFcsehWNwb1ojtDhnZ9dKO4JNWNQXVJcdNHMOApVZIKGgShhsZNMvVwrv0a0
ATM+YcanlW++tZ+AATatobYF8Paqkvqx9KjEcEH9X2gbzx9YLOmaHZCskzTeIK373uEprY7EsBdy
RTmZN9SIZgDaMoaMGXzmkKsIFvAggZpdzWI+lfxIdIgWf18bn4z0/pkNewz4pQMxQECu+H1mGqcR
Y0qeZO83LMxKAiUXhrgQvL0KSgo5hf/lG8MeeEwO41g82nhRSiulQCKwhrH9XtWtkeJy6H66TyrQ
j9jvkNpxxwB5Kxjj78+sK77Sp2my60ELs4lnZfF9HuMjca6sSCbdnoczcQYxd3lSaVtZoiOVmsZv
hAAp0WIcq+0o3Pkxkd9Vu//iKf5jS3vCwKTLMMgZY/b7+5tDXqp3UeJ1e2JGcI2oK5Uo2j347Whf
zXLcDmJS4Qr9U+q63gN0A9gqMCn87dT038ZOfogS8+i+yL5VPdA33pxXTWWLpy8e8z/2PtJtyzEh
XQmdGdbvj0ningDVps13jTNhM+UWRixSgkk8mjyKF83IMIvziEJv5alhcTzj4GH56XU+WXKNz9CA
4clXTl5//oDQoHgsprkLu+/3Z8oocpEfai36tmDjvBuVaawThnyYi2bnyizvtOzx76/hP6gB5BQA
g5Pe8x8sPrctJW4cVrtHa4aZTak7KykApgmlqLqEdG2320Jtj77aXp/E7op6gegFOztiEnSoQIo9
8C/6T5XXgUHGdbtP4I9nghOOe1C07jkd0Yw50fsyaG7xGYlnH5CQ3rGYAdIH9xxSOK5KBVOoPiYr
EGZi07MpKrHvR8Z7Tn3TaFQCdm5TJGn61s9O5hc/lP4f1BFFzLQtodzo/ri3kENolS/Kbh+I4HsC
eX+PlgtrQb7RAjBoJYdGSWyijBDPTn5z9fff7ZMhnjqfLPzmHBOSEHHIUD1/f4GdpLjw86TZu5Fz
16ruEYDrRoUoTcZJTXNE3m8K3+T8BY1YoSv66Cr3HlVholkk1lt3qp/zFPGxk8nPKZMH38xvGNzf
mN5wyWzebxl+xTRarOh+P6IsC9KexX7jHLDlZ8qlO5YTkbPNnkR0qQgvHOyM0jTVqfXhtJpzrkr1
sArCgrp/hf/bOtbqaecTxbtSV9uMzRE6B2OzMCcINQM004oLwO7HAB0hwuhn6L9nSgWU1jTeRJHv
kPcg0ok+Qp21E8ERWBaRwrrn1jmqMY304g8jDDnkn7I5/EHU2q4koI88K1K1gEHWfk0BooDcVDFA
e5PhkjZfmZWLAbIar1Wx/RiF5pOdqEIPxhbqjYOcxpdswFqbwfyqhjMPiTLv6R8D4mkQyiPUy47S
8fa2Niul6v+Gs/yfnpELhfL39634wVjbgCKS+PGZpYuF99gCUJb7wAerqLtIrGJ6QzWSJJouVgFA
745OpKkIV7Gkku/whF+1uXcXOPwF9YZ6z9+iR8FYTlXRgQ8yv3Q+OtX+gvz4VXnJMYFZdU7GTaiH
HBuqkZcyw3UaymOdZThLOdeT7VNZFbUHGV0c1RitN/xvsPQfU7Lsv7oN/+RWORZdMaNTC2qRJT7d
4F3fcj/VPQxDW81ya+oT8c1ElruaWQRqfYH7ohly662CP0JFD0gC6iGvtI9Rnf3j2/J//hR/3jek
uzDdlhI+N64Dn1Z+iB7ADuyg2mcOb2PgVUqWnd5+WQYs/9Kn39yBUYz5LzxS6Xw+W6Fd+UQoJ+V+
Lk8uE4iqgCFVqAPTU0DIOLDFatQt4Pc7IcDOYsv9qPr2zXGAVUgRYzim0AtjoH6oec7Om1BdWOui
Y3qE38S7BGNGSXodMhnkBWK34WAwsdFK8RQq02u9vcnC8awQv0JhZGqgBqvjZpmdidw5KpqrF9Cs
czOffN34cP14/H8sAKiMUEwth8OS8vj3IzJve1dCHS/3jkPP7BXBO+x4BiBw+tQBmTVq6K+Atorh
x9jET6rNmxKujq4KP6bM/cIT6c+71nHQQREjiMvMn4z5VHaNU+p6ua9Thm3FRDhHUJ0tCXkgd267
FPxxmL76UPPPm8pRtrhYWgkD62X3c51T6C3ON7LcT4Pr4PgPZaqM+I0WfGqc3y29uzMcBodiwvvI
w929McznHNE5QbdPfuf8MFzJmL0bzg0sEk47UkEPPZs3zm2maNjkEivZ+cWhrb+ZGZYHC+ZpzfOP
ub9ZACNCsSE3YsXrztYPqdhEEhUc5usvXjO+AsXLtcAvwQr7L974f7CM+fKW4vRiCqHED78vgdoa
oUWPnAGDBa1AAJ6JXy2160oAS0Dsbtsb2/U51Mgg7wTwCUNtsekJ/vj7db0QOT/vSbimrEdaCsv6
vPtTKr6hQBG2X8ahSy9oFgxAMCLD8qH1D6x/9kywi5viNiZffld65rZJo0dsbQG8FdlKTVvdsXvu
PG2Fjp7nVNA2zoWnZcK5cGGM/Luu3w0ddosuXqCUv8ptclxZebWe1dL2O/p4kgRIPvmOCQnxC3DR
EGO8j9C6wuBX30J0qZDXL3T4CAJ4aCvrC6u9OL191ErnvCD0uSJiaelGps1920p3vVy4LT7xq6g9
udYT/hvkzYnwB8HgL1mA0mMS2U+RILxPKprHegkHL+QDocn62om/JQITWMwWezzBmfHj4q+vzP5Y
6twsQVIhvdKDDyJ2EX4iTPUHj2ynMFpF3UG0xT43h/U/J5uiD3lT8BzOBJCCzejc7GikTsZw1oiV
JpeIRmzkvjHwIVjn6ubhjx/CPHnAfi7/4hQy/6x0WXvotnXYESYGc58QjtKdI2KeOI0N99iMxo3V
AbgaTj9uLMDC2gBoycz6Ii3UsNQ6y0ieyEa57ZBfr2akadxxjLYpUhhjsBOD+rGX/H4dvLQtb8J2
0M909Mx+16FNRxsHfxXpf3KVt+XDiMUGHSqhzlGW69tJ1M+NAGNi8vtuevTV8RAxke/mJ3wy1guv
FK1+sp1jImxauUOTadEaZYykCAMFzO+e/741/kP94nId0oQhAcH8yvp0T9eBaeAkCRyVO8BeHR4/
Gyx0AgynfBQWHli5Ka+D2sNKYnb00wgr0dTNHapSZ6OzNareP/z9kZR+6lMj7UrTsQx0KWhz9M96
AI9xvAdaW+xFOriEo9hHP1FghTB25gDBxAq023Fur7SwendTGA2+1aH4S2JG10S7UEHoA4zJF32+
caqKmHgMT9fcCthmaPJqocGMGhyEDqajwDywCYiX9nLciCTSk8zyvwdz4e0pX+AvgxKLuG5hbxAa
5tTkV2vrqBBr1f1EQX8hm/pGkWrsBi6P7R66AV8gOx1vl9ncMNdyS1N1nG3sjMcigNeZ4lVqQV+F
aw0aRcwXYCPD5ozZXD1C3JmQdK3tjqFvWrDJdZTVJK8cmwLeVlXVGC+hoYWPf4UZd8AcZmJR9hEm
PMbZMGAKCgZbaK6xz/QKfBbmYoaVosbD9kh96E3sOhcpSlaaN6LHcHKYv2jPjP/6AeloXezZTGq/
z15qfcUcISZpeV/ijagj3FxosuBY7sbQAfJiN8D/NiVWkwzHYQWg45QM1zmk5ojK1Ub7UssC9QVx
iWX3sDCZZkbXyjuHtzWG62VgN+Oln0ABIe+GS62oMqi7afuSPgcTdWRum+VudpMveuc/ywgXl0zb
5JgVwD2fgYuupbfM8oAYOdfc6z4VnTqcZwyY1M26lOYp9KK/b4k/+k2HDUHLBlhiUlEL51MxRWYI
7gsJQK3wsQVCtr2xPcDaYTZ/RtkMD4SiMnPd9yyOwC2ptQFwIGYPclMZ5LR3igeocNzKd75LzCBw
4Di5TnNZ/sArxxPM2H056ieG71+dwX9068vDWxzDnC9K36PO6H+hDfbkxrEGd3Bfe8OTE9hXCfrt
oWFFUsxmQ3BtdMWD0Zn3LbOav7+4z8c/H62ON/RFhk6v/kcFkpRWA6stoQKhsVK1/6RR+5sMSdYg
PV92PcvZ9O9Kw+Gm4DhFk4qsTgfc+f27hnVf2HMdhQpx9LfImmk8tRFD8AKr59DEonw0oTdkUBRK
oDkhBnED0I5CZ6y2UR4wCU1cG08OiMTFMbIG/+BZ5NEGk1RkXZq7MIJ9pnWVvjcmMogxaduGDSA0
HLcfTeL1m8rGM4QwV7AkvTmFMtygJITMY0NFKpyY4WicwgSa+3PryD0xXd+bJNCuiaQ0cGSbWzJ8
4KW8R3Ob71ILWSRqxVXU17Yi4ZzqbkDBP3avRTk8wGG8dPMQHjLjMjHvIAWIZxVmJ1dOYJaHniSd
VZK1L61s+o0DwXNNT1hDjoAkFFiQv6DRbJupfx59PKespNpOFuSRsfkROO+TqF4FcPMWkxd65QG2
bZfcT57k3aGQcx1j70iDkR8NFzFI8VrYUJUBRq/sitCIeGxuZTwRFVilpwCV/C4PT5ktcQDqsYfP
XRdeSvc+evMLFhoXEHfIYRydnrgI5iEASClWqK11M+g5ownvtpnDF1PXjxllPGynHnsxs8bYN8Rx
yJSgZJZcdWFL/oUlCV8kzbGL7HJFTPoxKn2Oci3fQ2MqKbO8y6zmxZGb7bO0CfGO86bN1GxbFS3d
0ybZWZXvaqyvG9PBoUYWZFwYXDGToImngsBKjbTZzMTHHT9aYx/7pUSyPxa8pya79sYnrfQDmCNP
ZWveByGx60TAB0QRXbmgHXB3JPEiFRF1WoUfi2Fp+NqTFmCAHUHr4PV9sRE/3wkOblE6Qi88QMll
BXn8fWN4AUpDLfXcnT63AfZz0qPupzmlND2xtuhSG1wGuQ1RKGGVs59Q3yNMtG2cVAJt16fpT1Q5
J2OezK3NLJhvESF0SYgZr6Nfj5hzN9ey6qKNE9/HXY+nTJqsZg2lQ5SGP7QhTjEZyN9daDwrygtS
DfABN40MoCQLoc64MWy1lMi61tiYeZ3v5oQkMQz7rr2gmbaCh3b1xrnqeUEr06sR+fv8U145mOu4
wA8ulOe4tZ/1qL/kZssf0w1uxH6IjOaYUqF71vDo0xVvRcE9bAfZ7d/f8GfABfEkBxynK0JCLgnx
6eTx2xKZWJWQQ0cCQQ2YR3P/RTX9x4hj+QzHUUm5Aqaa+PQjEh4FydcOcBRthpuMr7oqeiasE3SR
VWo5j9hK/7Ikpjee9t2YJvjkGuS+v3/PP7pKHoKL0KSiB1jgXP90nQSaa8d2WDs7L8goQCfyCWEZ
1GiK54HJgH3AtelkadWba7j+RiIf26MG2RQ1zh9wLL/Sa8vPLT5MddXcSvp4BlVA0r+v7KnK0j7O
CmfX2aW2K7NnPtbH+VXbeTPkIxq6OOajA2VZ4U02IPCEbXqGJ9joPjZ6Qd2YZyCcnoDV5pBglxjp
xsbGkkHkuPv7y7P/82EZtkogELTlS+39r7s40ebakbVm72x0pqtSy176qWoOg6Zhlg8zzPGTGDah
oMxCbX2tF7ogc4uQtQqj6CGc4nvkGGzd0xjV1t3kW5hfpLhYG4MN37Hzn6rJrte9H5MDnE9PhmNv
tcSZN3EKNbjWlbHWcKjaGkenCm6kEvsOu5iMsDVWZwdkTgae+8Frp3OSw6qp121VbLux26PTq06d
jsnM1BwzetUsDNMDKuwA530COSCMrfRqLA8s0avCmuYHOef3SQmw1THwv8pS29yMuR7tRdzTLxf5
fR3lOhQAuti/v2T3j61Iv2naWN4YBrNLqsRPKyJqbbOikgOvIY4gb7X7adCsVWehVxJlgEZddoAJ
5VvqI/9e3o9T6JuKWuU2zDEXSUIS4xyv/mhC/t9jhV98HpTffJWGkaqXhUHvTKUwPodJ/5ikXruP
BUPy0N1gC6RtyrHh/M8+zJLGaJzlRzYbb/Xo5RuNTC1uXYJVyeBbS8QARovlWGZs4ZeIdT1Rwzqw
MmZ8eA9J2t9gS/PDzRprP9+C0zJuJ6cIRy6s7C0FYJfBK+ouIr9s3O0zWaixRfvYFceqJbs5K+W8
8W37BA0KvR4WxmZRnyfMlg5Gic9RA/l5LfofLcSbjauW3mh552qgdCJW4HWay29WhHQ/qmuYJjH2
NmaNLwDBeg5F+E1tahNqjuIlyfD/jUyE/26kfXFzWX9sGX5NproSLJdBpfEZPCo9z8fgsvWI/krv
QFGu4k6rgUz6mygYnrLMhLWbG+T10mMlFas/wsZgLVteT5sEYp2x9leJi7OnFuHnNXKt5JliAXkg
L7C7oYpbzc9+wnyNMKBEL4pt4ay9Qp+PDn3f3I8XMXvzdRK4+mGU5T0nsLaJDFZAXgXWHe51mOMN
O5bkxzRkb2Bc2AC3qAqx7jRXnX3vo+zftZJHs6NnSMn3WuH7SN3TctVHBozgie/w9z3wZ9GvMBfd
MZkycjz+UfRPYxTC3+Gtkc30kUCVTYXD5Hsa222EGg0AXV/p4qLDmNtMGjbGX3z+Hzg8ce0UKyqY
DMTXcz6Lu6GIZFJ0mPF2QffoecnRiMJ7I46GQ9JmGGfWWbqSftDA8c/1dek4+M5q/o8wkfWhc9q3
ai5I5w1GWn1XLToH+aGWHaoxx16lzl5rh2Z+7CsaQHfwEfv1L8xqbobAvvVnq9lhtQQJ4Eor6/u+
TKBHLwdj3F6SOHwYp+yNicS8qWCWQVKrbuqYyyqoo2StZmF0gB+jPeDMjF58Lfs33NLQPTrlFtI1
a0hCI4lH+9tY6lTFpScBKylr2yMpGTpXCWSvFsK6TEd0b42wt0lAIF5ZclfGk1HflOND0pbxg6t4
M63mbzD2gKKLdoZZEDLmdLjUboDRgG3dJaaO20CP0UKK8VcR4dOgRf2tNNN7PYbOhTn7qXXz5uB6
3rGcHH1j12gaTBsJA55kb2kb6ge9FvfhkMhrhWlipBDvjFTD9EqX14365vCE+AII2YG6yUvnwFkR
CPVDctqx39XNLS3EVtLR4bAYV6Tnebs6c2IQoXGvDwbsQcpd4lrCow7DYh6sbGtp+bRB4xFsYk1A
y8A5chtgae2Z7rSrc/G9MiNmf52o17GwyJWvsWbCiLaEY8l/67tw3o4+lVvq7wPP/9X0FKKVzRmH
2uWWIEvIfQhEbuwarKzyfYQNZoNwWQsMEpSgebdDws3pyq/mip8xCJY2WwpoWXkXqLLj9/ulse00
ydCe4+4Hwz52zGAXnFjJwHjK2dksNo5FO/T3HbUkgPzW2po6kwoKHBy4qXeWuuxfpQN+35PNZMva
4dyZHaah/ZZ4fG/phdd+NG5E6RBA6kDpyKKk3uU1KUGZyW2DHDjNp3IbK+2J5o5kOc/YOdSw34oG
BYGGOek0V+F1gH3HqqgLC6WPruwB9rUy2Y5Dn8FoORSo9zEAGFysiCJ+j83ckZWrpzha5mPEVYQ0
OoSdg6Qw/0F+2nGiwNrFgpaYyJ4OlyOOTaMYH+DYdatktMLVoDxEwti59XSUp8uJvXdxtlwnWf02
TqG+1qX5NPTGpTTkR50dJ49MlzD6CWTawUK2bqyxw5ATCRAwpbMfwtTYDgF5FQNI+Tav3Afknixs
wJ2tbyfHOkDg4BGvQYw04vEyx6BVyx+EV+Mh2Xf0sgD/+0EvDn2ijFANzkwRpT60kOyhsoDNIm3M
vqhXdMl6+fTL6gyoiHjXwVytz4ArM/Os1rDr3JmJufammlKFCeYOqzrGj3FwboL511zZx3masx0G
MRCHG/3KxKD570tMLrYUvz+JIZaYQYBDGInep9reRWNWySAwdx3s8G00eZDrvLzEmjxxV/6M1VoC
erHWFM80du1V+T/sndmO3Eiapd+l7ylwX4DpuXCn7x77rhsiJIW4L2bG/ennY6SyMhVZleoCegZo
YG4iK7IU6SGnk2Z2/nO+00FQD+x002Gd6aVxyiClbqXi07EsQKHBjrMGA7f2hipbXyhnjOi44n8K
nSuftdGT3vP00WuberioufMdWYSNKLnwjX2hyu7VreJsi2bBI0mqVUYjI9qrc5idSIIa4sfksHVj
3henql+n5SMjbJZ001Xn1OTBKv1kS1/xIVueopnbMuQyiY1G5W3QZh2nVbFNDJtjODom9TcKpRj+
fddYm1EedA4QfvKVAoOlSqK8s6f6savYOJuktTYa6fr1YHXPHUbbU37DqAZaVzdSqcAuSy3e11pj
PBFo955sOWH0zbrJ2VPPXUIfG1wdtlFMJGktYghj1XdaWYAPK0aEsv40jgwTPandOQPCal665Dps
g5EZwIYGTtBMRrKvmDL338qgbWB6FPqpyvOaQgLwETiUic9RN7bcmCjYhDjWyifhma7MTTCah8KI
KRVLiRWjga+9sRm36ZLrLk0OQ8onFTzb1EL3rAvCdKMQvYwdkiYzg11MDPnXt03wImkTelMSr7v5
2ipAyseauEnTXNvqltyDZPGwobDr6kpNW3l6vDXIMoSN9LFhMo3y4HmRN7BIp2aYzota23r5qZzK
YZuULgQMaT335Z2Xs3dSRoa9nlucfZXFKqPUfpL8VB9Z32bGv0TamCOkoLtW/pd+UzSoYMJ1sHi3
4xziDqHSeWH2xE1/dNP20Mr4hvPLFY/zVUoBxd4huhW4kQyNRN1IQdONEZfuOsLtSZLkS9viEO0I
uivXmkNt0PQ1B72zuSgWsUeDd2lMmxlv15qiCXwOxpGLjTV/eeffHzeidti/y1ase23Gul1DKhW9
+m4HMZcqoQ+orehUM8uUW2+wd6hL5oYwQ4HleaJhcSqu4ziWtDMH32EEPepuc9HGrDZxX8yh6bVr
NkLZVhfmtM0m8oui0EI25DzCiel0LoVHgQt/Msq9BScGjXgRw5qA8wxvNvtmzkBTPLibNOEXen+0
/D/r7Vle6GtNuWAaJ6363//rxwuHr+3rT9/APWcdvOne5HT7prqi/b2VZvmT/9X/80eJzv3UvP3n
f7x+K9MqTFUrAZD+GViIq2CxTP9r8OH5NVfJ67fh7a35Jz/3o5fH/mTwGLaxX1uM2xyXteFHL4/5
CWcmuCLoYPDxWPL/wBwa9PJgp8Gha3O8ZRjyD8whvTyugYMSkB5YJzq9gn8Hc2gtJ+U/1gP0FBrK
DUhlhrvoK8bHk7RTDxH298oO3aE8BqXaBQCMz3EJo0alw4q5Zpi7A2Mt2e0i0LtrzCiPSeTq51r1
z9aQvXQNoQU5UzZO4HRVqlQgKbTXWVx5zPAM9MJ6esFmNpO8SYDFTjWAFM25gUT1PFAmG/TT0Qpc
QD7IO9hvNCLQ2dWfLsv1b3+fP+PYfp5SvP8tSa2gp1l4ug2suz/v5zK9SNp5qtEnyiwkILrNo++V
bK4hIP1iE/fxlbjOhkOLL/7kwLBZY39+pcWnNVscWUOjnSg+eBod82pq65AJ8G833L80XH08fyFB
4qHlzIn5zeEf7xVlf9ouTm46lNogNKSfmBU7ayXH2/lQ4lpoJ/wmMjAOUU/gpnB7ROxl7z3HVbUd
LOveiwU9NMZAZLhr4BN6L/yhe9Dw5D86yOh9fevOwTHWhlPteq+MOLwabGVX62haVWKFUmVfifqd
SXnLlTm6HUSmMl2VFuEjSyXM1vt83Ng6ReVJNL26/fwiRPrZEh4N9FT9/OJt/zhlX94FH5zo0g6M
2df4aLyMHC/pJ0sLwtpfOLPgW2JxcjX1DbVk29TRLqifm9J9pR9wTT3KakwjtpR9+a3Qkre//7B9
1Cv5XRhPoaEy87dp3H0Xef98YZJxjMvYIT3WdjyHLdSJtpHeWuspaByN4mtB046b1ztl6DvN1Out
0+PFRLChD5M4jtXJu2xMw9EBHRl7r3MWfy6pIZkL5/bf/FXp/mRqwEJOSAXN+S8essz3tbwdmXDZ
0Useg4/x9OE+CRgXBHq6atr0XqE1gaLfz6O7I4n6SEyH1JxtwTVh8DVnYW/MK681rDWwY9w0BA8b
af9i4/qX68svCnLYhKbJTeXw8Pv5vnLgR7hp6mlhnxZ3KdL5zrLkFwG3egCHrCJlrEwtvuqy+btr
xt9ySSWnmO+mUm46Ff/it1lu4j8emkwff/5l/EXQ+tMFZlk2isIrojDC5jo2APLRWnQmWtRW7tQv
X+7dQ/Px9dhp6LbNtfKI8/z8ep4V5T4BsSC02pkAY9zUGKRk2JUDnwv7zgC4s/WnkgB7rcFz8jTj
mJd1eZFlkdrEAzpMFVTPUeesY2Z/xDLv57TIT2biEt1Gy9hGTnrT+AIDW/zWgpTQrJmuMt8OVcxZ
xcucu8bAYSV7RmADHRx8nDn3dycEiYyxAFJAXkeLOBiVG6sYH5qAvRu+vGlTw4mhg1S7TRuHjam2
xIWs+frvP8bOP7kepJwIshguithfBgSWXmDe4HrMAG7gNm0T+8Uusl9I++/PkJ8vg8civmA9mY1g
u/2wilB9IMwq4r62Mu8U+6Q/ZtE/2n6j1nMAjT+vp2OTTOhGw50t5kPbTbfWZL5EyLtgTaLPEq2j
QopkM7mq9HxfTfI0YqggUL77xTvyQVPlI/rz77oo6H/+iEYBqLdG5Jtods+TMWxV7jG/zcrniMWb
u7zvw6TpoXtoCb/chDVpLFIUqrms1vUwa5euTWp8HIW1zxezjujnap+ZQ76HDB/tjH4CLuNQjTu7
Mn+Ej1RzfmjB8RfnSjhXCOMo1W2P1zZLPtM7N4eu3k9hMtNnFAmmudow8Vykp2ft0w8StkYMAc2u
n8Y2e43AryxEJWLrZRwfJocU/+y74Twm/fey6Sk/i+jegw8Vnyq3nrd5Ujz+/Tv480K+3OPsixyg
xZia+fouWv/pDUzqoBWFjWcpmsiGinbdcJl9WZ1KX/vV4vXX58n7pmSxcqJ+U5L488WiYkN0hJpp
xzJnSu1Gphhp3/b70tXGl2QwmIfO5Vq0+o7evnXepVQk9bDUWh9NigneOa25KwOG2WWN9gli/hcf
/b/eYB6DN+7mAH4q2+IPn/zJnSEEB3kU5qlJjUG7D8S1zL7+/Tv+z+4votQ83zxeg8jih7cBEGDc
cRqNN3jsyUoSVPYriuMmpFkcaGR4Uhgdk+pulQeKQqdF7qIQzkM2TDeOsjYZIsPas6G5iHmhZTB9
2lTSjlcxJiiYZcDNZOTZv7p47N8/LAakVXxUneVzgnvnw8pE9TpLq5tCZsijE7v9Qx5RNNZ2yYZ9
NdocRHq21GSrbOrYCPIU/IspF79YkpZX+enZRArCRMNd5tM6CtOHK9STNZpJVzN0aLzHaFg2G8++
+lwGAFEr87afunVKm8rfXzHjn72qy/HGtRnQ8kT8cMWCckLuyp0gDES0K02NiQP9RoeqcYawdRk0
adGzpLQqaqheT+xX4F6vbjAiEnrFPtHq+rKwy7Uk6t/G8ZnLS6mU/MUv+dEhblMkzI48YJvMdfC5
0z7cXbQH1brZapSBdGGayR1tIYQDBbrIYiWU+Vyc0IMeqsQBjTG7n1UtofO50YsUOIEy1741h/57
liTbctS3cU/7gZan14Ob72jHfBJVfBE09Vc5kRFwQONdUd63awPrUOr5tEv94b5nrjpRkwFvUr2h
fd93k/1iqEV1qLa9zLe152+rQPjr3oLX8PdXyfvLWoChjnMH3niHO4tA2s9vQJUyLvWNxAsVWWiT
MH6qV6HbJeCBOJUlOVYGBpxyo5zkYrb1aGvpqtq1sbpt5XBby4YsD9jmTYp4iT317LeevsgLz55w
47AM1LAyGHnEqm2Zv/OQF/DcJL6nlVfmZ3xKQ9joOgAZfXjF23DXW8GLYaYXBsSSvDAPWtC8eRoY
mRIUvPDil7mbv8HWbcLOFJeEesIeg5ehl1cFrLMxy855kTurUTivfUv5hQX7K6uGXdu6F7WW74Rj
zkgcvbbsnouVzexwM1oYRhx0gNjSOJdOPFMhqm+t0dVWmg6232m+DjK+gp3pzcEmbd9+cRE+3p8Y
/lzu/qUEQcfU+OEp0QFzqjwBks8CBcAc3tv39V5YKwOOw/sr/XcLMf+TqpFRSTA2sWr+aynmXqZN
J19/kmH+8WM/CifMTxYXgff/XW1570H+UThhfEIbwEuIfrssPYt3qqplm/znf5j2J8fhTMnC59s+
mOk/lBjT/BSYwaLekBBB3ces87sW9UOSQMb6l8d5Hkg/f0QYM1GKTF8DxgYeWMHHXX6MQV1ieez2
WZzcmWJ47qFuZZn1OdUZhMpGv+dpuxKVe9HSjwrwZQqrnoUuyUYtxOt/EtQmDSfDwyjAue45mwq2
aMq+GAwDkEc7cHS3+y5saK8JkJLJHGw0vg+QgFatZXyLMV5V4oZCnXvCzB3ucyM4lcNrfBuYk7vx
3V6eEP+zQL4x+OHJiRBOVykOSar2ovSqMMcdSxP0pXzsVul8VHq5Tc1R3yi/fUi7CrtX9Fr61UuD
G06lU7KZnekm8x70klGmPnmP0+ScwCZuYefeKndgPRmbu34q8WcS263Nz3psfZFjtME89s2OLWbz
Egt2QqBicr2nYED+d7wR9yCHsc755rj9CM1g76DHwoSGAazXeocfSKtOddx/TlWxZzBzHpg2nGQN
o77HtEfHWenG17HxGf+vCFWBH9zssWBlnJTbyLgE8ekebQBkseufEq2r92nL384T5mHwdGgk7pju
U0FaVYfh5vOUpSsy2di5tqz/9m2mI9ZUQdodmMY0N9IwoC93e78ZtmWPA1v1DKiwzOPnPUVufVHE
uVyPS8397HHS7fuWWV2UX2fjGPEaRYfhgceujwW+0BzJ3sdeN06QHoY6xe7txTdBwMnR1cErue8h
C1NfEd7sNmaei7VhzejirnUg30EiOY0BMfdIyTxTU5KkK/ZTRBVA0QXucNEk2eXsPEAc0880pBgX
zMGHsKdnez01bUL8ygLRgfcPTirMNspjw2DUDqkLKQ3pREcdnNYdQJIVgmwB7dV7q+aCuTbxq9YM
eo6bNWEa1cvQa8gFxFWOHb1oikORTV/6xrB3EHG2XuzT6Dsfo6E8SQ5msFeLK9WWkiE8MqPel9je
0VsyN+9WdSLEDugLJjFp3hbtM1adZG2VMxXgkJvoJr8sAQkEhVg3ftrtKheSdcGhYm2LR7YOn2vK
D7elofy1LHHvsuBwdYFHDY27jJsk+mgBE9k7GlWtcSHoHDfwC66jwj16AKtrYrSZsXQhNEjzHIKO
WeRtm7yCUOtqX32GA+shZghV4ADDtpGw3NUUqzmkWzqXGAgYScTVFkuq8HPAzG5V7FonfUjnKBwc
/+Sr+VvOZGvlVxgqiD3e9o45rLG8LZQ8K+GCJk/eMuFSjC+YCzDxg1CfVv61G3SnUulnW+TdpkyA
+M0kt+YJhEfeF98dWmCpWqa/E56+VwcEsOgUH4gli5ISOUGXCL6cOen7c9ThZ+p9rztXkaTFVkVy
cVp96Uv9WHuuWmeyxnvlMbfpKEmAFdus5jrZp15xnyIc4fpcpWnRHrzCfPY0cz3aPa1i0qBiN4JQ
kUked8T7Xk23cHfG/AYZ8bXx4N0T2+DpgNY5tIm/bofgO6W+uzkPrI0bkTNiWByDTI2zXRmx2cBW
R1f1jBEKmY2ew12RtYSV9OnS9SwBuUR6zMlnez9U7bEbGnEcoWXPzkXp1CNjvu4evDPdhB3J0yJL
Hmnx7WuM3E+RglCuKh6kqVQ3y05f070T8eiThReIn2bHw9N7NZRcquyZ5/gXIw7yLSUM47Yxhzet
vWMzy349uJ/H7LqyND5qsIasgDbLKKPI1nZXlj7GYVRH1lFiFz0U0ZeY3tCdjBt3G42+sctlnB2K
hdKreAzrPt1bA6aJK3ego1naWfAAd59K2MYtv7pdu43M1j3nWh9tUrO6lbMj11Gi2m3sIul1bkab
pcb7r2tjmJsLKw/CH5eGBSjnpLbM1m26W1qNM6leDf02TwN2iLa6q+0YbEBhgQquR2qjG2a6nZ9u
RYYBAYForcf6jl7BfJfOatwUScJCH6idSC9F1KQXVk6XbyCHi7jBbezz0dnI1l67VtHBaI6YNRsv
LNspcULIyVoLNstsMKCTy3wcjeghzpJ0ZxqMS/VKK7ZT694UGcV8qvUP1Tg9trb7UMicAshgbFFA
7kc+Epckme7zJGZejP5N0lOtIyyTFD1QHVcxHpGTsWlb43km3HVqoG+uu76rN9CMohynEQ0X8VHE
1l6zbXHjSvCdiSJyhMXC5pCT7xufAEmDX5u+gPrYRfLNL+OFBe9eDsgfq3omDcYbFAjL2WiSujsg
jERxholGuhEdUKtKB5QmE2qR3ovEe2mVe6RvaDpSsEmRhzg08bjtW8oUKdSZV7pW2dvUqD/r6Xwz
GAB5LSdlUeIIkMRLZNZrJ5aC2n2gepwG6dnBsj/rh8tGb5bm1SohbO1heKYSsS9KVvVpvonhaA+l
8Y1SG4xbnuWvO1q5lweiHmA6VJG3zg0rAW8QQ2rwtTutoluSUNZdN2X4Pkb0nJapUu/7d6lOzx8Y
xyWK32QEAEjaG5KlAyZIDfCY+jvH6i+ksq+nd9ztkvawDPsO75nHAt+sZGYXJyd1InDCcFj1ZAhl
oqzQK/lDRh6AFcQk4KXttT3D8yQybZDuHfZEq0uK95IwZhMRzmZGFAPerazVrZ2UoJHN+rKrcJOW
c0PxsldeI/g2dCef7bRKd3mqBMcodGCqv0tYNMm3pvLidUX9J+24I2D18SIxMC82s0ONHUXlfq7t
2jTmPUtn+2RRZlvUhr8Fig+7Xwy3WpIZW88GF98A+toZUJIx6Hzvyuyp15EzQIYBXPY1LD6xM1wG
6lLTTHWCnepsq1QMIdx9jXnNQmCoZMh+gkRKWiecj3zcSwaPVd/zuWI4UFAIw84Th86Zr9ixFqFm
gg0WnfnWqipmH0JhMdkvmmd1SC1ETybNOuFeX9BKPCMns3pmlyYvATeyrBYMgEZUIiyvkrwf8FBR
J3dWb9DXNKNcGZMfhGOSHfqsKFcKKgapSwfikOIcyb6MJuEXEVXmdqqyKXR0PiZClMFqNKZ7PgPb
vqpI9Q3VtZpiSaNE9VYN0ZcuNUzMIxPHuovUjpOtUNZTUEGh0InvzSO/xRzzl26hA9GlumvnKt5p
Gf2tGrsdfRY3pl8ZYSxcn3yg+5rnziZtqLaikQWbdLtLiL+FTdOGjePcdvncUWePMYvsESFyaV7g
Xb0dXe5MoW9mq1okTyq34iDdtfb0mtlYhFXWP/hEZcMO2CzG5O6hMtOzPzFnMZAbDrYanBCv2+NY
b3XVkYZcmLiBzl4VNCrEdRFOc31nDflWFC9wi9k+quwpyKxpn3t+fdHHMl/biLq0R3p4ueGp9U5w
aDXhhJHWljvuaVNtbUId+Pu485tV42svWik8OouAeFaZjnmrMsM5dd7mrJ5WlsEYE6flt1K6Xx2q
7jCrYBJSA74zr7TuR6oxW8t6ymk6XauojzemvItDMdLDXkbkRuoqetTtmkC0kd7XTnXE22ZtyKG9
Srt5kyuXUcO6R5rYBUW1nzGq+xWLGTHwKWaVM5XzBEqbUvAxOVkk3NaMr6s1QqR9AlmCzQgznl8Q
lrBqsTGacj5nvbuP2ADYOXpEG5wFJLm1gF96JhIC2xY2NZ79ZmdWlNnuW7iNodn43x2VXZRDh0uk
6t8cvz1oi1PJ9K96hvMwHEnSZSAcA2ByIKczrCA0lwJJ8vJLiJm4XcrgbUQMwTKTaytHy24zt5q3
/rxmyA3ruti3TKmgLrXzFrdNA8lkI0y61zo85KsJdlxoVNTlAHvNuNPCJgKtSpylOPCiL5Mg4iSY
r6VmS9q9+Yb3/4sOd3EVD86dcHLYE3RxWmJeJ77/xJBe48ljXWgMFrsaS4/fY2CZp/TgjdERcMW3
jMPQHF3q4F5IfPlLddpCd3OvpmSnm8FD1xydQNvLNFKh1ccMfUq8tlnsH+tcf8EZCcu1V8NmLglc
OVp3Z9BYwcRV2/EUvtEc47EwvWTD+/621BtWVM0xZk5CRHvE6fRYBwncxXYqV55WvcVEJUdfXRqL
7j2xHJBC9c2VWWTYtBRP0RlmJnzBjvHz3PN0FrdOXreXGG7bkGphlYGvM6qHrC6+1nHJTsdF6bVp
PMd/FFTVS2ZCf2kycdUN2Z6u0M3irMq78lRr9WaqzP1gO98MGTirWqMtvcWW1QNq+78iy1ykX1la
6u/tuwHmH4aYdyHhj+/+Z4k3mIYt9K5/Ld5cvMXJa/E6fZRvfvzgP+Qbz9HZejnYXyxUEv6Tv8k3
fvDJx3Thom0SSfzt//ldvnE/4eFYhjiI9GRhAhTqH32hpvOJuKyDHophgJZH9KUPcs3fyTd0k/5F
vkEKWtJJyzAg8BbLzp8nbl2UtL5Tei4JguBeFmm2UXZvbKmgadlVahQ90tHEEEd8b3rm/zxm4uup
MfbS1bYaFU5XZq+XB+IbM1UuNR61TnO2MYQj7PEcqy3NAqKSU7M099ZnSRR49445sfVzio3zzAJI
e3bhABomQB/1eXaZ0k+w5a0c12M6vGhS1vRAxN5RyxyXNiMT93jdtpTAZ2yM5p6xbnuPoTq+xbbh
XLGjJSWJC3QK5scqpoy5riPn2DmjvAItDH7Y0jdSS8x7nOUVbTEue+G5cp+Ah5JvRZhNVNpc1pO4
C3Q65T2lpi0vDVCdAVJDkhLl1X/tDGu8sjHVXBt+7F6DUqEd0U0ei1KqU0qWY9cC6bzQ56vZPVqd
R1UgfI2NXvoDrmMJtyE39UsiR3IHcJJ81fKtUIHcJUHlchCY0ru2Yx8GF//awAJ8m9FbTdFf6Hej
fdAMFVzbifU1BeFa1PbXuoOaMTm1uqbsakdXVhbqdlpe+zBKVuXgU9c16t/p4IZFTBOAr0NFJKNa
av5lFujZAf4s20iLJ3TjfnGi+dskEdU5ssPjQfLJn7QkMNa2Pz5nFUTiyjQPXqJ/TSeCt54ltxOS
t2hkfFBZQKplNPfoOyxilX87zMjgc/4UtLcRvovMx3DZg2OYTG1ftJbDgpS2q2JEqiBdRK+kUo88
SrOrGOzsVFRHpwRPOzOEueEPPaRySjiWC//SaTvK3hQxF9td09eZbcxegTt3abuKMtZ8K3bYDzWJ
g4hRTCETeHJWfJS2kbp9ltnoPebJ/ASmi22JPxw7j82Lk3Qth5fxu9eMq2EMNkJQej3J4UmrRsKE
TMoIqT6ApxLC/zpZLdlCELOg4QuSaYHxkDVadYis3CVir2tHxKVzmy1OPrsioIagGbtwGTSaiAxc
rQM1g8e6omYwJRBYy575u5bliB8dg9JhsamMJ51uANk7l0rycctwB1OZjVj1apodS0VQrzVPKHJD
qXUgSJOuPJi716Ko+WIp/yLP6m1bOt71CBq4LG/JooNbbo29SRr8SOHCjy9/fKsM6iFTrMGY1+mR
mYoa6r8gs9wIi4iYEevMlozHNunUBgIBls7vc6LZL6KI9b0NIHijsz1te+em70koW4lvXQ1jpm1T
pZuQUIryILvobOFKvYl969VIh/iNm3pbpJb+OUDBWtnICutZzXTHjOw959oN8Ko4XSgLV3/IJdHu
1Gs/09RoXTIhyTZNp40LMtJk5fXU66iX57Fsr5M6Ku+U5eKkbsjUJ01SXBo2JVtUF2R51z55SzHg
aAVYnsaiP9hDuRz95WdON95nquq/BpEprzo1rbFJqtusIGtPa6RxtGZYeaPTTnshfWDpgbhLuCUy
zgcMSszv6OYw52aLiV2kLfpKAXyL+oetiUm96QzzAMu6P8bdJI7lMxliDo9t0TvHAQvlZmyyN2EM
zqmuGj5+cIDfv3Mixzm5NdUbdhm5G8Im4twBqTpn5c4VlnndGDgciioK7ofAeOn6YBNjGqdRjjC4
a1QT8ls7X4y68612KRPBKU+YJRHDvkbyPDLsSyglt6V9fP/+jy/v/27IIJJMtRfv2RR616pdACWm
xE0UW1QMKi+mlNieeRDpXpj6bOuDTlzOlcMXVSK5ZTFRJIDeF6Kr+RSbCt9N8NUUZCK7ih1cOvLI
8sgpx4Z5H7nD2mPkCtt+VBt9Il2izei6djV1J3CfnMZTFA1M2WvaQbpLMnMB4oNr7cTARzBIiJsY
HfYaKfoXg7OuNZXNq7DqYTN6WXJMzGi87wL3Opps/WD3qb2LZH2mF1g8cH+Uh3Isv/Wt3FmzX5z0
yhwOI5mdqprGs8RjePYey1reqKRnJxd0b9pUetB9QNZHPpYvdmaI+IQmn/o+f5UayGyjQwLGHW1o
VGjYBdjZmHtrU76YXmo+RG1qHZOW0E7h3U3tUG6z0npQJMwno+ZJnDNYsVzsik0yutuxQJSql8Jb
r9xpUg/NujQOwkSy9QNFn1jlAen3jWJj6DocgIpeRNveTnYHT9X+ak8A10zBols1Xb0ucEIdqwid
c6zPU29M25z5DE//CDZEp5MPGFE/Zwpg81lsqtgjrOr6yFau1u+xhiRhosGrVqzwO4sHZq5naEVJ
SXYk4EQusFhd8FF71jxPXHnzYNymeMNFiz1L8VTfaNuR9eIKs1T125dpcHCtK++urJy7rHHHC1UP
48UE0nAzSa9FhuCKJnDHtxgatTXgEGPb05viWUhi0+LljToGRDqtMFU0naeGsxd8c+Revx4BUpJb
7jUvuuSiXRSGNp27gZMIGXGI3jyup0l871sRFmRDQt0K5NateyJ5LseTWWXPWtxM1Fey+qFI9mmS
bnHewFXHytVL/2qo/f7KasmdM6UHvktfj7NsrZrXrHPucyVQ4efaWJe9+txWcdiOI+6YqOm2vVNd
Qz5rNmJSQDcHqMYj5OlqmuCFXXkKH3MNaElmXcLHPqguDXNp8LTKdYt/DRXXxTyXBi6HMK1fG/SG
r0dX1jvD8q6zPEcXyHiYZFFEQiynec0q3PgYJOPeEGLrjuIMgfAmoBh1Snk3ZaqvKrMz1okxxRuK
eVfVSCMzneAZXJitlefzytDmTRVE9nrqpLqIpKYupghue5oau3ihJaQOkzzbzOxt603GxdQXr1oQ
KLp5COwaEeJ700QXjSo2s5xdFOAJHERRvtn6/Fp2hstkwVJrMEEUAglPbecIvyCkQ+MwARg72RnR
aNbKtVPN+rXmL+euZuzCoeekr/t88CWuKw+HTZmTK84M8i7kCMuSYh9Nd8pTr+onxZhlP82yZOqi
yWPVL/l2/3Jyknkr2iYskhlAhzewDQTSjFR+ASyp3rmmQdPR/JmSr2E1ElEMHTnuRFVz2Zt+Wg/G
cO7mJZFiJDctife1kQPU97pDCWNnpbXNhoZnY2OK5DD6TDQFZ+Is4b9aDFOzA8AXFo1IDzDlmsUG
boP3jh8t1H5zrNiytOKqTihaSGrvSaJ23DAc0wL5aA7q0oWZQk3NALJEQ+OC6Ime7aYnbr+XJjaD
zSDiQ02p1lErHEwdjSBCM7NTofDygDUJfpBGwnKmlPACnu8+tf1278cDM4uaMqtZRg+aqqNVA6Fu
ryXeWlju3rRVs8uzVK0p/Qx4am/mXh/WBjsVQa/a0REMvUiDFrBN7LdEy7uD3s3ZtZgnEPslAdDg
xS36q6HotS0FJ5TvnMDeXk/6tM/yudkYfv/YIG0ipPR3bHGHjWEqHWoW9VOVqFfKSBhZKuMzNYEL
9N3Cg1EX5T7x2fxbmsN+G/9gVfX4PLQdWlXEPJAYNFMwhG7vSiU0B7sWf625LPZdNVM1krobIgkr
VxarbuA40NTPPYiRY6GIKpnyRSREtmk/24Aysc90pjxKR9/4kgvDFucxsTN5NDIE02y6S033mW6z
NhSKS/3/T+vvwZlfRV503Fw4aP/utB6+FUn6wWjx44d+RF48jBYBaxV+NLKs/PP3k7rnclJfPJUe
x25cEz5WpN9P6v4nn9M7RoslOKG/xxlU3b17MPxPNgd/uECutbhnHPPfOaljJ/z5pG7r5LhJ5NiG
C6eU7u7FL/Una2cKkb3k9xO7LlenoJ/r6yx4HfSU4NccNRf2+FA68k4JCtFmGGzw4HprHXUBXDWr
YKM1YugaZRVKaia3UuMEkendcEmhLRvUqMJglqXXE6GvlTN06oHI1ttAiQ3kGnnvD+W6xrt5rTJn
U7i5Wgdad2tKOZ7ZL8YG87kOWBh2oZCGDod29uKiKUDLllW7nS0zIuEa49Kvr0pIPTdMklmaGayK
PrjqyxrHgRi8S9/uNgqLkyzgYHbKxeMxsXLW2KsySvAqW3n0hDhf5s5Wl3weHtrJmL8o89QmIhSG
ehq8QuxcW7M2M4OkdGPC7USbGy/H2Au7RL2YmJzO6D4MQMQm6icM4EV/qqxq6/vdU5xxDvMt6pVS
X8D2WadOUmwSU36tAnMXJ0EXur3FKiDqK///sHceS5IjbXZ9F+7xG7RYcBNaR2pRG1hmCQiHBhxw
x9PPQf0zQ86YkcYx44rGTXZnV1dVZgbC/RP3nlt+5r7/IRv0AaQG1Cs4AvG0JY0rbtFFTLR9Jg0j
G/2O74AqpajVRyBexlEfoW1XXMrJl72AHKRja5yZCMO+mTovPnE8xGUXytM4M5MuUsBafZKX25yd
QprA5u4nl5SJCsDbFN+J8mn3NgPcTKHsiIzUOUd2vC09RdPfTSmCkiw9s2T3d314Vylcj7Gcnod0
PjteF91DkFIri0L9rKYcXkoWrwlalqfCRg+aS7vcWxyiu9BhlVc71A9xhUY6xPqIrV6IS24qebFY
55CBM7PvAuOqa9XsrcFELe0X5nbKbHATWdqe+gR5Sle+Mah5gckpSWlziZGL7lFi/sYOEF3TcDKv
dooTF7zSMWA28t6k88l2Op9W2te4B2gTWZ2+K6t9bgQSkSKPUdDwajDOScnwe2lr8oCTujvpWVVb
2dmUqQGrpqGtECeb48FlonqWs1Ud6KqvpYYn1Q6AFUnciy9tKJ8c2npyP9LXYSKFx0u8Yt9krX11
JWj5aoItlWr/rOKxOMZF/Jg35m7QTEyUb4l/IuX/b+vi/t8bwCLc5gD+X09fD1+d/qr+4+z1n7/n
349zjwPbhUYFWQyFzv84zt1/oKrFmWLxV/w9tf/9OHfMf4DlsRHPEzGC9nHBk//bcR78w0fmxi/Z
FvQeZN7/hbmrBRvrPx3nf92QFtpWh5M9Chz7Px7nwrJTVExptc9M+7VR7jZASmWGw/RSZwahmnEB
H7mbux92cRrG3GaTW5U7tLnfNQ77W5AOKwdWW+x92PXQvir7MmfhmlgoNEVIqCV7sgvX1ZKKPhAu
qAgTr/1taX/EkbT2o8bR29HAH+D+v7CyLLdjQJxXFtXDg6UneetL4gtrcaX39vZdZ1UbZQ/rQhcQ
45pgpGoLUXNZU74LW2hqsIgC2h9YO4r+ZDcVfryCeKi5nFS16aOg3E5wPvneAKvSK0dkqzYerGrW
hlABU9+jl8R34SvM2sJw7V2lxoWJ780b6fj9l4mIonXr+Wr03ZMcJnb2kM9JJNHZ3vGRiU3+h8Gf
/j50OJbLsXiYAqu6I8Cjuy2cYGOLSJ0YX7/1TNpUix+oe+0b+wXUcLGB3PwCaYr6u51Ndsvy6iUu
2ZQd0wFvA2zwHrOOXQXKvdsAGx36ETl8jTQWqz717XUw1CdRB2o9t/0uqgR4mUD+cYmYWJkTQ7KW
4Ckzi5x1U129jG2aTMV7KVIf+p+LRXxO1uRvGY43782xIcmOKKkx+ogydaoi8sq0X0F9iBp0agEp
3EH1AVHxmBc2bSuVLKmthHv7Lbqzhn4ptvm5i3c/iaItRxlkOzcnnccFlCsxEE5aPHiY64s2ULsO
h7Uysh80/QdDjQZ7vrvlNcnJ7eTvOB/xLvjVuOvdGh0hYLXemkg7ToyfpWEfXa+4KErzHVOlXbvY
ypPYesnyB77x786x3utOFEfDtWBjS34xIGXXZGDZLyHvLCWStY/ujYnOHuM4AkeVXcBzIR7LCbDt
pLe3ZXkAE4pwYD6kMGC7bNLngDToBO/tJurCl8EVn2xKxlWVdufMzX/1sb2g/rpf7p+uu5IErlee
ILWyDEwmB9a5SRh7OQPmpthGvtLPkplzdLLC4U725deYZYACIvJO8/kkq4mwiezAJ+7aDIN2GzW2
YAEw/IGZZUz8+A0G2JXNpq/JN72BlDEW1Ym5jLuas/ZmOB26SF/ul/Fw6hh6hxjigWnVY9F05OfO
xka1RfroJtABYvfnxARw59KPrdzM2zahferQs7KajzUrPtr+KM838Wi+qAS41jS/Thkz4WSm0Eiq
eyi9dB3JRSTE22ksfkxA4k9pwIVoEoO86rv8IXcGNs2G/wgMYj2SMVDEGUpNjf4VBlPBWbJrZwuJ
bNvBgcD5LNvyYlnAPWLR/HGX0tAt09+Fm/avVNLoQSgbSXbp9vVSSYqlpiTphaDWIYh3gSwrBHDy
BZJkh6vLjRAAUZfqpULtllrVNpvnpHgFQdJcJxNR2yi/mEjVD/HUMsvnQpXL1Sq4Yw3uWjatxXFe
rt90uYg9buR2uZr95ZIGsgxYinvbXS5wSqinfrnSu+Vyr5Zrvue+R1dQHdC+UALU8iCXooAknP48
LoVC63XV1u2M9tSyDMiWckIshUU8fcZLodFScWgqD1EW7yURv8iTEDTL2fRPkTZP1ZTk7w28pVhA
4MGXZF5psuMrfurfSf2wRM7sYC7LbQix3TXrtz5OH2wcb6cEVxfvD8oleymc5qWEGpdiKrZKc9+4
8jaWKBRLvpVLODc+ZgDVs8jphr0ZMl5Rg4dcbYzKvSdRUXhJI0/+IvdoEWQqwGLnkFNs1XH53ZVl
nrtOPxPuigm1emBRF+ymgXxjuRSMxVI6oprZhksxmS5lpUV9CXuu3U/NQ+KxshdTQAm6FKMZVSm6
PbyUS6Eql5IVp/J4wmgvV67fzOvB+wYK9ZLJ9MNXgjygnllBWtnP7U1OiIIak6jV0nM/Jime4sRN
UWGF3WrArJuY0ceQWz8dMzp3zWTBaYJiXfvssHxmQJlm6mKm6JyLrv0euAvWrNVX9jw/29XyF0sY
FUHOCp6ci5USnP/xrY5a9i5j/C1ymBhuwlRJBeGfHAfNgIDBLpDC4BDa1Y7T7CvNujBcJtzabLZc
hfNqVO4biWL0YdrhcGwgCAUdoJGp+cNQjqEhxWtzbOCerMFtf5Zt9FxloPNyb17bFUs3tivhihn2
I0dTD1Ce2GXL++OVGE58M/lQ2noGJtEdO+W9JgHZnxzHz9x4Nbl/TBRvzpB8ZkRRKXZ1u6IZdyBS
zTXI3crHQZLkw7p3IPkGJQiXGuUHQ8fQrN89w/pqGp9mz3NJP5sRFFwsVT1UQODEPO5rEF6rdtLz
Xrftc2+dp7QkMvvDzdwbOx5UVYW9TVpY90GFWh6E2h+X/So5iqTP5V37mDg1vSDM4FVazU+FHQdI
vZDUc4Khm7DGH7yP281sKNDpE6+HAYVsr6aBrgEVaz6+mUX4s/Sqx9KTYCI9ctMLrL7MlLF6OhH/
qYcKsyBxGd85u6Sx401hd+8QNS1ffbUTHJQ87+Ds9rh6x2a8twkwWM5O2DMGkq+2w3BsBcVODPB5
ZJrv7ZYtH/GXE3YEBJojzqeNS5LeBrY7kjyr/PYwelZVTJivPrPGe0TbSBJsOiAx/x13quZHpk9Z
zs0/TEa579z6Dt1gWA8AHRf3bAKlcrggp2UfQjpzZlXj1i5RRGZOeI5r45ampbPBM4d6w+3xQk+M
ntxovrEjPC0ZgPmSZziMEwPVEf0buaUHZ8TCwCbrk10rb2v1aMa9dyliqEC86YekuAxIglZQmB/d
pvmO81oSCoFUy8LHXIXpo47wkjkxmu2O5HS3Nn5TLNY4RvY40RVATqzaFGjnng3W3Ub95/RNiugN
lFpd9MfU++2G+bLdZSNKtGKxqzBndzIUpCYhH2L2TWMc5qfZSa6pwIlvGSbCGuH0V5McisG3AOOV
hnWIa8fbGQHL8TF4ThUU8KFCKYhjIBqNZ1yIaGKL7peh8CerMHzqww+ADQZPWcwWAxwGge8j6/6t
F6W/u2me4ax6x8T17rErgrcg/zKkEttUofJHF6BlQHAmwbSfkJNp4oKLHzfjc2Pm6rB4oBihG8d8
5NdDURyUYAcL+Ewd4r569qFYknlKcbRUDcoREpVO22zyONuQJcEiLdpkdnlyW8I2nCl8dZt40Wqa
h4KXahenxVOuw9eieDR9BXgqRn7690NBcb0ap+TQJf73NPGGLWWVAT/UCGYZOuuq2TkfaVZsx+I3
ILHwXKOCwKgS9lfUxuwJJKriiG9IjdWOUD+NcnvaVp5ojk6eZIfKn9HsjckGlCcL5dqsr7Z0d6it
3yiR02NSofSad5Vn12+1oV9m9N4XL/X+mDgl18DXb4XQOQtCbW8gRDCaieRJOm7K2AHvYz8XzcvC
k/Taa9Rf4kYtaXD6kGhPbzLRTnvTLz6zqejOYcL9DxYWTWLuojP0kTxFrRc/DESbB7lR7Bey/qVy
pTooqs0zgSLpCSrIfIwKHbPzik9pj/Ukcx/N7lcXG/VZjV1xGZcPebWLA4u1QpYWR50k1qkPmo/S
YVc/OVZxRrORbqVLHFkdWp/AVbLPPjMf41ZNm36BSpmxIY5JQ/mdWfn8GNDcLEbz+ZjwvAodWfvW
Eg92RSdSF47JOyhFMzIToyxQfW5bjvN1g+T9kArO+6BGF1eq4UbkmL0juTleSRGIvV3WKBmDVFxY
cEKfHsJpN7qF89Rv3Pe2CD6KctbIo2X+Ikke8VR6GpNmJHKvbCmOWERbDf1ZYjW3hFWNVHZ+bkub
4sYwvwn0mh5mM0ToMJjGtQYLwIkQHpQczfVcOt5qwod9JjUxW/loPt4ipV66lEyYUA4vZmFmrGsN
nvPchoJObDa3k73jwgUqzl4a9UgSbOfQ+IG5/qHyYvsBo8W8S12DMxqeozv25WbG4rbpoJ3vzJxA
a0gLvwq/Do8+OZNlPTVXdnflJqs7ekJvTrZ12T+kod/ua7vxt2maBOsRjc/anULnx+SIJ9s4UmoK
OBn4QqzGIIZlTpqzxU228nmRD1Nhp3vXHcCU1cluQHDxILy/j19zqEU2H+IpLl62aKHZnvZe+xN0
Hf8HixI6kWg384ixl3a6p1mRJ2kj/0bgO724yrL3QlkUN6aZ7zLCQBispRG4ofiH6qGogmUNr1lp
Atit9HsxmtHNaqODFVbeLsBLYSBPhA+39Jj3ykhORTNH+PJT52rPLM+xIa8CHTlPcDadp2xqmSLW
v+zGAxAXhNXFzutglYTAYHq8ZyQgD5cEmB0enzd23+kmFpl39MBMv49esqua6GyigDhHGo6Z3Q3J
QRU5RV9TY4UYwmIX9LP/mACf7XrCcGEKPhIKXzMIBZKWsF1TM7HMeaCpncNNHFvJpc3qLxIVUZFg
ohrM0XkeULmvYbX6+5FnY1+1lnNM0MrydBvPHFPm1xBwDDr0SYS54Hmz1XhOCjc/eAtMQnDAsbcc
brZbj3cQTDuob3RnvW9+toHxQTUb/OrZeBoCnXNUwG9ppsbe+YLLQHmmhaiAjrppZxgpCR6Ppizs
k8J2sS8Qb+CYMNvzZIz1dswa+wdwqFWjvOA7qr2lTScxIKzTatsahBbU0gDlpkAKFf5L6c/qqQ1f
K+sUyUjd6rDStzojowcdT3ubpsewSsofuZFtFRDLRXwQvZMP/5ik6II9XZ0ifk4fqU/ecOZeBk58
VoKLjCiqK9bDWd1cxwbwLHbsYlUnGh2AjKhvLFK6uCfMW0qd6TtYGUfXODZKvindh2BJwf4GsVli
1U8s3kDdW9ogtkmcn2bpmSeubB//fD1sYsjneHDsc2X2bHebGdBhOdtbMTlYjEadPfCOSh/y0Rn3
FrfP3oTDshk4hV4gS+QIsUPzI++a3yWT1p92ah50XVi/OrIh+tHIbzWMxY0T2ePW8DMs5lam3xJj
SDfwka2tciVfjOM2h5gvifDx7DKYScDrDEElwZiZQc7jBxana0UFwLyrdg5OU77LpOtueoiTp4o0
+lo9erOT/nGk2rS/i1G4H24P8JytfcHdXDPMEEN/H/DFzCzYLtIFdVuVvXVfQp1wAiQIDIpWrPSc
F7sw0p+2l96Sucr3scrHvdl7O8UxdvGJr1qPU30wyi55lUyAUYGJT9T6RGgwBd7nE/xAx8YONbYD
6M7Ybe9FHBRnFCJ/2mRP1Te9OTb3uOH5Bh1+dNCFly0WNetAJT/t7brhJ5LstZjWZTAItCX4TZhn
LJX5M2OD9GmmKLT9xcZl1WQyCsPZcwibjDZiDu0iu5hpT9yx00CbhCi/SkqsawjVopVdT/7R0Q2Z
wraL6VzWFrVApY51lNxYZx4HKplLYYtiG/Wch5Bfdm4IHdqtVLoCeCYOfWakD05QnpsyfcPO5hOc
URwWDdk9Dlvq6DC4DLbbbWw0olh/Cmvn9wQw5Lgi72I88PPyHrq0yy+m42NvMJqHiTHbegIsQ+IR
jiazzlCnKFjqnmSEMOVVc1uwkkOZt4dwZgntoQQDA6QQFcQVk3pwWK9iMF/92MQCYTrDtvG6mmJP
s3wuCZ4aqOxxb0nrTLKIYgywkQmuEqqt+uz5ApsRugUVameNec/dy8LtsYZodvG9Fd7AU5BrB6t0
17eNx9QHrwIHTXc2dEyGEsHWXDD5EcZNCBEmQ9TuFVz0hb0aUCHCpyGZQ2YDm295xOfyMSOkeGsr
wSynlN6xc/too2tfHVrX2Nd9Pm/D3GAa2PtIUmOxDcuFLBmuEcwmR9sjWqOWt9S231PhWKckBW9U
DLeohWkFOKQ6zXirn/r2s9YxJpLMr7aN6Rrnvx/wXRtn+KzlPpgQkjqf6MXENWViw0C1nriFeBC8
sX5O0ZvLhLlJGJRXKzIDNB0MFJ1Ep5tw9hg0NXw1I0DmNY+FXCG3IEO8aqMdC/6jDKOK8Umen2IK
j1UR+MOhUzgry7I4aaeM+CLH6OTk5i8j8vWxlibxqhKKkswaWsvwuRgzItKVdZdOuTXtZF6HKmRm
BU2sPMQ+5qZimKjfgHHx5jm2vfszbBP90BhMCCv0qTtNIMIOmGt9c8hXcZ6FG8izweIs9KziEg/R
Ozb0dd3Yyb4bTJhPZu9cIG2eXTgs58ooByyavIBoAB2QlH1+cfVAQBa02MH8NUzjqsQqc9bEW2zz
dYmCFftRJWz7Gjn+d8xwZRMzDUK04BwLd7SPjj8G57wFXFpRrgPBTHyK4/6HPbQj4t5FkTpM34lh
Vfu6wn/YGtYeSxNByC0t1wQu9WgvT02UAydjitYUtkXmOz4g38CX6KJdYtPUXci5GN6jhp/MnJIK
2MaHsBqDfdVDsU0tBGH4AJG7jPXaNbW5dYjJJVDU/GElzfecj8c5qpwnj43H1g5wwtrBCdGjwo7D
iVX3HeOoaPiee8B7hl/JS6TRLE5DTVRo+EzwE/F1yKlJFbujVBpPLhaIdTpWIEHclhAGDx9O0tb6
Mqb0yN2ARydztThx7pPMXlhoC3uZ7lYm3u7Wp8uoHxJZjU9RWDFzb5FkB3K8pzzpvGL2uuyY50xB
9gB8T218u0+vzE69S+sdJsXUFuPqtNeZ88NjOHDVQzQ8/0rQvxFRVAL/huEtzLZaJ4uNxU5i/9I4
+4iA6iTPyrseDbn3EkXYDsq8FwddTFNP9XPrTy+M86pnXUenwDZxtEbGuFERFXNpN88B+MG1lzZU
GnlCaoRSjAdKZf+ggdh6cfoLMK3EtiOCx4b8p401ot75+ylu1Wg7WKHH4xSnuzGJ20PMOvNzmD8i
NTnXZPmSSwB1SF5f/36wp3Brn0maxKiYi2RrTQ0c/InCOelCRG+JhkhlyOHSFHJCZxOzNwaVtlFW
MJz8scFNNtCO84hsWQdAMAmkuJXxsazQlxszEjuyWARZI/zbEHlUP3VyCHL/JkxUBb4unFXoz8Ee
u9hbpAcTJxs8Ov/bSuOBJjORD5ToS2JOsYkdN3wviK1YUXRXV6FJlQsmWiBVvUdB0cPvaokPnNqX
2TD0ifD212BuzXtM3O4O72se+M5rOT9pNju3IkdX7+eC0L4BbTjfXb6rrJoEJDHHxyKMEQtIXPJO
wBZ7ojqeMm48S5/RzFkUTfVdY2Hn+PUvAUSZh2RU4Rqj0KGGGH1iMmQRSbM0av6PXPrNY1qF31ZT
TXczrzdxMZ2DMRD3VEIFHdDvraQbWwfk9EQ0KzjTqRW8ODm+cF/bWOagShKOnZHH5RjN1lXzUYl8
hA0WEeBUWT8GwkMulZ4uKBWCS9KW7zNqRQqR4MDW/rc2quTRneKjrBFqRotOrSwb5yPCXcnGwh3a
Aw6wZ2fRuf79MKGTWg0CnVjWhGeBthnfp/g1ACS+zM5098PWeM9rgQNx7v7kWXNKpfPcV8Er8+zx
ltaDd2Cgq48WqnhAQPOWspQjxXXzozTazdii448UCAaXBd/Nbopz47buwVOMC4GdhbQBHyHWwHNW
EswZNlV7dlPKJ9qL7YCA/lIbBB4Mo4MWv8P/1XIQmFNuHHJ3AGoeloCvJmfnISA+K8ORW4YjApwC
x3WjavZXeNl4I/AENVn/KHUR32eZf1henl48sJil4XDJyQYtl9blQVGy3eIKtTYyvEBR10vv6to/
XENM+0CYL3Gm3afC50nKWBVcDICPrNBytpOmwRhHqb44ukN+5Hvm/gEQAhsBivdA0FNq+DQ1SbMz
+f9XY6n0EwCKeJewikNTz9jJG6bt4BtvhEoah7R3xZa9ERJOe8q2jNzlMc2bk+qi+cvWl9lvuCQr
3BHV48z99RZS/HdTUd99RbSEI/q30qIKcBNXQB0x+k0CNe04yZEaZLIuoTSezLryj21jGecyxhOG
XcQEJ3p0JAQN02Z5EPUB1NBQnHxTyl089gGKW/S9GZl+oDn6G3515zGT/ibobIkMViWv9UTpFwIA
y3BzM/Cu0mtn2Q8htpgDpM9FhZPHx7hqt+wEdkIypTai+kc6t8a6rkfrCCf7uW/MacNneo3GFqmf
wxpLIyGn7g73xoQ2SLSd3tiD5iRwahs5IoSNKfcOgQ7vTeka76NGJ647274Z3uJs4SLd0zoVu3GI
fiESNUSRvHRWs3HctnmUqHueaS3Umtk3u4B2G9g80yl8aI4Kxpt1J62NTSW5yVWFKnlwhFo5PUBN
HOBss5ZKJawHvKCpVx6KXP6aGu/SCHN8CfJZM18l+qsaQvKpeww/mRuhwPeSWzCTC5C4NuYRYxx3
RA7wd8VTc+4JMViVnMuPgao5WaFzrDCiD0C2Bo97H4OopWMunTx/03GoUaB4/0TQ/X+NyP+R7M/5
38pEbl8JHr0K2+Pvv0rC46///t9wZ9iIvPh9/+rR8/5h2yCpA8v8G9W1MI7+FbHkLPAl0EYWpXj4
H5V/PhylRYfHonnR+S0c7H+Tinj/oIgGveQvvr+Av+u/ohX5+4X9z5Q8EEvoVYDjsS8kvdD8zwkb
9LtB7fRU6MHYOley+XzN4D3JCuPdwdVPodQGx4bFwXsFQ2FuPWufz1jfAYe42ylnBmMa+kxouAno
TrAlMJjNVFn02woFE33TfupNGKlFHv50PMxHzPgYb6hgI5iC105e/oz9Atw+f6TTxOWRaeNpqlNk
/fFkb3Xu6UNEdMsKmXGwpcsfjl4Qf1LKR3sueSQodfs1m5217yO6XRdlNjr7ddyhr8D9ShvVE/sc
bCov0mfo1Csv7M9FgUixTV+DPL/aVndM52eTKd82zoMD2eFYjiw03NPELe34664j/CPpqlO4DR0X
kTp2k62RyZvsZ+D2bBjtE8tO++TEixqCufvWhrlG/kCYcnPAXsCOQfxhHGQBy4zhK5lFdoFzIxGo
g6nu3ZSlA6UJwVqhf3AkJkYrnei+8tSibNpg3eiQ4BH6V9CDHmmxxlNIMuvJDqL+0IzurmrFTHVM
ivOtzIP0vGDr0sUjLfChKWtoLhVzrjU9RHYvEQ+t1Jj8Sq0GY9MwPVsFsHMzUfE5ZwFajqQbZ1av
T0F8FwgbVhJkzxNr3naVl6SAFRFGJpY4ZcmEXTs+5qM/Ppsx2jkD10KSbnBQvaDOvGR44o+iGrCB
DPjW/VvDuirmxeREfItaxmVNbVJ4puELMY0+Mn6WIl0vHjVnuAtQdh5YjxD35rFwVk784trDQUiO
9EyeE3Gpaps9kiQ8YgDa0BKkfagyPkm1QbHhhEwV5K8qnnC7wbZmpIuaRZQSFbtbBlsxcMXVgtG5
iFwBdoUYSFmy5HHeas2TijQRskTLjNNs7pWOLVwPQbGldvmMfMwUopLinbSYZm3IqjyXy6euULdk
EKdIGAefIflJDBf0ns4pxMfI6ok2xCNcjthCr9aCAI7XiZf67A7j2TenbhV2xkKXxxFSh9kvjWCY
vTs6INXlTwhYzrVbhCs4oacoy+4DzsFtj/aQqnsTpHGz6cqMXXMjnj1yu4iZ+2MEwNMCYqP2wOf9
bT4X1qY3xRfaI7kZAq6v3vpk3+4f4d1eIYEPG1fiqRHtcK/7H0lZ0MUagXGQfupCLvYvqfemm9F4
mkqTxqsQ7WGu5ZWUiwpiYmW9Iu9kGNGA66hxqzYwR8zkEYJpQvFaUs6jlF2RK7wk2ownUgH5egaT
if4iNyNPqoz4KWTEq/CHyOvQYUsqOv87T43wapPtTr9YZrtSWH+KgDFa1FVrLkVxcOIOzQp78dU4
G80+o4Eh36G6tlFqHHUDM8qa0ktLPFrNvEw57o+iMhAr/LFJqJ3C3P4JApNoyWoflFB+AjJAOAQH
BBCmlewAO/vUeOa4zyurusjI7Y9jTUKPWcfn1MuxH9Uxq3KG4nMMJHxOgFcpYXyXOiLHZMo12/lL
GUnjkFH0MWEa43teyQdQXJ9hwwyUUtxbYaN5HO06u5Yk8JCgtYpZdPB0dSmItPSklEaEF3gozDL9
4YoZzcuMIVZfra79WXhzQbPCoqcXmJQSI98TW3iwhvmgSvFceKF3jGfyO+jr7nEhaOfrJ0EG3d6C
3gAwv18ZdkVqsJ2/MTgk6Jmt1DZogw64syaAJP/KVPI+Ub9d+n5AhEu/sIZEUe+lyWAyTJ46zBhm
JwYMUwZLbO2zpEcvyM/L3jWdcXHH6mdfm0SteO2fPik33YD3zPImxdLNp54evoUN1aHAULqfWUF0
ZuVvWLbK9ajwe6fppzGXv0fQsluX7e66DcGOYTLsgOQy63ZHcoZja9U6ZXC0ynQzsJx2Jew+/hkK
LjI8GtD+8hANSz4dCm19h675EHky2anMbDDXqEdaoN81aPE9djhW1doiTIkMnmNE9sCx0ApXWSk6
Xv9jZMvpE72bVqF4VZH+MSMjQeDm/PYq6nQCmZqfadMipOgck2GrIu7NmqMDfKkj8jL7WcPvvtYo
23x6PayRufmVDWzOM2kGjxj0vHUgenFAxFzko31P/OTexwgb+iAwWEDyYfZEwrGNT0yMwG5aq2jv
EcUi0YVMK4Nu4tPlgyyCd5ELfe8d3K0M6EyYozWaT0pcQoPYDVXaOo5GozZhOhtfsDCIhql+Minl
zJLucKsCFNzQmJ+V7YUEMaUJ+iQ2tk7bsejIRPqYIe5h/Nh+zrOTb5hyCb2i9Af2U3ckcNEwgEEE
ZaI8jacqL6uZa6/0rrXsXTZpMDoGcpSYZv1CvcHQrMjcZzYpeuchZj0r/GNXhxEwfiZLn4Bj4qcS
LS/8FLPncZ3x2yPkhQnBPmqT4bnSSC1oDvynntyFjTvGFjPGMT/3FBU4hleDj4qjgZ0WrEKu3LIb
UY4FxKS2crhR23cb7UzjeszwW3XgrjdeqLofgGGeHNjSz0JwhJYQOf7eLWxr83OS8cEOSewlz1pU
tnpy69Jn4gKyKLG65Qxy8pOnsm2zwuDlfhlVTTylFgW4pfDi+jbLx7Qf7mWdLnIxVCOoU/tNZHfN
1XNtHpE0xNWsi61peupPtHdLWI9mbHGmyp6nnzxvSJN7IUHqCcNo95gBP/3FPKSt/GhkOf6AhToW
YakFTGI9BQVGWgot+nr3pTZhZqGS5ySwqtgA+4gJ3orK8tDHAMFK321Is630Y1P3135q03ce4qtr
ICTAXO9cC99Ru9ngZUcWEq1IqgnObUbWVVk1BjdVYD2WKfoVo4+52CsgbtncXUPRhXt/5v0iojo5
dwJUcCKLR01ZfE7QIjNogoaOjHB+7P0SEiZEYE5qdqsI6vLLXOoYMS3rZ5So/bVcBBG6SwmgxvNc
GuoB1i8UJjto904NfNjtnRu+6/YWDGiCbaSI69iNzecaRco+mIEtaB8clgzE/KJgsG+GPI6eANBA
jOHd89hTvJqyx9hd1Wx67E0JwWKfR1CvbMwn66kFeh3yJ5i9bohExLcm4mldpSO7pOrdx7W9jWOw
Zw8Mk5orHoxbNY9Xm0jEtVPQg5strtyh+y785sT8CtdgyPzZj/GQtq1HjGzDIFOhQRsdSrnIqOXa
R8/oS3WNsmheo8sARdFXREkOAW7jdroV8oJVTkFQq/eOinB7SjM8JBPAPjP51t5Iqc5sRYwhxKPp
K+wcVEsL0zjpxbPJeLm06ls5fMmRJZY3cegiDigd/1/YO48eO5KzS/+VweyzEekjF7O53pZ35CbB
YpFpI22k/fXfk+qWhqT0dUuzGMxigAbUArt4q27dDHPec56za+KIY2ws72zPfxQ9aD0N8ZKzIcNn
btpbfyw+0loRsleh3tijcw+CUq2czJAM/c2daGgv7PzgkcPMa5nYT3WfwASPWdiYgOt0OogI3l80
oWdghpM23KFY0tRXFepmxjrBKD0+VqKBCcj8PrYctccmGhN+zc651/D13TBsGMUAA9VAwKoMznZU
N1+zKM331uILSZrBvXQj2+cEFnYrS1Kuo9X7D0PTf2AaTWJRfu9ZDM1x5FfARRuNNguvbvX5/0fs
/p2IHVGI32E4f6gS/0lv1cO3P2m8+jdLrRxh/2m8j0PZl6/geP7HXfPl41sb/3Tf//2L/8iFBPRX
SRdLL+Rk+SOQx3d/cwMmoKYgBQZZZ0H1/BHzs+3fLJfT199yH3+/5tviN3thswfQI5Zbvuf9J9d8
iM0/JUKoKLBswiBU79DUTmGKu/z5DwG/ydAkRWgG3lOcAuR8dGu2G46+E+Q8xtJm+Em7WXcOypwM
QdQmnxMAPPHao7zxmAMJg89iq2VcwzPxxn/ffLdi338cmrG5M7LKiVehU2YHmvKgBc/TuCWAymXY
Xi5/3MdWI8e9/eilxu2QRuGBxOvir3bKE5U59cWXYY0pMw7hAER9/ClJYlheac8pA7tQtpC/3HRv
D3F7K+XETMvuvY+pF/1uwED9btGxdONlmp5tQ+C4Ker+YBV6xHHWhMc+rpzbbG7lxdC4s+sKwZcL
8DBvgkDLrU3P8YF4HXjeobaSB2VqCwAKNaJbhn31U5yEUb/KOJP+XgeCsWVhywbZYXSq+YiYvrDp
ZhLGbWSoR225JrcZrwM5zL36e2SUnBFTbubZYNnjumst96UbPUIu2VR9jxeLn5HU9j3aZ/9E/635
ATUseSnrBBuGUfq3Tq38W4bh/UnMChdUmQ4sm9n0gLuNEsOy0ZyDW8AE5lQE94nu47txUNlNPxQM
awmAJ/uYk/emsrt5M1ZR9cBcP94Iay6ZGprZVxUa7lNZC/qY8DvZt3YBXhoEPNyEnrQy9plAPKBv
86+4IuI9roHxXOBtvlheOWyyIp/ufJBw9GuRe9qFjleLlcuxZluUc37XDa55mkSd3Im6qvr9aEbT
gSCqd+5a06Dgs2Ss22fWmx17BuX10usYuKt4F8exjQDlTQkxeN8iN58Yb8GctZgAMtMsV3WEYYzr
cXu7nBAwm5oDNd1WKD28Lq0KKGJrB1B2Bf47miLB9DSWM57AN5a3rsQQNU+Oc+9mbbTv3Np8LPoq
HA70YDFl6Cj7Wk+Zx0A1hpTHXx7MAVDHLDEOPjkSSKhWwt2fX0RxbyV99ymueG+3kyjd27bKnXDj
txUFY0I0ujqDtcMjGmg9HgyrAcxYVJF8z2jvwgo89hQD2ALgaN05HvXiWtUHpQuxZ/sVXIO8HEND
lc/Qi2cMf+vCTUjNaNixK2mG7YkkA4GKDNnwRCqyOPF9gywos6alFLMUgHVDYZACa/v5DGYEtHZg
jMcg4EnMepS3oM3Lkyh95w5cF0cNIgHEPEqs061fmNfQtM2DzeD2mkYKN4HtZ9W+odJs10Ga/F47
gb4b8QB/TVJjuJ2NOXoxulQ/WnwX3rpHoHlgNYGUq+BG3ZJ2hhnFI27fYPXoDgQismtSthMPoGPB
S2I5dO/UBLq9Cit1owHNLMN1vwEglYb7Oa8Jb1BV85ZR7ApVcuA8BPtablMJOqoxqmixXHv9UxTI
dlo8efa2GNT8NPc2RA9vdB5VWnp3YyDddd4PuDTSYU5faXLLj2qS9DCD0IlxxEckOlRZHALAixDb
OYDnADPaK5zNaOv1Q3AQSTmDhqLcGe4v0SuavJdO6NpwbokCwTUYG29YeV5EfCUyefMAUrnAHS0T
cCj6zslHrjlnxiSPWsrmzs8N6K6BqdWWE/t8l0SG+JQDP3yUM5BeDFjROZ7NFn4UkN/7sBPDcx6W
sFdkigfGbpR+16Vw35QWTIpBq2yksDxGSbI4xIWJ9sUE52xVARKr4et8a02MykPT4ANlW8yvVGmN
1wnezYm8iX/PRHyBRdk4Q2N/wMDpMINoTXuKNpzW+z0m92znknZ8K1uoBSV58J3O7OnVzPCsI5Yy
vx4KWaOdSnaFnibUeXGld3XQHLj64u0ESa22fgOye2xM1jFMpPltp53oGE91CI5yCdSZQJvewiaY
tjFOua8DGwJoaQF3X9f2Jq0DDcOQJElImxDDXr96T1PmWMzSwIwTkcRHxTIaWJbG5j/FjNdFP5KZ
i6Aezbuw7ofPsjbHJxFm7kkHMt4j1Q7HCnfGPuFofoWe7Z6IgowHy4vMt0l33dPMWDFHKKb92zar
Z1czLF0lnq0+Wmwhe+IE6sHBPXefJhmF7xprJ2bmwigfQNtYTzOT7PPAFSfCjJSDDI8AatwUdcFv
MgZUy6VUeMVrqjK1C3l7dwky9cGe+gAqbeh6yUaaQX+x/Xh8600L2Rs8/MnCAMujQAhu7POQaZ9M
z4U5sBLV3rxyiAtwPq8DWmGxdxz7asZLxj6zd7FX0kIPMBDrp5VuHTCtj4qFGOtYOEaHbIipGjGn
ZufyJ1dBogJ5h3eWZVku7wxdfRae6g5Quuvs+7zjk1L3dn2ImjB5iXIDeptM2kIdbS+Gk5Itzjac
x/6NWeEfReeS0IbhzoauBQeopsx3iu1xL8Btb5IxFy+4grgVdJbD9ZOb4IWZWXXPpB0LVx4lLn0A
RexgNbTwKMvEmp5Mb+GA+hoeC0SusntM8C9v6InAt1T1gqTJwO1w4+hGFnslQv0Y1GyGQliwTwaS
Ig4o0XamItaDfI4llT2hs8L4Wpc0ybepaK95WdDQJZPqXmkr3QEADY1tISf/1aSo+2ZxL+8Nbx6u
fVlhU57b4KFxvQC0bQ+Spc/UTHbObZoDvkh9O8x+dM7jonoDnWvspiqaz0leEQQ0MqPZy1g4rFlV
43wi25O+FGOUbbRonSMG7fSUjG188fLQWMuYZB/CvdoWRjsQXYmOSdE95WTpVo2e5msC9+ghLwe6
SZuZtt6ChWbDl1Mto2Y3eXBy36BiIo3F56TGyDs2Irv2lHliFlBz/20iGYC1ix0wmKv4cZ489mPL
d08gHXHlz528aBs/eamz4TYwUgHTaZppXDLhqEyOPSAvJPnwUI/jiLZDzADHdfMdxlGJkNq06yyC
hJ3jp726sKqpKhc1IU6jyR7rSM1b3K7pW91PQOwj7mbMS3mEQTIlmAct8My5MVWnzGm7vZ2W9q0u
SUetA2VTsuTXyRfDnRXogymvtsGAz3JlFY51JNEI0ikxUuqRy7xEVeujIm3gw+MAHqH+n6cC+ozh
zP5XXSzQcFLOEwptgk3IQsLGHyzWvmixWaVlVW2GoR7WRmLXN0Fm69tsmjRcHZHcspaKLZLtdJoj
HdARyZkT81r/hDhZ3HlGqAi3kIlWQ+9vJEi/bUJ5/Li2EhSqJEz1QViDusRl1XKswrGCZJM6i/U4
NJGJ5rAo1nRzjy/ac0Naxw0hHw0vAjTrTtWzo0N9JgQKH2fygDC6Xmu/mF40rfNRuq+KFYwzxjwd
6gGWrwvb/oC5TR7qDmZXWw1JsFNtFm3ykDm3CsLwUddK3UEXxEGAae8AxI4pmh+/1MIF09Xr/NGc
2PicZjAurm+WLzREcHvHcFfv2jhI33+I6/9RJfNjuy2Mhb+48PzCHsWQhhgrteScEqykduJtZoE3
6wdSOHOui33elAv50OpX7P2EaUixkGDun3peC1KST/9L3T4gsXCCmXMOWsvMK0pd7gZpTajGQXVs
o/JqmLSw8GzUE5egvh/GY9MX17hP00NbYWxSxhJp9IJLpwhQzmIsVq1nH6xhBJnivxXGRIkWUMgF
x53VX2vCXSu0pJZaYTlCGCflRfYaIRpJ6SQZZ+wonht2xKyKSwlUAKz5MF+Be0/7MW79h5Gy3c+j
mcQfTTGM6z5iy5hqE2PL3DGMSOziqtHxbK/syJ5YQExAFU+vzjxOO9ElNYAi7E1D4/gnzFTBR2Z4
qIBxPIV7wC7dDmkHSmHTWliuTDd8ht5fvJErbzZegqcryhO802W9nuxoeLPZJY+TJYp9u2zikZVf
gymRt2QIhy2ThvJQxrju2fwDkrzIxwlD1Tt3HPezNet1QLuMuUJnmvZhXmD8Jk5XPYOnKb8NpGxv
CiBjJ+zUT3Mr8Mtzx8NxXNMYb7l9cuR2EmI542jJuU031A3T4DDNeEuxakuYZ2uPj98brpDxxOFE
n8yuXydmfQvKdXjDQRlvJ1yBq1ql1nvOWocjuqVGjikKc+fQlLeBoxaLdRhJdM7WucxDYz16Zs8t
xA6XQXjS54DAYUuBns4oDk4tdfUMfOFwJJ/m3DgpM/FbLivxUsazHN0bVPfnpFX2R90UyYMJArpZ
zbnsKMSgmpmUXXIcU6N+N3DIrvIZDnssO/HWRzWS8XJRCHDlbko4C4fMUP3Vp75y4xi9u7en8SmC
NLgJuQi0KJ8V0K5mZAMnbp2KYFi5KPpPjqCdt5HB59K1i08MeY1jZ8Fj6B1f3cJST/11I2MOtb0m
WpE0Kfqf86Fyhv8RxsYlxPIN5GD0HOuB5nXT7NNjhv2L+Vp0rTTszIE2hw+3cqLnkf5fbnsme6DO
S+sg6dF+GodyFCuUifacKQpqbFsV94UQMYic0kH1hx5QfRhVets2BgEB2l93XZVaNzMQxiUMtUSF
7WZf2fyU1F9Nr57FRxgqX/7s/n6vY/RVW4DUBX0Pz8pP86ewLdPzMLAj2YGJy8YB0hMw/tzPvarf
ZOmLl04H866c7XbXdtO+nFW8HUN+W6acghsKlk+lnnW2do1+3kLK1G9MpINVHafRjRtnLnw9BJcs
NbtLF03OLsy7GIJFOVybjI9KxWXeckxOiRmf15KugHVeNhfOiGRdSK5+zf+2SJADc6idKz9DLX+T
7jLSwp7QjIYkOZLdka/j/lZLrM15slXO6DOXt+EljdjGDIIZQ2peIEzsCUsfq9xL113hfS2wVq6y
sn8wMxZ06Xrlg7Vcxv9iUf6FB+1QWWbR2CuoHacU0pHLn/8gQoU+oQbueSGKa2QRe84jAsj0Gym9
oZu3vR35CCw1Olu7Ld4YBLbjjY3D9U3P/fCdgyiN2nGRn71GNs/cp41zp7MJS4kRxpcgq4vdiOej
2nJnd9RW60aEK4462UPictS62nRfUMToY4ihY0rnV9PhYkV2xWbf7LD3/a7m/rf1ZRYmnR+tNQ6F
14HrONIy4U5YIvhlCyKPYKHz25jVGMRuXSf1vjYRw8vFfD9xb8EUygOTfXJJbn9rsoAQdkz65r6F
iPApBZkit7lDt+6UpDM0T1FB1mwMlHlKRaAmpqAzIqJXMXJ8HKUceRtPF0cCAvKUuCV+xBZh+49m
1v/ID/bvAYGeSsU/v0Lblxf6B7UdnPgPku9P/2f7N+H4vvvWTH8q8f7pH/6b+q9nguOhFPaHj/Mi
Qf/x1Tdf1Lf/9T+fvuH0in6FAv3vr/xdAJbmb1ySPdRLj78PXRua2+9uL9//zQIhBN3n9z49GD9/
F4DN4DdIQdjkBdabP2Dtf7i9TPc3AOqw2jGISdSM/0wG9uXPpyKf78rlwGJJ2EWBRA/+5QlMMu5f
dkoXJckM+03GiUcqu2Zy2ASjOOi0de8Wye/QVaWLZyudDSiL7eLDHNziFgEz6NZ2alg7p9TFJUIS
eiLeYexqh5DNRjm9b24mN4Bd0QqXCy0o0Jn0SshAljNVA8O9s5iXrhrGT2d/nOUxGQYCSkFmQRx2
CBXdIJ1IupYmRQRNhynWS5Z75ptZFr0nVda2a0pfF98lN0Imd4FdhCtDEeTf41gWD5AJxgA/tp2T
S59jemmmJYUxIp+Bc2BshsOp9cpnJ3TxPbNfto8p2aJjUnvxDT6BqVtN1Nm8FnWevFptBvoRw1km
NmYyp08UnPYXKNt47QeneKIFeAGOafDDAYEKCp74FXP85kisVtySTWCweuFNyCm1BqxitvGhWB8v
tkHpDKw1FAHKefL0VYdtPKwxKI+PFv+K4YwHmpqXzpyJ7JeCLDT3LACyA0Q7pu+F4k0jpHBgFwWr
UbVAtWlACh+6YKjJ7ZK0R2jH7zTWM86T2ZH3UduX3+PArj9gunjX0R98RQHg3G01NmekvAJCAPnx
TTA33sE3VPJStST/AhiVO4fMDbkzUZxqQTxeR1PDrc41bkWWGuc4yLjNQA/F2qDE2YEFf8RuXO+4
3IrP2FTnU+xE4V1pF+l1woCy4/dBGw85fTqitF8fGpMcdgOFbu1WRKZpWscMO3Tj0Qqa6rmysdcQ
+CzVuovIgHlVQJggyA25ZIhfzGbyFBNPkvG0YJtAeeYqwAzRVfTS1DbH2aByErxfBvEB8mPJrUHC
+d5PrabeGfHEdl279cmK2+AFPlf7Bfs23MDSNlm8TeXhK/agJGzJNM3X1qiBqfvkba1a1PhrdH/H
tYDpvrJhfliSjkEV2BWA49JzXopUOjeukvYB7kf/hDFGnV0j5hPuD8l30ecV7iK7hK7nF/5nkauo
WXekop4QXuHJ6kSQE6dXCotVoS5o/8ExdhKgPjUU+M61K0arunG/IJJF1mbSUfIAzIDBs0lp5V5w
9Xq15zC96TxzUeEL9wZqoPtq1Xl1nBwoFGzDroHt0alQ53TsrcPKZRBBcPa5U/5w8IZxem9xj73m
stbZoQulfs/FWBEiAyhNqyVmS053tsDdOFnxF1L27FG8Q/jpQoZEt03RUo/Vx1gV8Hva5HvKtN5T
Fhhc8ZxzgSTosq+6rLiNs9R+6pUVncLGtR55ZvrD1OKUWJE5wCjCTCTdSLtsEj4HJstEN7UZv5xo
Trn5CroEC1tT7lmln5kagL2IBSeOTRD23dXpa2IEg+lwHc7NjHO7D8X+DKTBhMQ69Gf0LXHGtZpB
IHRdc1phTjOfKL6T1VbVLZBKNzVe/Eyre9lE4mHmvWZh1KoCTy6m8TvBSXgvqYs3gLE0IPYsHUgI
qwzDy0rTa1NR14b6BVmAcjc11C1RngGn1TgIPOWVzVoTB7Dz6atT9z3VDRTVTIZ3EqbiuSsc//sY
ggsm7Wtjj9E1wFqrnE91g30wCA1bbg2uC1DSEDLHlTTm7Mw4wLQx7nU4BadAHqFRN4eWa8yn0SqS
K8ZfxRPYUAa5km1D9Rhm0Asjbk4pwosqtSduKLYaNeVtGlT0vfdE8WBw3doM2KHALHR+f7FwZJAm
SvrbvMJBnNuJpDghdXsTkrBU32mRyD+XtYux0EyblM4KN7jIVmKpKRrXXhUhptE67HizyliKeeU1
ANa5gBOYy/IiO+FzwwyfMDOc/bp6BPoLC9PJe2CWtT/hTASUkJershvU93gGj0S5Qzu9OH1lYS+Z
6ndGG/azI5U7ABmxELrGNLhn97Z9CBpD9WnQWDtX2DAnMCpso8nGjKf4m9JoS9tC9KW/ASkSnbFV
OjCASFAMCFSVRUWCI5c2TU8RTvLHCaeD0TmLscUNP0qe1H5blb310NYQONYNYGZ4Y+CoABzJPnrF
IxWdqeMc3+K2SJ8F1wb8HRnmkWZsubwbNat/OLdHmAn4Co2IPi1ATiMiEhfaRWiFa23E3RefAeE7
j5X/LUlleDBqWd6mGmffqmk6+9Lhvj1iA6Xiwy8qCoI4w7BDycH7Vk8pVQexG8MSLxQ4Mh01lDwG
7oK5aeBVVAuvmnNucdfk07Dnb0o+53xW4dq1+Z7pQvqe6HQmruVxjSMylD4koG6xCjF2PGuLRK6l
R/0+hGX2ktr9c2SPVIsOqcT3PccemhEk2eJ1mtvnEf141yQVU89SiqNjTc5BZDEIlBxGrb1RfVq8
9drLn6nfzN/bIWuvLt6hYzDFpCq6pr1X/UiGt09D7C40jyH/u8KdmY6NTbibWOyAjYCBmlw9XV23
pmKR0gG49Ra30CvmEPerPyXhfcHwdloNHYR82B7NpfUn56mKE/MI4zD9olLvkwA6w0LqSlpM2jZ/
GPw2vFedlb24kTCwIjvxybbgt1nt2J6qXkMtxOa5mxc4xnoK5/Ce44K8KFFkhByNjBNBk7Dr9o58
R26gVtwW6j52UfrWcZkudkrPo7qzLLTzCftUvqu1I7+4ePwH6riK5JNBOds1x1aGKsrY7OAXpOoj
J+1utGPKTzLQAyiPbqqOqelRIlvbg3O0I1yDjHbN4RTAAoDnVjoCFdTMd66OrF0Dt/HC5bJjjGYE
xckes+lFtQPXkXTQTzqN2gcj8eXRXspdylygm4Z9bV4i2j0Ze5V28+yVAvSeV6niGuSec6q7GkPO
PJdvcZG4n4Miz068BWC5GZEAUtIVJWzER4/gFZv7Flf5PeKRgRXRA3CmsujN8US7VwnuevC/5SV3
TePdNPgc7ERbdMNDFlTqpPx63IRNDWnDKeAalrJ5sxINrJssz1ETAvgwMLid2lnU2ypycLQzYmm+
GgGYAFyN9AGmPaOBIkxZIEvW9GIeYDBg3LzSQ53w3lnyNk5Sa5UlFTOysmyeRVNDH8vM/sg7bSKf
UxwGnF5fVUCLbV9X+ZdU9tCNUtN/iDvZLpBCIE40PrvvEcn/Y+825qbD1p2wY7bd/VSRSlpZojav
XKGNFfULxmda7ZO9rz2PR3IK0JqCnFjWPKriHSqLedf09MPRptMm6yhMxn2ZKcPlGjlWZzQNPiGy
6JwjZHxYnElTPvbcHZ7nTHb3mTXUV6ueoX0moX+1rW5+MSwsv141BPsOYuhVzzIGed8lB3L80Q6T
BBOKlkMZrlKNjyzQn2pR9l/m3mwQQ+bxNqwMsZq90md7adW86RNtbzmKBPvei+hRVj2vBO7nUszS
+owAFj43amx3+IXBodkG06UkZuaD/zVISd66I1EM0xjhHhT82upEBXvfB+nXook/TGMpd4xN5VcR
TJ6Dt5w9mOif/znwjOVBwg3zQl+Lua3Ao9zoYc7fZCamW8u2zW0RC/nJK2JWc5fB3R1iKxA12qJe
E+iRtw78oM0cavF1NBiPV33LUhGooPkSTSGoEKs0AXdwDJ1CNV6Y0I+cmurmSWRW+SX3q3ELcsvc
UHnt3AnEGsAighg0VAkZPOf1iNUE/suyskGjMSzBlYIASfvgSUljXWt9Z5oYnCKlczJwhZMfh6xX
9L7ZyUuTYL8moA5TJ0EC2OEAtJ9zF+PrNjby7KXHsksYbUoeYmfJtUhWETj9jMdXaJntXebr6ram
T4LwSFROGHqshdym6v4hKmvqWUtXzOecnO1egy946IaCql3SjMtsJTqkBuZW9DN5sSKapnHAtM+e
MEpmRrGxNgAkPzdjYeDG8KKQGw3S4ABZbjUNRH+KeWadpbbqrWGy/whp2rnvrIFS6Dm1X5rGccn5
md3NIsadxgKzMLad+caKvnEzcsUKjGN06YkNVfgcl6hcO2XFXUwRJ8SiLHfv8CQpdpKaNHzUq/6x
dvKkXItOSdz0PXslhag8jHZXpK/QLh14fDiEzsQZMJ2WkgtkHRozN4Y+u59DeNNTaPvPbSYzDJZh
csDsi4ZezcB16zS/SzkIX2BRfh4C2KRmX9PGWk/c+FLdZpCAJhzHdshkkHy1R7dnGt8K306Pfmx1
IDaHzPuEw5H6ERB8q0544U04Wt5OsUKUqLcugFWpZHd2Y+nmxDoGiiz9ylfLJ5WPoe+WeGTY2sYD
RaJ0sQO+pXCQ4H60oQVBfjbDOsTUVFU+jUV+HbMzeONj1WbFu6+8cOdBL/30f9fh+P+geuQHwrYW
wvJ/j5NGQ/nSfNE/2gb/8VV/GAfBRmPKczD7OT5YCfcfQGlPkvdDLpXCDYT8XVH6ez+A85tPdtAm
eAAjha/hm/hDN7LEb6ZJv7BAV7LMpT7gP7EPIk39JGQKXkGiTkGoJluEmvmzbhtgb/Jo0vGJY8fM
POd5ml4D9qRNasfpX4jE/KC/vJb0SLpaXkD0hB/ul9dqPaLRw5JVmsB3vhs17a9VMktAKmTU95HC
QPbDr+JfjArNf/WKJCnxawrUOXMhg/+oSgdoFLLLkJ98cwzI8ynobevOiNXAPmtDgCG+/5pGDO9i
O3VNwj1gd2Bs2ua+cBgzjYYTnU28Adu8iAAhZANIXHPMqutffKPokf/01vALd1yXj4Iv/EVv/kE+
T32c9QhYjLF8I7h6lvD2kp3egk7sl5dBTxzsh6Ef975o2s99MyOEEQDzH6Kuy56LkglXNM7l9z//
tv5J5kbYpk+S6z01Fjhf/6Y5/vBt+UHNdYZNdtuZlXPVA3VP68Eq4+/eoJPzYBnByS6y/oxSNDwr
nZK3inx5iEfHf7WmCHgGZbbIZkcRGxAp6XGhSjg7c2eXHIzIM3zQDzYdbQuqDwOC8p2rf4bYV1cP
f/6TmP9cg8GPIn2eG3Z5R/K/P7/DMpkHoVEatlWXx5dmRCg1xsA85SAqCAUW/r0ncuqVqIhpHoyy
HT4Kb6ClBmoZB7C8zh9zUmaiLXFecZ+UDNKJpEZfjCAHlZqah0ikt2WDF2Mumq0oiEt0BTy7AC7J
lX4itbbj+a7AnYlH6jl1XPMps9ODLpKDMfmUarTBALKIiJyd1ieuhGs2YfJIXUyK0pPnZk52XX92
g/u+lq+ZxraY1riwysl67BrvPPWkWKV6JIyO3UbtOcIASnB3pRlsE4diZfjKSRc9MXjUVAedBF28
bBLnnOKNVTHoW+Sot9YESEqzHy1T09doyDh5tgPzOkXBl+SXtors+aWsOlRBbyd8ufN9512F+Qdz
yk0/x08Izue2atcMTi52mewmaFMrD5RLJVB3c2E/18P44Q0+Jjeb9i/AiJd5Dh+0wWuS7kVj8X1/
202wiGGk2Ve767AW4VrGLmx2dnV2vXq+kjDiOY1R6c9I4um4nNA1HC7Mz+X6zz85y3L/66PpC9t1
bB8rpO0h0//0aLLptpnbTu7WDG11ix2g2CHViQup772txmbt+5HxGJQKD5zvtRlo3iYfvntYsN7H
WvVcfHvjIxBDdmCYGm1TowI/6OJbwuhlV3dlXLYHzAXlG7CxfOHTqukj6AbzsavC8gzJzngz7Sy6
iHlq9p2j7AQKb+xufRjEZxSKdKc7T/zVA/PrhItHn3Vo2f6kY7ssAL/82FJUvb88+nYdcJvOoAKu
U8vgVsEWdocAGOwoLLHgTOczJtmmIQM5jwTjfKM6mYjSz3nfNt/d0DDf//w38i8WdZJ7gcQ4T4ZO
esuW9sOiRFgISr87uOQS6Qqnu/573AN/Qm/dDGP0Fyvzv3gbpIN1MMDcL012rp9frIwxuspJu1vm
fP4bxDl/C9o5P/wf/Eg/vMovixPyeoJNp3G3eJSSb4LKZHKYqFF8LvFeLbms3Z+/oLnstdCAo7JY
SAb+8v7JYLHic4ZYpkW/vIl8QtMKjcuF92pbZ0KOOVahtktPzTS7L5L7BfPkQVab2FLizWY6cIcP
pdn8599G4PhOwMHIRTd1fn17jcGt6hiSmBHhmAtHD0S29iExBcTRA0y5XdThRUJVWVlqeM50/1ff
AVO7n94IV6L0C0Ia7G8WKP7lz3/4NFkjYvOUp942n13imVSTdtdax8AG51JyChqmTdB1Ldna3r4n
i8+sAY9uuAOXTwDiz9+OXw9jrpSIbRwAHLrdOQ8up4QfvpfZmbO68/iIxREhXo+L1QYvOURVE5DX
n7/Urw8Rxwxv2dVZHukyIaLy80vFc2jlfmeQAl56/DTOj6Myx+Fqt2F34F0K/up9Zo/95Z32hMuK
wrmPVdR3OWz+/JKDpV1LmUO4zcN6umsjB8t7OA60b5QzqFOyGFs12PWRpXTSK7+BA4ASuoGKGCIz
jP6eswXpSGvkikeu66CzRlC7FrTrPsjms1mwJ5D7MP01y0e6l8tQZos7y1tP9Nh9hU5UvMatkuvC
MvTWnE3nFEbB9DL1sNgJwmXmikGtsjalNdfXgQ6fD94hJofOgrbUtvMJkqO3qxP3m+7F9JUZ2bAd
rFCt89lTezQQaGTlyERDwnWBxOiTKdfUMSBMqjXs1vxmdp3i5NgxefDRCzsupTXfScptNOll/KRi
ZPLWzuQVJxZXYJKlG10pCAbwR4OjnmuN7Xp0sHJDCvafS6CKBlxLM1nS0cuokoLS9CRyAHCV7VFG
nEzbERI9ukp9BPy/EZ0ta9Zxx31JLMBPgzNNF+HGJb4X3V+JTpovNerXfZ9MwiWYaHdfHUo5j4yc
o3W81PByYOh2pIrIKGYVxR4JKQX84i6N0BKN2aSV+073Un0U7Yzvo20BxFYiy2BphiAtcpepa99a
pzaX5hsk7PwVHQu/zqCd6QHqQE/oKO/gIkQiJhFpISbGTS+eE93298DHu+eKu/y6oMzkCfGpPOAW
yW6MqiagPzYGufcmuWHyTdUjjegbk4jNnqFodRPOFChkAzMPVHzzC27K5ug2SXfNZ0tvcpPyDKOa
7M9jp6K1M/ntWxqhTDEY7D41hIC3xpSFpz71Mw5VWfm16cr+yQr0f1F3ZruRK212fRU/gKNBBoPT
bc6p1JAaU6obokpV4jyTESSf3iur3cY59bf7wAZ84ZsG/sYpSZkkg9+w99oRiAzVvqFn3UwVywMb
u+dlxLZ5t0CrehZsdD46px0+p3kEZQS+E1hkhGZErVjwEgtOEtHW2P6vykTiFMWdu4tiI1dm6JOP
Cf5lvlLctnfop8bXbi6Q/QtdbJsI5IQSQXZrJqSbXchm19J9wBSpJtPSYd0Adm/6CFtnOZF8uKwA
py1bCyjFbqTduAUkgZa2Mxw3bp/t82LA2TyRtc0Xhx1FwNraSREnz4jpg60m42WXO0HwEPVNvp2v
WZqTPbl3Azw7tL+DWPW1m++rxllQ2amYYR2axZVx/fQEqiF/ozu+mnBdmykSEe9JaAwGEhC59RQz
WXJH1gq/f7Esm0vdJvrckhzJNL/Kdq7qZ9DmhFlCZu1fk9iKb7wEMm26RMUj6rUCu1g/MZoa3rsi
m5+SIk2OtYO2nXD4YBtV0C4aMtBXs5jkJ4sMKuIAyPSQymI7WT1cYVb7gCr4ZrxdHTPHHhZArqu2
d100FGwzd6wNCPSC9HfvWKDYizmVP/NaEC4SRCScIpOPTyUn7rz9DSRAmF3vknwm6GVkbYXsrF0P
Se5hCJDsYtImvO+TSd/psgzTDauc/iGxp2Ygc70b3BfdMHTd47iVh4k48/t4DJM9sDBQY8Zhfjti
BMLyXWLin1qBmEOPhDM7gufHTtudStzhFhqd3Nad+t5WmfVRkYP9kBPGerTQNX0kodUdbNA1bzEe
gP0YccQhNTYaIYdISXmzBxjLwbJPvCb5HtoiuykKxLMkGkU3E6zVfZpbxOJhLsKQZIvihP1ZrPMu
t+56TfzfxiPT+iUY/GoNnLJY+7IO9qwUnCcYusGpYed0mkUZf7emuqSunPKbtHHb98knWRjkj/1E
8CC4zhyTT57IDInxkH4LagIxMgs8WFo1ZHSjBziWeLLuezuo76Sv9aUiGvfdHUDYFdzaH1gCUJI5
Fn2cDYPjXMaOIeQ7Vdd9Gw2bTVPXRUVxFwCd7wN74qDXTLHn+i7VkCPKsYUFWlAn0ASZ6KTtgATQ
JLHpCxtKw6rWGjwZSc17U6SgdGL2JxA/xW0OJ3GLnzC9Xey5tDnlDdux0ZIvfkKkYlK5HeFJyLvC
NkfkUlosf3VdVzd+b2m0L1jfpiMhW/RyS5xXH9WwVHz2YvnJxSI+A07oUG6wpTbYt8iArwLULVUg
MdLk+iIaMaCw9Jy7yYl9l8zsrnr2GG7gRUvy97xM/S/tEArUynKAfN80q9YEPuaRDLZekGfWa53P
7JeGPn6lT8DJZnsduzgeIWDCve7ulRNGb0Bo7KfO0eSC1I1/Q6gPyTWw8n72bmqVK90myYuplvgs
cDj8ciYr/AyujFrJBg+Ie9SB78Gc3nkViQYxO7/7PjfLRzs583dniqrHwKoEBgDUtXcIILwjq4Fl
V7Su3rJOn24Lg8lglcHZOJHzovcKFOJXxTzgmOISOygB4kT6ixNt7LiK7+Kh6HaVBXOb1iXCBabA
3CpprBPPkoUpVSjAnT2inq6FrjMT3VHAdKU+uY5gxSZTdffBgqh60wHeV7C9TM8Znguu7YC44dmM
g3PKrVTc50muEaKactuACcbDjh3zg20VWdCDXb/Dd8tvWL2rl95K9Xnp4nDvloM/rhL22QVD9Iw9
SiMQNxStWB4mIFLsydMpu6EfkztfZteQt9gcB5ki8zTsUI+xP4w7uGDslC3pYwhSoyFuRNJj3OZB
Qb6la1reYH10oypTEIpyxWdPU15+gpyo95UYk6/BK8c3P8KJhM5DxGLFUDkfIIknJL6HkfPVoSCu
93nPksYHoo/G3kV83mEXYY2CzbFJu5siQ2+2IuHe1KsE/T1/ShBkJSMVpiGBkeOZ31WR+2imHG27
xQ3dGQs1jWXMLwh4iHUsB+eTN7KbY5R9ALdU+SsG7BkNspw2tarqg+oNF8mNwm5bpLN5s6mYt07D
Nay6QLDRR+L1RF5n962xZPNgSTJ0h2Ew5xJI+HZs2uya0b2YnxNqrxljjZd+2T3f4VKM8tuiGlKS
7HDykS+VhKatcr8Kn9C4Nut50fLcla5edl43txCyHbUcw7QYdllo8UJMVe3A6ZyAUYnJL/k5aane
K3bOb8XgWyenRs/NQ1ykLzWV79XuchVIUQp/DTJvvrVEJ52XqFV7qgwkbRNQ0qO7WM7d7LoA5i30
+y94fYev2i7qfSgGPjm13VNWBsH3WdUwjpI2eVa4k7cmxlFXqAZAf6L9c9vn5RdtlmSdCa5Y+ihq
+Snx5zgJ8a2M6+QZyUXr8sK05c3SwhhrMhHCYiXyriE43uFQn9pNHgkFGS5vDok206uxkLSihCYy
PmCBeyOMzjcGkCUUmiQ/JHGw3BZDGt/bS9w+1mEj0JhbS3BJqF/uEvbsH01hWxc1TsFnPApy0X0N
8yZvoqDYtBDut4Gaq2OrMwXPckzSB93H+i1XTE0mMbPvRdR4DkaZkP3ctY/2wpui9+YgPnImhifG
mdZXA5qatXhWpY8Od9ZjInxl4LWba9wJRmKClvKuAtDIEpCsjR4O5EebKWyXjjWSYAUK1Qo3VG/Z
62jjb1iob6/sb5sPU5YUrzbZhg9c7PBiZMA1BKR5PVGxRZyCxZJ3hrEdx0kUoNMrnCS4Q324fLMS
jKU3RhVZBzp2wAzupgolrjVk8H59p7xM3oCKsZ5K9MRxChmqvHLBC6/CUBy0tLqbyHap4wLEYwRx
YXGxNrCVhn0BPtpCNTmP7QnQMOWlxJj/xGggQk+EuAXhJKDOuVtucHGwtlsi2583xZx32MBjCowH
JKxszEyjpxj1gsrfUszt+Bh1PQRsf9usxj+RkCfDnCDmeW7tw9Aaom7QAlB4EWSbmK3wG5LPwzYq
N3VU+/mZ0UIEuSp18eS7xO22nq9fo6gv70WYzS+o0YZzU7Tj1gioWab1w1U2D+iiUWDT8NReNd12
ddQ9aa7UbWQqVvX+7ANutZB/35ZkwV4wgPXII13vbtAj2/ZE2+5dQp/K1hqTwm3XF7iASI5FLT6z
Muzu3SCe79t8nqgIrbq+0a62bjs/Kv0Db1JSAduobh4EMpAHjezyI7B6KnnftAHe1C5H+s7ZdKk9
fEkEtVc4gGsdP5eVmh6WhA6RxAwg3hxP4WvfhlzMLo1fQVxDvteI+y0vrZ8nlDcFmZGz+11kGLsr
WW8d0xNzplPEp0qHO8uuP/x2wayphmlvXI2ZKA3D5MEJdfhrIkJqB2FL3IzkV5Jbkotq1cQF8h/Z
TViHkFYd57KV227uw4px8bLcAimqX/3a00iGI+e1JkKZ8pfX2ldVqO++sfubTLXuD0/6qAoDtJDG
1ANenzQ/zGnqn62cURYvHQtzVkUSwVOp8U1TFDl2j70DfcJ2DBcOy0lfvU1++8OK4NJYRKIcinbR
ZLWhGm6RpBEF3yHFnH1i1BnR7goripB7ZvxVJHrdQtgJSTrxxK92cUhT8KQ9HVIH3pcvhmZXlVZ4
DQyIrM+haOqbuZdYkd26/MGknaAvtaCNZrVbix9FRr4WoXNodp8stG4LKooU84zHXul3eIi7ClVI
p91Oy4rEJIhjSVReiGcd17ljxt2ssN+GtaxoqBDqPwWjbRNUyUcURPKBESfVUGPhFgOm9YJA+2g7
1vGXr7JkLUe7wOfnO+8BddgNMqEI53/KY1SIbBuY+UHF9U8duoD6FHiaOe+PjqkVyoIoGCER+aQA
liGNUpUxv/Ib6ohIbeIYgwoC9BaDUM9/hm31mxMQ10gD2W15lYk9Dny9FlMGyQhiHvM+Xt3c72OO
UbnJyi/CpLFPD8AfuOflC4gdyJkjVHPPIa3L8SNCnRne4AuLW2QM2OspMwrHIddKh1TUGlsYwUQ+
1VdcjlvJZV/PTStenIB3+rqNgu4uJbT20AUOKAqE4ttB2OIBmCDEDQ7dVZc3yaWeSJFY2S5boW3s
VsGz9vzkKBXxnuD1Mgv7nN/tjZ1zOdkWbCZrYmDiA8lTXdm/srfw6BrT9l3bHoiwyYI+yc2GQHNm
ozEGGvVS6CRX3JyNQ3+lob+wbYelhHKVGV9ztZJYhZzvQaXKL3ICSJ6Mx+VJiNh/Y2FaI+mLlnFe
oSNQxyC2atKv+LCHUNsgP6QboDD37EsHWOOh8Kzp1RXt8C2rsxhhTdaMsDJ5/6/ssubTpD6oPXqe
KNmE7AvW2LSHV6JXB4Is48yO9pKcpwNrP67B3IM8QVRn9P1Y+RJ3cQTZ3aWzxUkyXSNGQtcI6G1z
dt/WdXRTpDlA1LyJzzb4vxuU2dKlTJFRy5JJ2q/XFQssbUhc0PlhLcRDps6KupwdUT5bt3GcWE8Y
CBxC3Jzgpp7Zi/XEBA14nET7kMjm7HdKvZRigPlQ4SnAARc58kdlPPkLhUX8jK6+3PdD5+1YjPyA
irKcDMlde83y5tYC9/4UIX84N4hv92HZWbssGb6EwMK6YiY+g07FBiWRX9LF1gUKziY59+ixry/S
TD9VZNP8mt1roiHeoKNqQt5RhFR13LteMNwv8OcPAgnI3Yhj981Lw+yxMHVz6SQknTWxUdc9Qo04
l5Zxtm6GNoqAi2n32IThdR7d53f8vQhgoth6zEQ3r1Xj2A9DWZi99tl50YtCukiycELj7eJ5s+2r
kRsVyxzL9KNUkfri9gjo2LOQUgF7AlDHOTXPLgr1lTUxtd2ZANzpmnb1SnoPq+YYAYLZGfxQq7R1
00NMa7FTy9zeI45avqGQc25T0HJQxeJcb4oUySivm+eSIfIPhgRppNedtkX8HTe39l+LOUQ/u7BJ
qYmIyMiaAtpGadHmRSAPWVWaN5q3EINjsgy/Rh9NOaFiISvJzzj3bPPhS8am9wGmTX9LZdTfzFKP
MIcEqE3iljipVFz6+LZa1f1MOZE+DNutuyaa5g1xZthMVTiSvhzSFulhivutwm41bvreSWzCWD3n
Q4A3aXddzbRvZOeyaegs30aIL0+BAvq9WgggfQmF49/5c1+9u7GJf3SAZqk46pZLDzF+M+YlCcQM
whPuI6u+gdGKHRtQzwhFvyJzubWrda80HL2gjb36cUCNwYhYL8sxUEQ54FJfHCamLnOceGwWAJ1O
ex6GuH+IqrpEL+VHb9U4s2Jl9FDVvL4A57jxmJ517QzfUjtDX96BXj7NdmPbQFt6tcMZl72jNwPa
1OZqHU0Dalws2MlTJ5P6vTWhvVOEXa5TBtNrzqJfmQQhDxCOK+ToDYOVCbCK2/GlKEYOrkrk65S5
jtnKrLd+NBavYxIFYz478wdig6475rZwKXM8kZ+QUzfeieOkoLW6HpVlH0cPzpz0n/hEzYnOM7pP
ccjD6u9mvCkp8OHlUYgJ89A0KWa6fevPOTAdI55Q6lNTuJriABSDPdwkpS7BTM3LW9amDEzklH1G
tSnLbe9FYmMlaXoTebxbOQzjB4J9IzgKZix2DFkaUHZDPZGZksn2Z4YUrkQ+KUKqiSHIdwsq0mmn
Sopc5M3EFi+LfwulrnyVk9d3+yyRhHrHttPwBxCPDbU4fwxjRJ9rklSDaeNC489QxJnlKSft8bQE
VZ9uZMJtj0oQ3XJVX/Mbya15x0XDiIf4gBf4VROEv6F9oo2i8dQdKGmvjPx8rQnatvatryq9kXbt
7maBO4FVNG/13NdYABYQTXA/C5wgS1ETJTfQhG7GyJQZJNky/e7myBEA1QQKyaxNNgxv0iqE0tpH
D3U+8eCRhHCKK2gCZoFjxZJh2VddWm+TZdL7pZzkw2jPmlBA4I+Ah+yz28iOYFTP2QbsKTa5KLKd
jSoeFX40rwFJ2sT6XSNxSi981kPGQIuRAG2WRVTdFVvq5628y13Uw3Pd0brnbWRfSB7n0B9bdHsz
loS6KTm0dCVwIuOfQC+uN/lQAvjUaZfvYQ8rZzvE1/ivLk3c52VoC3wbor8lUyMAJ9Go08zcdz96
ZHGS+eBSeNXyZhrsESxQksp9J4r5JeuGiqxKy4HYZyoUAqvZurr1l7IYi/vpOsdtR6GeXB3QDnbD
IDbMmmMLr1gjb0VQUEqYug2+F1bImnG0VPFdTaz+DthO8H8NLYE8d+HCMgJnsQEsESXWle4Qk8mp
crsneftaNZsySI52RqnutxAg0TMwH9zUIeTYtQh9/2xPxPRV2o4OipLnl5mH+qmWvngqDJDctT3Y
7vvY+c65BJDyrBrf+hjAZVyU9rONimS3sRZP3FDLEMxQERpB/1DXqwL21Z4ciuxJ+G53SU3d7XA8
AM3APRocUaSXh8Eb7ecwJrutQee9Db1lfm4r7dLwFsBSF02uMfF5AJEJsiWqy6wiKsQMl1hhbob8
aoBQi96EQl7NekgTWTsVhzFF5y8IzOlX8JhbeBe92Ioq1PeTljOB2rn4nsex92blZXcYeit8iLvl
Z8cGjihycFgPiRKmx7aCSnZNeqK/m/EqrKVMsG4vqvuoFmF/ZZ15XlA5PlV+T/GfTbKcNxDGiUUn
A9l5Mr6Ww4moGIuEljg3KCe8BQ61tJrTMNuUH8uSupcOtdsPyzjcgMimMRpEHtIUN8GCHVCXnlD1
z5sqczEeIFYmxfbKrciRx110R0qn9HEMyCr6KOpDqex605sOvFcydwhus8lDPdpqDH/8/OMM7P4F
tbx+yrN+fqIaHd/z2uvPLg5CA+SdxgbgGYpsIsgU0XpFb+0L2NHnsoqBqLRt80NrYr1bg9SnK0Fj
smhviJxZos00Wuj/u4SmdNKtviaeGDoDBpGn3PPEeeQZhrUbL8RclLp5q9Ma9Ysi1XrNAwwKDQPE
hqzb8dGxY7KsQpvDq4wxt1vEj3khgbFDmAMW6ZLrACpLeX3QLlcOK6gsPc1pP+9nPcx7Bt3l7rpH
PkLUSR6qzi846a6HBXwhmjzfDb4LYmm2vT2qD9B006PF+HGjOpKJrsgBHwRbqr5aZwwvfhimv2CN
iJHspxkbImf9XrVhsZ9h+Vx7JoXifMp2yh7krQ4z8eKWMRZrjUiKUzlrnhFmi8fKLvuLWy3slnJJ
YKDyvO1/X2pU3x2K5S0hjOk3rKOS6BTCVoW/yM0wed7/G6Dn/ld9NRn3/x94pbFc2cgA/vda18uv
fvhvq19YpYu/6l3/57/7d7VraP0blpTQUzJUaAYBY/6HSzrA7ww7M+BywMiEU/m/TNLy6p+2fAvh
gxsyknb4N/8hdrX/zWWshqsZNRnIAyX/T8Su9p9aLrI1yJkkrINXIAhO7w+dja9wWRXoBPeyyj7S
srhDKPMyee4hzJpvoIsp70G00ekJMPCrqX6uW+sfNKnun8ob/gZQD1L5Pn1kyKf7uwwik1ME2iX0
950syJ12wy/ft0hvCvQWLEi1CT/ZMbFMleOKu9bb9W++H7GjnLXZQJ7hSWiDw4yQUciAtyuyxtWV
kwepY4GSZeGbQ8VAlJJlAy7zH1COfrl1k6yvzJ/BccQaRhQwDuI3Qf+45MttWI4na3rlQ8Wcm34E
EzAjBLDwC6gTc4vPaSKqiBow7qhkkWmuhBMvu9nOzmpg80X1yl8EMt1PN0aJf5B7/cE3RTjNFyYD
6/rKQIfl/sYB/UUVE/Y91tC5DPZupF4WfSIHutzk1oGpKJ6FSh0ouPQacjFCDFDWIgDVmJDbu5Zg
dBr4fisrJKmacCpjpf8AgrD/lA9d/ziYFxJsmAcUwr3ecX/54/Kg9YgHHQPMciN1WsPutxp3gUw+
bRO8uALQqr0sel21PY4l/kSWKS9/eQjP/y7a+isQ6U/0xvVP4Asi4sUJfSRdfwgUcSZqmrQMNWLt
HtzcXKaC2aLuGKJDDTEgxuCjRFsyLMp/EBH9i6IHiqJDrgw3swsU98/HqZOdbU1ZEO7B1IHGKlkf
9xPAtAmxctGSKRc4q//6s/6pkOKzolNHuRYiFvfQzP/965ZRbrfGjSDaJVhuGdAi5C7GJ12mn//1
L/pPvlSU9cB20aS5ATrDv/8iVyx809en1A+Kz0q5eESzr4G7TzfZT9i357Sx8TA+/Ne/9V9keb8/
n3c9Nx3lMhL449dOYHNrH+XfXpT+Jy6AB3LVboj8fUXDReWIMMgBO7V4xXrKvH8QIf4Wmf9VE3j9
5Vc1oIPgkco8+ON0TG1SXinO/L1K/HueMrr/xmk3CDEDuFYmuhYnayE3fhGScEaowmEegKd15B/0
r2mKIoKh1C6W6hkm7rJJ8umibZjwXV/L/e//vi0kOmgL8XeWB91eSGrEsd0kZKBsQ3W07R7aug66
NSwDPL8kxnj4sCntKYc0EEB/YfzN/vKy4KjcNp764ZfNvVB2Tnh3ZbDf5gz/iZmQHtLZyElu00VU
hCyQAV1OYuSAsJ1jhJrZnVVLAAiyDZK7fhDLDth+BpjPGu+MrIV4op6tZrx0N0DVyl11HXtmzpJs
oOmT4FW1pDCwBvAcHulkrLCDXcfhiN62nmu/sxcGcKdg6xXs1P7hOl1BI3+TLF6vkwv2GfAM2Ol/
eexMlUrjzimyJi//EhXxEhl7ujR2T+XkHUqpzyBuP4I5/wbv6Yvme882HrjwADy2Po9hcVvXzZkS
m1wzz94NLTZ6E78R7CRjEorVurNpUvPM769JTS6C8GC9aP7rWar7ZpkxFfrV+f/izscrJSlGfctF
ov/3B46waEUufBHul7a+sbNozTAFP3U3PrRLfs+cLJ0jjntlIwx33H9QJ15/+N/vfPS9FB4cSBCQ
/uXOT5qkNyEW/72q2xe/9s8izM9t4710dfmNQI27pIn7fzg8OUec/+TXYvGzrilgDuqrP07utrQd
4cueBy7EYtKX/V0F/Jc/xALoWX7rQnPpO8VhCtGR60Fg9Sz89CCZ8ig7Ip2PZXqUZPt6pk9l8XFn
bwz3+60liOLI5hY1fcyrmTUGqwfCuB2ycobAatcNLjO6mGkvFDo5M18B2Z57LwK0ZrFH0g69wA2C
k5ehl5v8tz4SP8EKdG6xggvBCqomt701/toKgH1O2UfJ2HLVzHg4G+b7nvuyLP0+G9Mv+hN2LUnC
2q7TT+7Ursos1+umnC5LW4k1ID5vCD9TPez7wvok+5EVwM4V1W4cOSH8IQEmyo0aJsdB1f2eZOeW
iNgD0Md9EdbvC5iRsbFY35BVumlIfEAxfnutenBBr+yOFksZEvzQ490OvlQrP+Cl0RM7a6UTOQwy
3ywBzlSJBTA2JIpR5Ty2xrtcK5mumdB0dgX7cMU7PDTJuokv8P2AyVnlfdEgJoyc73XP/8Ou2m91
I34wfn3qEPsHTJ8RNRR80b904HgsUWxNFBXi/7QDHKzfsx7rukB0NXrlbWksYt8lSQUyKbEV0gfN
OF/x5ws72kSKiKZeX0rdYvnFrT1U9VcbOPTUVfFVRvPOTsbtOFXPxXAYNNfTLcpPAL3P4XVubmOS
N/P05NX8NnYVxCFMLuMI1KOOKt5Gl1urgK4hfVJ85+Jr0dWlggDsoB+10ak5Icm4XjoBG8C93GeS
LyNt98RlIjWKgpdo4jyR3sbkI81dRbxKNwUgTJS1NoV4z6HHxDEHCLNLRI9sUFZERuyl1VGpxf53
u2WUUVGSknE+/OhFveNgTkmQsfQ6a1yELS9TPzyWFWSCwm76VaNaBgP8wM6pgM/RiSu6aDsmXCs3
+WfvZ5jYSR2zVH2eBnggCPbwZnb8C5LBuMbzTzGzPupHbFPeZhLLddBL7i0RIcNKNYr1BtcpaMNz
PIMJXEy9G1hVrAvZ1RsTgnTBWI/mp4G4FwDzbYPcXyW9d+EgTbcD/5MmfryzbxlJ9ZAxkAPneKIt
V/1KShZztst7A/4Li2ItmMb26Z5484+c9xbPXhkf7Co5uCkAFu3iKQ3gc9ZhC06cwDA5xK/XO8Zm
++f0iWRj5F+AOIEKIqpvDTeaTD5RnnyA+eiOfE3acLtJYbwfmI9gPWmHi2W7yDL8Ra3inHDTMF33
V3lnZ6fbQkKkZQlCtLwMCZab45/CYUcYUrWsHfAPWP2Bj2CTxrQfrhIv8Xfp9Y3KCY44JgwYk1GG
OxoSG4SOZ9OqH31CPN8QRfPKJU3eHgvCtgA1iI6hWOcGvxSbFaAXyLAL+7HLeJoI3SxoRSqy/qLs
0GKlZTECToJ6gEfe5UFqmrM3UOWPiuwlB+Yc62rkx77atWAr+bc2W5IUXgsEUFUKtCLQrHEEFqtG
NG/4LfAdOvz+sGnPVtDiMabCK7mRcUxfcpl+RmODRoivKLfKs+6bWxFb+ebaopkKrPaAQKs7xl4z
77FCIx5JliMWon7lehUByjD+JHiLdTsMZpMYNuSWYH7aB5t+Srstf0bGh5YN2bS/362lgHEbV9ch
btmcPB5IL2pPU2m/dyNwBM71H03DlSkMBVMdmnXHOIh/YLAzu/baxTBlz02+m8hMXenM3DSmHBgi
2Xdoodnt2t3bVLXtfsmJiannizPxKFZxSyCQpfd6dPZ0UDHHW82Si4dkBd3D2zaa660awhjy+ivs
RkgA6YAES7Nuszy0RPV8XSn0xTvOmJocxCVlDlV984jfsdxerKQq243QCLSz6aksU3tTL5sWuduh
CtiLIGx4EXH/WDWUa+Z6SvX8H1T5NLVB9umpMtyasKew0Ue3Lj4bhpkrQ9DRijXP7vdNwosJumWk
npreIiZb7Ues/hr6mXSgijYaMKOss0faJJhlMYED2nPusf7vEG0D1SlvQdz36/AoF3VPbtrZi3jZ
oiNJKX4cBsQT+krrnkjHo8y7BwbVK/Ys6yDlNB1NuM1z8BHW4r/BpHgE5ruaw+LBMjbsADmXpNqi
Mq/1b1bG6G0hsT6LgtPBRs8G88Xt1yR4GqA19qWqYTjqtPyZA9VXYfV9dpIPIB8dogYs5VlMeyWJ
JvYgDVTEk6+GAS1/T0ZAWs9PzEoFDX95pqS4W3z9aRhqkwZi30kGzFYekBBMMgWp7mLKsff2vDKN
bL8DDHtmu1JtpjlLtzHSnoonr1fleWodwjvBI6/YynKUMphDcoTqS+MbGHgLof5i4EsAAekBQx1v
4E5+g42B4uX6itXAF1ekgHMB22VvEEusnKI6YDbOOEEsYhBxYIKmXlsi48xX6raqkoc8LAj3keaa
V0Slcz3RgVVjYre5xYbZWeHhFPu844hoBCFDi9C3V8SmMUOxchMvPEV5cauWe0RTxHT46mCHMzpR
srmrJuxuZ4P673cFg0IZLEgowWrwYdB03qD1fVYxQwx3NidMPu+Z5qvIUj6H6zwXUGdWTRkFK28h
YFyl40Mt7NNS9ggiltjfeU0Duo6ozUnxo0kN/GUN9lMUZF9AwCgcMk7aoBkueqKu9tTDFceU5Py8
NNXoWroSkQOODnyi/FZVls9dDVBZxd9jhmdnfmNkUqACDvwWRqB7jVSb20tuwkB4K+2lr0B6oFMN
TbKXa4F36z5onEvPNdtkHQ6mIi4PRsTl0xgj5khRkjKa9Td+7x/9hsm6M5CQRDkV79s2qY8iJSeB
CT2ws2D6oaHjc4gE3a6szI1bAO4g9WxYeXl+aTSzK1G10LoA3dn2XDA+F/lGZkgKs/xbc5/hD96J
en5jR+izKmG4Bok2YfGK2n1Kr3sYM+y1VA/0bPvACPfU1jBdWpGdY7+5L9QlYSR1M5TkOKZESoO6
X6emd4j+o/dbpva+sNvkqBDGeukz+YKSLyKxWMNkR1rmGUNtcFfEmVwXHeTYdBoeZOnzbqmTI1d6
2QzUzTt/8naOree9bq3hhuk83I58GGmXOMzBuM5ejpqrOKYBNCSE8yAPEVuzugwLaq/G2VJpbn1V
/EQZhz+7Kot9nhE22I6XHBam4DHKnOleM42Jw+rME7cPK5SmXW72BsaaHdnIPcFscRF+iWCB6+Wv
dgxWwLPk4gbsyDlX9WWsrSPqD7EhvMBBXo72ZwLj1yh9jItizXzf3SgJ/s0pO8otX7PIkNCSp+Fx
APWEomygdM0J5XUvy9UcQqphlF7HhHc1urDV4vaE24f9eaaymZKSwx92q+ct63AYSVN1qhQswj50
s3jjYq9fiSh8VtRPR3/mFR/LLsYkOTy4LcUS3L+tFAH22dNQ9V8EseHJqWjt6jyCV584uHudLNm2
8/RYdjEQneTW6TJW3JUDyqkIXtAoe2uAlRxa+Ro9xIQpGtZ7t7x1weDdESGP3Cc0d5D1/a00d4Gd
HPqBu9G6Olg6e8uueNrCihk2dYv2I3PfPBprFtv2a0p3roL5x5J51HR2hb8EMta6dc3taKxfxnsZ
PCc6eqm6V3XMLKDcZDUijSEvUZgVwylxFuhC1WNkQvIS0VoUV9ce2rdTCK5yRbCyAuwsbp2IxLpY
nNFldmvb4ghV4N08T75ZNZ2HH/Mt4fBe2gQp60IwDR9q8cc3hyzVjeOipcN2AdMltxdmMfZqEEmK
VwjZGlIPvUM5crdYm+pnMDVEQMjkDibJsZLZo0Gri/oY2be2D1GxbB13VKdmOBp/hIdC3iHlaXde
vOl2JgpwF/fiZXZBgyUEkQi39TdhI3+2JRpuQJ63mgMSHYKj10O7DbFv3jKt8hBzLCfZ1seCVwol
9nOgqoZYvOjR1+mLSU8+ln+Cop6bVo5b+39wdB67sSNZEP0iAvRJboumfEkl/7Qh1DL03iX59XM4
i2l0oxvzpCoy85qIE06m4YL4BI4IbL0SYdfgHkfiQUhb/DI7E0QsvBVRmgtvdJRfqy2/FaW7oBpI
qL2eYCBuq+6V4spKvrR6e3rcBDBVkz3TEAQY963QJSMvTxB7ziPr/sEpNw01Qq+UzbJjIPYFRKxh
8hyO7IF132oyX29Gils9BbAM3tnL0PH2aKGCaUZxobv1CxKlZ1Nz7mhIlMAa3Fvcjp5SIP3QW/Q1
1VaWQWrJvFjFehDfhas9Z3w0cFVHaqyLMQ0f1mTCYUSRRVAH8QN9ZodVNxOMEU+/FlkyO6FQ4qy9
0H29AhEXG4zhm8i2PS3ZxMb4nGhZXbneq16AFobRXeji2qr4kyKr93mH9ggDr0t8G02Gb6mJ2l8j
0kUMq7pH4B0O2vyxjId5DurMAsk2YkSTxEmgqKUAoc7ENETAxO///0XHiA9bm6OFWime8KJDzUww
wugmbVgSJS6tAn9XK4c1fUCIPQYuDATCAr2Utn4HReovq1FRZNlwV5BvCvmflO4acJAwoujO1CIA
URU6fL1ffhpwsjs1QzSGPoB/b0LEmNFjVZxzKcklO6LOZr7Ica+sKxjEfL5M5P61EK/61fgx62QI
jKH6EJtgYUnOhZsQ39L46kJdXlXlj4aLspkRbUhYDlnzL8oXz1inm8qgYVeK5tzCzkcBSLFspQPg
Jx4rPY8jb5Zv3cRLqKhhlOpI9ZZfUy64VxTmgqZ4as3qh2XP3pi0F0mw5Y7MrA+wHv+1ybwv7fHo
1PWGiTCYpoEgbNE8OyogxKlPnt01emgp3buNag2liUaOnwsr6x6p5hik4N92uqfRolDSdgf0b49r
2mzhYdthb2N71PdDe7WB17N4prFvRPposiEaIhkhmKA/yiG8KiUuwZnTYNEmfgnpJRXe2G5sXPrh
PxSZoHoNHLPWaENSLE50ywPuToVdlEtmEbIFegIc/ril6wNa7t++Q06KVgEZAE+hITv9NI7LtcCT
5/GVAO7qIEDGuXSxfh15X97LRi8O1AF3sWLMxEE4zKwJ2g4Bj2nz6sXcleaKOhW9jMu8iWsCDzAj
ifZAuuwBKsc9TtV75Dg8oEt7LFTroRPbGHN4yBBsxG72kbXjq5ZAxhgOjSMfhwQRV59QDI5mtvFS
AxbUzPmsM7khZGtvMA/mWh6e7K85m0kaJeaAP5HwemslxZ6rvZTye0zq38TpmHCYXLvjN7sDwGPk
R2NR/m5JsBt4ib3eTp1dvU4M37ZQGYuePNHKKw6QzO+hkTLSGIErrhlmuK78T9BIYD1JPUgjvy29
SehG1GCJTg25unS8KT2/A1ICIGZ/7U1MmtiGKSIRjrZC/RhK9wk7gUNSmUVHEQm/we3iW5YEUQFQ
oxbODMyzeTeafywbUgD6VsygKv7OKtyuiakSk73pMjbkv01SUWOHAMnRVOpMmdIEGTapL1IUQC50
vusWnDXpm+b32HEy2bK/AabzmykHA9PYqg/JruPsXI9odwlQWADV8zAzywsa4VyRZ+0A9MGBQZBE
Fs89EcOn+71EZCWb637AeGhF4/f4hC2LCVLM+d6hPFvT/KMwybLo85q7b67o9masfINR3dyheow0
xJgOWUlxZ95b61ZXr2rVhQP2eq9UCvKlY4fLtvUFVmD8Apw7lpIyk6zXj7HI72BZzMAQxmdKaF5V
IR5bUVxIqX/pvWp7VQ53XVQYrMF0oDNEc0X2aVbqtjeiVxqrVvH13L23U3RpVeQhxhDdp03V2BRG
tTeW9KNgNLbHE5F6g6q+Z/UHIt1NyUU/xwaJNeZ10nNij9soQPaYeotTT5SS0W+BGJFCrKFx7g06
XjU+1rDajCv4jYICCrxfnIvPFCWY11Tui4M6jwQGbqxsUQ86vlYuwWR1lNDu+ROHLZiMpfR+Bdty
1mMzp8xIjpNE84uy74660d6teXGzUzVwZfHSMpy8u/zRIypieC816eswjFGVRXuzqBI/agnvZTbq
NRpv2exwY8pZgrXPNBD1SIg45pKKmW9sZZ/Ahc1jXmFCb0l6swv1PGYq8LQkqYNCFq8JmenIejd6
zRDka1sEhWsDE25zjgZZuR5L4MbXVOdP4DCVRkft2zjfWJTl21ABgUFQiNyNySO9J5YUYinrENCO
5TGHueKfa491EX+WkJ6CjGa5VPT1ostNvW2yII7ibDdmzuKbo9YQf7NGZ4IpSLQZlzN1vXPsxdBA
+fxiFXSwqsYBZTPtNKIrDoXqpB7hFPOxrR1O+FWJD2jhJwDW+6U0O89SxZFGgrlCzKg2Wxb+ADUF
tKvFzosLuTAmnpkxZCX8vGsMnyba2BWIIg6jNH6wIhSH3rCuhjrcMBVOSnNY1eknnTs9zAjYDNbq
QaDGxUkM3mpTitZ91F5SGl0awfIAwICDNJc0qlX6zffIZLN4V6ORWbHV2EDNsWwVlvDcWP/p2XqA
BfDzZCLtnU8nl2VQm33QGfmJ7bWAYovGSBjqxm7Ur8V81qZoD+SwD/LFCet6eNXjrjsJKViQjR34
wbncSuh9N44Rhmq7CQXNAub9p7Uvph0CLPRzmaDOFU//LwjWYXpBqqSSnZ392SAsd0rH1oG5FQuD
cmQKY4VlziSusCaBO3646Dlq+Fq3ji4CdQPt/VwSvRaRsYCLhDHGAvs07oynKrc+NVZfh9j4Mgf6
5sSNcNaUEcgm3BCSMf8WXmRuvZ+Cu2a0h49sJe4y0gY/7fPLLMCMOgOhKlbjzWnpc5V8wFcg6Usy
kI0QBfvjULeBCUueJ4tJvGDfWQEpCHQuEOalzyRxvTYaFzHX5VFWCICXZnyapSmZGueYvKohWGy4
jUmlHCg1W9nn/3cb7i0K1Nm+sgBkkREp4WqYf5EgV4yR98XmdQhZlqAXyy3Eh/GLnVPNCICQcY+w
pEkrv/fIPC+9PoesgUbrP5bpoSQldEvZhn0+MPtCzYAvssie54J5n4BJskuziqTC/CfC1OqtmDQC
kVYEpaHsxX6+UBEeKgJdcVxahKS49lcr+ldNV01PN8kiWcCIukCcF2TQe0vGWYBphFHop7QeipZq
g8/eT8rk0JrD67q6OMtRvCML8g2J71BRHAoO0zpGpb7Q8Xe/accLBzUPJgObAL0f+L2B6HoNs72w
U5dHfA5BrK6d5wjJRUcGPIkkKU0sHYfjPLvp/KAWzWOvxmOILlcjjGlSj2tHyzamtqeoRn/CYl0C
Rak9wBFPhi7zHb6VxzGrqiAmDZIQS2+MesVnfvGYEK2+7zOqI16Ob/Sg2lNFCUWOm+ONfaOEQzme
pEVmp5p276UWFKSz8xt2f/UYQbVVRr8jM7TNJrRxvNWtUCA5OuZ/JhMTj+BrnvONckX0NrAMjnF2
LTiIwDzr78h/SbFTrMHT2/KmS0JInEmGhsp8FdTzx0gFcERmiBTTDHEbc5kz3gdmvtWgUlfDGPIL
o9HovcuM3OtS/u/sbP2n5P2KAcR2fL41poLahe/x0Zhwihla4p4REyAIXQ2xB7/sKVuwT65wxcq4
gua3sGFzPwpQn2585g19ERMRPUr6n2WS05obHIEO/DgSWG3rGM8YHgvSosaB07tgFMtYSL2WjXxV
2waBVEHpkGMaqBFacjBWh86U46GNpbqH9L+3spdazOYHEZTcsVq66yN9CvO++NRV4z9WNZL1TkZi
kBu/NZX2TDzqQ5fYo0+oYZARXhQqbYHAPK72UBxf5t7czNV/rju94viWu6FhYi/Jo9OiJsU9b/8R
ADHsjMoVvpZXn7OZA5aryEQvWYwmoyX2dcGFQRoGa7eAzpPlXG+q1IUVs1MMQR1xQogGIlapIMIP
zUmveEHIWhA7pMYqeJp+KzQmxB7YXVC+Pk42VNxlHlM2492zTpCgnzCmSHGGgwKeT4W1MHPAfZEa
uth/mxTJIe1rxvrCwmI7fzCbv40I7y07sok8c6+rHh1TmTAjsenQXMI20aX23+C5GUiLrOcSRGqd
NxnRQw6scufag9kNXFS01ypvCRLTGRuv7XvEGbgnXG5FrR1a2hLaLU4AbWScUnV5FlKWA8rpf+x+
1X1gG2qY04touED8PrF9XqvG6/XJ8Powm0cDx9X0n5Wk92HpsImOthKkrLyLSM+v0P1vA5jUvQ7h
Fon6S+4yz9vm7be4WBmJbx+rpSpeHbs/fZ2uu9J+secpbBLOMTvJ3wmFWI69VmkMYYuj293HhAo8
rzpwvnigNkkHF+m4L8Vkh8nMdzhH83EiuoBSfPqrmoqvMSl5TF31xqNYv5oOS2uMYqtlTOCSU/zG
fd7tmEj3ONhU+mS7fa8M63sZ5TtRDljfxuotbjAHDnP5wMWcByyxHvOJzjIRFrUt2CuvsXXpDV15
nbarL4MAi9f8m3iuPJjNwEmquwbYnHkBXURTGZ3fLiGlGRsebOyJOkHvjirmyutTXzEwtJG4kPC5
HgSDeU9dAQiiodrHedBsPyOkCgZHia3s3Ml8sSy8Y6vowCVbb8NkoZp2yL7GxMwI4CKwfGf9GYcW
KOGo/7RM64diasTNML1F2vJG2+lMpeMbmaOwRiSyajazLw0CBrTFd7OMwaHn1oMCRb1c6n1JhVG2
nJIr2VgMAJt+366wI+URRwnqaJF+OApWcwYAa4tAU6uK45hUBLwy9SCpOw9Z4LhMzduRJmY1v4qh
fmlqfmHMIK9RrD844Gpoosz/0jaS/gRGfEdo848i6DR5KKBAN58zqKbYGd+JxvPmCijHstp72aun
ZVX242SR/miLj2jsENKzCaiRYKuGfklaPfdSow7NzP1JMIOKkb2+lXHpgxOlj+1oMBvZonQQqVco
5mtBejPSKupq2dfsAqr2Qx22EG8UntbCUL1SnE81mv2uXz6xlX1y2aJvQM6RbqioBRLHLiqynzIa
YYZjsdKsA4qCh8pYP9vJdnmEy5OMmMnoGFv3aX/rXNRytHFmUCr9WeKZ22UINvxx4b9usmrHFOA5
t/F3Ks1mtwHMfrTGmV9jqM5LZFG1UaK1GbIFyB10YSwiEd/Ph034F1uWEixujCfQJIkG35/bEapA
8uCXGj80Pe7JhSF5CztQyS4TGgGQIBaL2/Jv4iM5ahW25BxdLtWcc23ziGlRCv56mcgT0crO3pHG
+W1nOqqHjruiGu1dYbXXiDuA0fkSxNOwhu0qYLRXbC8TtXqFZN0HPZlh/lSVv7YdeXjRxoD4RjOY
UvaZQ8VtAvGt9NjAsAkbxh+zc07CbAFi5NlJrvG6y/m7nVoCHMPC4iG38OQoLl3GkqZuubYbqqt8
0p60StxsIsy60T3LUb83WVhk7PGsAUPukN1Z5sBRULvPvq5C3ioNZnXLt08WQdIwkDVvw2IddetF
WvY7y6ApjMlB5Q/l4YeZP3m6PPVjLk+Ojg1IhY5TXotcEG7CujQg1fiyoDjZ9QMvSDQtPgmh/yUT
I3ISN3bult+gi9eZmuk6uwdim+mA55xXuvb1ybznWC6eR/lvSQB51VP/aC+MwAlhZsodlXu2gPYh
7ZSbEWWfcPynU6k9KK0rnjvGEEmf/AFJT/3ckB5QBCB+xos+l/NJlAlCDZvekP9F+GTK2ArMzWmg
tF3AZM0XyfxaqTCjsCqw2pTP5A6fXXt60GbK1G4qcMcS4J1bh9R+K9ph8nCSE5tCnR5tC62OkN9K
tauwVSC4oUAq9lqUd0GKGRs+SeYVRcq7p2bkwQyzBdqHye9ECV7J1yQCatLw0OziRlCH5gUroN7v
1wGlAzT1kFNy2fdjfTXMDPvI2P6KLQva2QDBmRAk5ABQzcr1ZtfdTR8nloEMeTA4HfukK8O+BTbm
FLjl4OAeq4G50kQLojPI2fWkq4NBelFna/BJeoO4JtKLpugpRgVWBHKvDd25y+NgJjVUj53u6EQu
vl4JAVGdEdZ0ND2uIKy+PjblcMmNKKXRwzkzNRoSGat6E318jyMknIZQg3xwBi4hdO94ZzZt15/S
bo8mFiG0vb+I/AwOhsYJBjkzrW9eK3YjwL7SL9AsSDVmlCda8uKQHbPTcnZ2o9yAR275uY5cRXYa
vUEsC4ijP+uWfE5Ftu7zKD4ouotdRsM5CdsSwRXccWIjDmlzyiL7zUbYUy4cXVH0uXYmo2sih1mA
LwXB73EQj+Kh0/Q3zPlk9ZLRucsjg4TxzfiFk0TgqIt0BBBMoGOOhgh/c6i2BlWTn1e88IbB8yco
ZnZ1Q5x1TgoBr4nF86j0zzkzbmav265gfSp0Vg56bl5iF+mMDn+ymhzTn9na+q6uhOaQ3HSCu3xD
rIWXVWgztBG1G0987ijkySjir8pRV6ZbMsoyqWGnNPThSAj0gXRNWaIiy2Dy77leniojxlPnCE+0
/Oyz7dda2+9WfpAdJmPaGBEgeP8olfiJCPJ3YeECmmc4HmmB5zBaMAvPuJqpvM9ulrQnjEgwGJZF
AZIwwTXqL2y3VNBiA173lPYkr4PSjsfHv65yefiAdcWyDpCHYvLrliZQmf5lLNT9jvAuc2a5ZEwL
ql3B484YEtVEU5MaW3bs7OwcRRDeKHr26cNlmbxLrEutZz9dKfKzML4GU4IeTu5irO4GV7dFnm6H
o5INSTN5oiRDVJTkXRgYPIsm8tgYQE4Y7MWbzLEGFQKM2ep1po+MbUymthgR/kqr3zcLIcQyeZW9
aaCZcFq/aq/52AdrangY/tTqPKJk8Zy1w/cn126XO1zBZol4hg6EES0B1HESELJyo/QiuBHvEBcs
Tv+VHGooJrt2bbwuY3MkPizCTjsXJeqssmdtSJobTmtRfo4tn2Ye11+pKtnIyDbocSKyrlkeR1V7
auLuJQZotUuV6Zwx557FdO6sBtqdutWGnMZFyAqPGpV5XNR15Kom1TPe+XCOKhOQG3lkxMpMgMUk
wdvz1zIqJfoVlCRRMzw2ZXdPdeN9BBQFRMli2DjRlk5V4Gjaw6oTgFdAmBgs+xFXJAoR0gX0aBME
bZHUMH08fSI+oLRZuhir0SHWPs0JOjMr1xC/WbPD4gXoM2o5r3Jc6rGaQIeGoVgxF8eSeeQZ8daP
mDs+u0RC3mzip66En1VOihsqxT8GWWwp+2tmWF95wSZLw2B9HNh0a2lunSHV/MZNdaZL/Yqc5oq3
24d/eVR0rlxhU+Q76b8hcY+yfZ3n5SzArxHQQaQzMVq7sayRtu3RR5js/4Z3C4mTFzEC0Urltqrg
SSi0zexRTdThrIINkJyH3iCr79H4D3dq6judgSA6mZhLTVogZ5OmD288wgtQCa4i8GSXgJMOfd2h
JTLErp3KmY5HHjVVA4Q3moFyXzoa43puyIklGi7Lxb9FE+Ue+WHsr4qxhpZObkcBN4Mr46vIKB8d
FR2FsCVzmrttLvZJe7aZW7I5p3acR5x5q+lZnR6/6G0KrUNxH1OWq2TIMzTMdAyNBdIOlUUqssJQ
rsScNO5bXk7/KUPNVDtzz5PbxkEdWY+cYljFDfMNZpV2jDOG8zr9dQYq/kT8V2Ab7XuxTBEgr/Xd
LJp/+jDzxMa962m8TtlAkd9HsZe6xpEPVblkzeYxcnp6NHvb07F2atHzOjOslqh4xfAy7axYvmpu
yn/XSfzF810jO3AdzPZlTJmSQ9+/dUpYkkp3rjh669Z4Rb/jeiYhb95EEjBB5KelIOoQ2dhzn2kM
y01eV0Qpl5Rp4c4cFvWkrO/9lo2MEKYuH9WoL8jwqdML7noXFZrQfMdqA3zx57GR8z4Z6a9TWdyy
3vhtS/VXsrmMNDTNRKiXtXaECJMsiAlzlxQCaq4ybEELeT2cJHTQm4IiqvcKudx9p433ts6eIG9f
27HYMoGYfth9aBTikW7vQ04YrPG4nUhoOpVR/cbsmsWtEnt1Y9cXDet4lGgnmTBiWdsHcqqobKIZ
wLxGm4c2kc9n+SiMcfUYVb8nWCATdyUrIfWshW4azVEbGHV+y+m8a1JAfISa15FBTkzuvZxp292f
YfxtSleAP02x2LpPrd1funn1o6x6rguq+HwFm265fENVJIhAia6TZTI7Y186DZrcxwmbjDE9Q1og
2XwxycuZXtKWZ2SymS/1yVGYliBWvdtT8BLGmIvREwSPE1ZjfIFlsH2UXNS3CYN71f5xXJi8qPg4
IDSD6YWbEcoWqbu+tx6yfqUZZTjRM7/b1b0uA9nqKTIgiCbOuL0gnjUu+VskceXrtsgPpUCe0tqE
yCzNMxP4dOlcUnHTbQyoHpkutR7bDotQa4YacfLASAZCQ5rlIYeVulez4WDmg/KU1Fb6LLTskJi0
xgX690Nk0zOx8g4MRRdsvAv2aAkfWcEvdwKQ+ZLM7etauNqFjBr2Q001I2TQ1zOJA+tZFqI81lGE
UcR0r049utdMH081EfDnbF7/sB2mxw7ezmGadaAnBIZTuM1nzNEr6NOUi31G10YGXewreNdeJPPU
BzZsVzfLzU0kCH3WfMy5FsO2iZdzhZDoXNrW+1DkQA/Ker0kZk10EXo9LytqJoZGcleLf+uYI5N2
pMLOavW5Wt2QDLxyB/cURdNk3kA/MaYy1x87urtm9DnoQ3WyiySwuvweqy6dTfftkJuzU9UEEcvE
sqDMZjQwUX9ZgWAGKN4NHq1IeM2sOAiQj6vAcdwt7EpVuDUI+A1vMeOMlKBiCGrYGJfSYaJN0XRM
NPMRoQLJF3wNjFrrF5gqesiInCxsXienenF7Tmc+hn/ERZJMtUD+SGXjw3Ls0cEDdVYfSZCmfgTy
fdos3oojjc2V8CXBQNBHagsxWPaXLFEGoccFAtvo3CupetWzDJv4ZD0NKBMBLNw09V/SctbCaBXe
ZOMx62rOnak5tTkTNxXJsdfR5bNM4GokvJWkThIQTQpdIqws7kF+FdtBPF0tyaWM7FCQawYGqWqx
n0sPz+ezhZ6EKHH9adYiAFKSRAwtxXGD6wCC8zKke+lGFw5lOmq8fzRpjDrLBsF+zk51EPxZiWDt
2Ena0zFzX11ipS+dVRGpNil7y0FTopvz29wSMpbqbKrVWACfXC3ETjbdjF5aCEuX/sEgcU70Ret3
eYHzfSW4ClRbaJsYHXpLNdiFoU5P8pifSCXmYvxnStRmOvVTVTMnH6gPCUrvjx2OJK+xjsw2y7Nm
tZfJIBiWaHQObkO7aAQlsFFkNrIJvNwoAzsvlACvexkKtCyPTcR+s0Wdh/WfWxOKE1I92CyEgeZL
uKSTe+khFwGRcNiDHpKF3zwZDajbkX3I84SNUCSf+zkpd2WVoLE+TjrVRT+bHvPD+WjCSIvleDTY
32WLVHxrxp5S6c0dCC0X70hUqdINVJs5tx+4Pq9i22W68ytOM+Y8dh6H5QzJyu7LNpzB0SlqH9Fr
ZGE3S1ofw3W8mGOLkVe/8ZvRavFJI4zKOSVlf2AMzIRHIsjBLpqhElIpxUYYImuqBHYx+B1cVmZZ
vxEbpH257SL1dLy7eOp5VGq+wWrCWsapxB2Z+5NpVke1Tb6tpC2vSbaGw7gQIKbTSqSdmQXd4B5X
9rmHlayvfVrP/3Wj6Ter/qpq+VPGXmAPCy3ZQe3bjuwCfLrNHK+PKQDM/zI4+5llYm1TdeYh0WRz
Y2d3/B6wvyCktNGnOVsM/+654mI/yS9AQjn80DFGZvdE/0KBa5ZwIclkVk2DV0y/RWYFqmS+ER6s
hNr6QCsOd7cSJsIpzln1yMAVxZDZ5PspVS9MkiC7mnQq/Zr7ttudEKtrx1V+J5KFWQsSHwgODhqR
P8OChfrOSe2ZOQVpswJkqFOPpR1yP4XNjLU8sr8HMZSi6ZofiIXsqQ6qk+UUj71YWdvoUxaQbFPh
bSbrgynszIkkc9/s5d624vMgXXFxcMYRSMqoh+i0PwnpinFHJwF/4QWt/jgx06PDR5uh64N7HUqp
ohHr3wzJO1aZxts6NVcXWvTjXhdMV+PJfuNc31ejknv2Ikh2wyDJNRrMKTrHhCC3PQOgB6FM70Wb
yADS8Ale1K2bnTczoQrU2k2XS6KhV2aU9xDnUCwMTkC65+bp/rTWwTfZpYQjBjBGKn9lXvYhDkIw
PiYTjLlHdiHd4sgCHf1uDWFnWTab6XiIHSbim5UoARsbCiCM0PSjv3JO/rYKei7oFBFcx/vMQtQV
xfAuloyqfaz2dkadvK7Kra71jxUxv9O5y4HEtQqPKHsidvomwq7sAW4VnC2d5E1tbs/orXF8JvCb
yqtmWMspn4tXXCjyUjJvr/M8fbUMKKBL/KARzXvS4WvCH91JQ65eXJVUVraiIA/dGWqHE3WQ0NwA
1WDy+XVUpgVWj5TcXT+6nr1I11M02rZusrtaHrARR6fIMJ70IX0kFpTM51x8qJP+65qMWwxQhAFM
F+VoGOK2kATAQ7TgjlIQUnVMjEHjelM7QNxw50tTy/uQ9w27SGd9LNG8PupZ/j2gDTz9/58cNFSe
MgIlIlSRmq5G/D2aFgY/pMf7zFB4RhvxseDWO+WYku7EeK6HKJnBB25v2eoigq7Fkl1ihfZhV/VI
mQbXOZEQC9lMy2Zv7PxIgEe1t5Gmjo37O9l0mup00lwItU1P29OrqkS6RuIfThzzNOVWd8WcAWs/
++wdqh0GShVc7/K3Uoe3eSzVH/DClGkqxGB+hm2uBvTYYPkAf0je++0vWntT66i4jG18oxAhhleh
4DMa99WsmTw263gR219iPb6meV8BAh8yUrkK40RQboq9gkXXmjTn1BnOTQ3UMHJydjPyeTYHLE8d
6dhA+/bINjV/slLQ74PihBkzHSgnCORqp4wIx2NK2hUF85aF4gLQy5QaV5Pkc7US5xqRq2b/1K5Z
XXt0+ZCxGbyxr+pHHYB+onkzRHNWPGkC28T5XUX2X+0Mp7xqb4Kd8uNkjCgV49gfcHj5RAfvlZTF
agr+zS5uCQoSi9hekhM3pels8FIlqV8nMH0XRAh2NfoqCqxIUtkscmT9nqO9SRlY39ZCG1k7E4ra
slEh6HzaO8IuXtWJlAzTqhQKSrZhWcfUncomp95ak8exJcpac5oPmKPZmZlRFBK30Tz1lpt5mjKM
X1lWHbSuTW/2Yr3LK8GcV7GVj9orXrdnwlZCd2K2aS8drAnxNpCZ6zvN+IiQiuxHk+x6lCLNllu6
ts3r0Jv3BArfMU/kvmurQwN6JbGkN7vGGRWNQrI52oe6ID+8kyOMufLT0bIz9+CMlNN4S5jxeY1q
zIeYDHGfRoLFPBkFETRSvUQQw76rWYY9YjaaBz5Mjgk/Mm59hOyLn3jnSgSiBseCddu6hZRHz+vd
+oQ+imWmrh6zpNhSbolVlLqB8hXztlI759YJtDx/rnWNz5+SsyKUAeNl+WQ7CK1mWmG3MT5SODj9
kgjEPNPNUOw/iWbZ4IXI0fgdKgOlhxVvb1qsXNcIYrejmBfSp+jWp+phnVPXc6apeWyWPPeyKfue
Op4AD4NRe2S5HUMnWmYW6Qre6njckiDL5p+Ro4HooaEBnaXuHhcWeT27bZQlyq1Ne/vIirkoRhVP
1wbZt10q7poOAyr/WHZvPcL4D6XKG59Q7e6ksy10uuLW6OAbp8WEzW+ySizMO0QKMNBbfFipmRdQ
cCcEcNZ5KbvvhFfFp+ZFk8UZSXr3wIAHpfi63uvMYZ8isMOUPHJBocZDQDhCSMJhFqgam/F+fuRr
fSAF6ydiN35hwfc8rrp76E15l5LHtqMkoPmUytnINQcP7r+kNr7nkZN66Hr1pk0dG/KFgoMe4sqd
tj6ckfuBbVPMj9GUX228bVcihaQz9nkXZWCOWDv/qPKcr4y/maNWPwKN3yL9ejJHkTH6crbhkfIL
zrwvcFWH10Qgly6ciXYmvrBm4S2KZnTZTewNeuX66qweGjJA6FHgxjn4pt0RGmLVqcN9AdUSruxj
qIMaqH5Lz3Npf6UYFXkXHe0VDxMWHCYklorCDMbEbjGN4h7jxvd7MgqMdVb3kbrga2SVBdM7LHBX
+BsEChT/ILk6Uef0KXKzSNDJGm6DPFKJvujyJlh/7HwS4mJuYD+0IO5ZjLrreKcwZSpBCjqVjBc3
XD5RE42nSHORu3VwEUSvnaEZuv6YZI8ibZhraj1ImHV4tkuiN0R6q0cY7GrtVE+5EJepHBZP1cbl
MMONPuiriI9yxdm3mjNZBmS6h2kyZ1dutHNRGjUvAu0rZ4/CDhRzuXTNzJ/LqD+r8WzsmlUBJb3W
xjkhuYO5Rzs+2Zl10Sh+dilN7au92urVKtRfG5U+yfB2FpiF8s+iTbll1K44m2f6iG45mVbHETX6
kc0MWY86NifrwYzb+MQau8a9W0YsChl3q2U0XUGlTVfTbbHNj8fs0ERm9tC3RO8syT6psa2y0x9P
nRiAbJtkWywcOZg2HB8EGdIaLY+8oanyve5Sm7sMtXY5yOib2vzTKhLY2di3J8LI9u5YTBeLoIDL
sBZnciXviq1OF6H19xaJ+7EoNeqDGAdamuxpBrhyqEGTKir+dY7K21J2D800UI8PuV+4EzuC/1F3
Jst1I2mWfpW23CPaHYMDKOvKxZ0nzjM3MIoSMc+O8en7g7K6U6nKirTatFlvaKZgSOS9F3C4/+ec
7wyyv2iZvtG44B8lWLqtRaEwjuys3CwotI3A2Tq6wXzSNjsjkNpnnHxgfUs7PaY/mPtGuFHr1ymP
sgfjSnqhPLVEmjl24tMgDIpJqfG/GvLLN1QYh2x/sdLn6RvW7Q87s7LLOE2MpGhJ0bMcQHHLcTMM
MUzUWqN9p8mVDFMiTCFP72nKOYfE4SZqqVhoJwR41MPpJJQ4FzioSf0nNMSUo3+2LJJEhln2bDpY
huAy+ZCQKT+RZpcc7I4Fls6/azhhguZ2YxfiJcTaKa/KxScMh7vZm0A3N6n9bKQIOlkdH3xzOEV5
l51hFr9pDUtkrBg3IL9cGb48qMkkhtU+DeYkNyzL9drN04szju9O3W9dy8TLWpktKwFpO06DK0ar
Ai/9AlT+xi6Uce6E8StSuFATh+sAjpLWCrd+Nbxio+Y4XCcPdV/cyxzwJC1FKIzIJ35KHCCOeDTY
nGym8K7UPElrOThnhgX0fTh4D4T91SlH7Zp6YJ/Adqq/VnhLl+HwGTfKm+WqI0pYuBK8eVE+7ewW
Ydz0+H0Hl+BqG35FKjuQ9uFZBvjAazlRo3G8VZV6hBp0rZN0Y+UA6nscaIxr1XhMG7YsXVt/VykJ
4UKW3xkMpgYjJiedspVwmwvWggKE5sa28VeascNsQ5aLH5gdW+LzoI1rZFrP4grJCvYNWNMyaNOj
RPsSur9utf8U+V61qzEh03qMtS7Agpe5wAO8ljRPVXPtmNFtjUO1J4QD0dD6Pjv2jenMbz0RvdCK
v+zKuhv0sKoa9R5lmC/8yX1UhFV8d7y3ShrFzPjbHAUfTYOmiLJVrRqJL0C336R95QfdDUBba1X4
fLethm+zVd5Fc/m+YC+MhtlVm1+CBlRnj1q/0rU+zpROlgMFIlb96k2Jv2pMN8XzEjzGcISJmK76
Lm03ER5BuOHTHccZz+kv3J9HePYl6vXGaZCUnOxHoVMaBHpsKzXudGy6mzyeLnYdqI2Whr1KDFIC
lqkYrwz61RsggS5XjTnjPR+7VTc0jx4KzYwbsrIh8cgpPhF+OYDGxjsyuKgxuKLrTm85i+m14Rgc
X8t5xBGzxZDI8yKIwShAQaZuJdxGHA1A58MHNJW3tsg69OyAbtPoeWxm0p0dQfIqn3EnEMxcGT4N
okBRNxz3N9J/cEudIeohxrZQDcEMeA/uacyPU21zuUkiYYVzB1vimr4/nICCqRz93dUW4oMMB5Lg
KnyUTVejfVX8BO9kzsaNR+EC059yIzijAu55t5H4yY3MM5K3hbrhYxDh8RZyrNP7PL6HFHOxqb89
NnMSseHuTBjgQ3SnG3/dx9AF6kJN+Mt0xjmYjshiLp9ApOS3jJIo21oenJwFUVGumWLdGq2FKyLq
jE0QzPUOYMZXIxjuw/24p6CNHZlrsElNPlSPp8CsxLIryCSjvhHaN6OWRhw4lkIGtkaPxu4JOz9X
yRyF4U6qQT8Ww3yYI33HnvK546YBNI56HjjskWmUWqD36bqdRr0JmUpxKkwq5qqwDho8p1f2MJK7
EhubrSp3oThABPLxzyFOeEE3vnL8W0Px6T7s0LqraSXJ89Q/OqbmdY35SbsPNRrsabYqAiFpyu/t
YpTb0lmKPmjYRr9i5SMlBs2gYpaI0n5IoC5eiW68WMnKiH/QFHJkLEhWkOZRxIMbc4R85OTIijgA
b12MSrYmBB2V7lNtkAXxXG872fZTN+Ig0n3UnQQZllvEu9vBmAbKYcDw6kLfG1681zAa43wetvPV
6DB9mcbb6MRntRNkNEpmoFvXJELcHx1LP7Tj/Ggzi9tg3Pr0LUw5sn7qW1IXg8WcY8gexjbBC1Y5
25knOeYb45H1rETRCZ8t0N3YgAV+97gON3lH1o2+BFcYX37FYY9JwUcn8nNE5C8u6tuk7o9uPX/6
7rS3cIxCGku/RJVfh0R59m1DvFwY5CDRy+rOO2sE2itXhTceM+VDJ8trD4TnNWWDW0C2lPEGLptQ
ZkZn+Yagy95/7K1dP3fBVZpC0DSRgSLH9hie8wvPjdKXsT+4qb4xoO08ZTpJ9jQ22Os45S8n0ZIY
haB6zXrDRgX3J2QFEdwk9IrUnDL2XchbjeHoNfeG9GIy6SX44J9msIcH0CkXnyKwk5fl8ZHirTVT
Av+KQvnvAec2Tk2eODsOpw+3Mh+mTIgjY8SPOmq20+zn23CkXgdgiB71cNWH2aMsA3J5zohZoLSq
i03Fz2m062RR32A4Fxw9kdygF3yrUoUSZjv7pKlN7ptFpcNR1ytKMGpO6FIM46XG0UY94T5sLT6l
qBvWrO6MRTs/veel7kSwbNrILB7rZrhhTlw+2sADHD9ObmDAC08FJ7fNuSYnt0JazJyzr+dy51kh
lrGs3Kopyp9lYH6Kxj/nQVg9OTj0LMrluEsxj9SpQ34rtoJHNqdbqMJOEebvAsoK1Q8OZWVjvhuT
NFuezeKUNdl8AOF8W1kiPiVhJC/UApzmls8C8oyzjx2OeRN51gsm3x4h/sa3wG9P8pUpQ38INW0O
VVby7vmcSfppZmnFEbfgKNnTdzYp32Bm5oDfgvHQJMcvKxHHLsiY8QgWT3xMF9l22xwIb9KZkAaN
7hgsIibkkAX6rR1LcZea9dalwmIQDXiMyAsP/ML4nRp2DiLL69WQ9M71ZDeHEbrZ+wxjXwH+aTp3
JnfnTpdRWwcgaJ9YJMbnyk3u6kZ9MpOcDn6WvYTIQmsQ9+kpaeXdyGJ9hlj+Ndr6A3LsSCdYK3fh
7DxwmseUZOawmyPxw7U5nWgKUzDA+hbWfbEknsl8N3gVzq3MNzHrBfE473Fypbm3VbWXdWTzMOnj
Kz93n43eia4pbBkXi42s1A3nP55ySTniJ8iSax42Bxj/2V5XAtrcsj8G0zNgJ8wxmglDgWxgYC9S
6zx3TXzusvrc1b19K7jat25BI7WnXYLicXbpOyf925eCMwDaOM1kpmunW/xTnw3m/BeVZM4mQ/4m
XutA6iRtr7HAbPu8zB7MGB2uglpcdxM8vccUpPZtvHxh2m7m9XRRXKMHQlzRtgsCnhOpmz/6GvEX
SBE1gRbbxioFVy+DQl+lkK2LUundODTfzVSlJ8ovHYP+D0xFP6JCN4RuGNSQy7GIVG0yhrNd02wa
5LrHwl5Uo9E6NU06EwCZxx1cF32d6vCj5pL3+nBt2RZWbGAOXZnKtfSCpzZJtllLYqC1sEEwvcTU
1rE4+tZ+aI0X8EcxXYPCb1LE9PkNW9snOctiYLhjaeHveqfFisL+kjatVTpEetdGQbJa6aIn90x3
9hY6OnSZeYPBS/7AJLNoAmce8Ivz15p+5L3lnil8CXhvVAMyvgGsTiL91k+S9igIxdmRaC5Z5N0Z
VsuxqovUPmXcwOy5vTXxju3zxL8PjMa/TKH5stzQjK7H565V2Ca9dj/4ZXjluHm9H3p2x1mNcyd4
U154N/vEMjNUua0vK1gPMouvbBa8nFx0FxnehSJpPH0iw2kPoSXyciYagC58c5TbtODJTgXQBrJB
vh5D0uIqaa/GmVxeK5NPSuN7Rlhty217xjPlnX0LM+4gqltZYsuNaFpHA4IojR2TmTaknK4Il14E
QLKokxcDNyYj8OzTMdMHWtr4TOH9aTvdOJIEI9toysjHeG/Q4tBXXnqUfIxwHtstyBKxKpRCxdTe
qUW1Z4/d9TswDs46bi3n6KUnyzjI4S6K79lTTRteEa6uwHXOpqEuHSdlkkYfZvTV1vODbJrbiBlt
RdMn4x6+RK2/wwRpE2cp/PJdtdi1PUwdTxvB0KDLQ+OI47I7LgVG7pZdWnBrJxjegJru65whWhwT
chDYAfRkmvtCfaeKRCBqvpSEWLYUMLUkPMVCMVf71iUGEDE/qTrnQrAhuOW5mdcWOlKOj1tH2SU2
CwY4jy1kNUaJybU7OwfX5eRAZ92GXdttHS4oq2mBUXyUDZqEXpzyMd7jcKY7LAy4yaVZ33oDE2oQ
BANpRZ5+RbUNInehzTzaFd8RMvEOtvOKuMyWo3C2KN9fSYS/DPPHJqnNXVcObMBGXkSf9D5rubku
HXMD7/1D1aTTWJPRBcKYOeKNW6ilIAkOlZkC3+Pf2oswwi3Gwl/J+2lGUahHjwOecL7d03Qr+FXS
GSoIc2GgWfGyqWo9xNCQf5TWsn1Lb25ToecEA+CTZsLk7IwAIjL/o/dA8IwyfG1nckdDw0Vb1+5r
Lkk3BqNYw3j5LGMLz+d8zjJQFL3bAUTC8ZfQT4FaTEhVjsUDFqStX3ff4Y0hvXtwJUBRqDYbULbJ
YU5N8FWG7m0js0c0F9xN+Xs9WFTCuhAhOvqcJ5vDVxa5hx5ww3pGX2LLssmYYQHyi7/MFpGfkihg
QRt25gz1vPZbUrHngrcFf9cnaqc0s0L7TgecZwPK0pJQoDjHPMUrl5NLxXrU0FZGnAWnupevGAkw
IZ3U9zYfH5wSnlHFoXpq6MkZpIHZtnwZJEvc5KY0+EXRB5vEbuTbCME3oWG4OxFhBx5NVi8STut+
mjBYZM+zOTW7scn3TBHTnUO9MVURy7HU7CH91ZxktJnfaJMIgYs3NEChIfnHl3wqrm0/upQhprqQ
zgXO3/0uj/vnHvitrHjnUdyzKaKrmTmXat/DZB73JrQCXM3VbT8vf2WChuyw6yZXya5Va8quu05g
IrB3NoeZsNSkhEFCSsbGfWf8iLrkIoG+Ai0ezPyLe+ZCOB+gWQHRhf3H1Z9TQH8SL8tfaukVMQ2b
cQTjZtMmCfZ7LTn5p6qKam/fB1QWBn4L0A3QXi/DT+7y9eSjzGBWwrW3ALBaEV8G3d4WlnqFbvF9
cSqv1YgFemjsk8v+Gxv73qweLde8oiyiOhENvsIHEa/n8lsZDW88Ku/TtIeOnZd3QustNBQ2iVgZ
eLL4lfetl2fYnO2/wBhL6z8zXHmhnjIFVGzTlN5voN+ZNdOL/ZE+XI+FMNDgDquQHOLkYNbBDoBR
77VvWrX3zJygWV8JjBoE6I3SgRnQc203zlXYtQeUIhTPBYTss4JZzME40BV3ZYE8YgUo5zDZGDGa
GzVX3/BVUIUGeIWpVeKddEjCtmGeL2k7ZAkqaaRUp4zeaehyDxklMutxoZG0Kr3rrewNhM6rkQ03
g2EslxHjE5RAshDB88w/uUKoPdPnRd/xgGEvjeqDHxjkPOTQ7PFLO/UNu42TXe5NAVyxs5z7fk75
4ZF1MiwfY3a1rDAsGDhgzzgQyXMa9FbFmv86WQd2exeYugJTTOhzySLne/HzzxuncgAxgi06WZP3
QnAB3tAupJ/7aEO+BWmzaQx1zF01rtwE/0Kb6QeqUo4YPV0Gn+RWQGkpK3ppFQVRSfoFOOerqJPP
SpAgTLh9rbw1yJJORxEiVNTGHhYZfArFlUgH603mT7tWJe+6WmRYMlT1onkO/XhA0PRXqOnMP0zz
yZUAAbJH29/AjiNL0wPsqg1CCmN/N8TiBT4eDkpGIaxr4nOk3Wvr5YrdjWmfIsFPtHjFidz9+V33
E2b9213n28KH18+cyUJN/Ms/QMzzorW5IG3Yu16wymf2FRVDTjghgikJLnfCfgpSRv69bJtgT0iV
WBiPdA9fNonI+sobu++zm5ubxmWKvGRAA9d45whErjn7amVDe0ivXsheg0BRBDf8+KAavBtmUpqb
CCRQTvAVFZl/oSQjS8/3fT5mfMupvwphTVtNuzQhivkgGhQK8tpLSKp8VknID+fhMDrBqzt2j8ES
RalACK+RiHhMQNkE1cLLaNqTWOBqQYVH3C3z5Y09+g5wbZt5q8kr9XKYQ5OSAFPYmP75O+z8k9vd
dyRtCB5fwQzTcPArJj4u+gCUYuPvm/Y16uMXWZ0yQ58nei83ScToR0rVY3LJjrANQeva3cZIQ8R+
OQk2j/bb0HIIdvsC+yNlYn0Pei8KP32HoU5noHDSjsFTrHpG02OMNh7cuP8MY+7Q7MNpYYjK8Mpq
7AO0ulPV6pci58r1pfvimcOB5nQgwHlIRAwsgCMC3C3Z5eezk00/gRE32zBFOfLbfmYVZrc6eY/p
VyYL1hQ8i378+Zu1lE78TmMGlaM8FkZwocTF//HNCs3IUFLl/n40y/fJSj4ltkJAtc/vY7tsKRCN
YYNn79MQfHn2iIwNEhjY7DagEWAjnP7lz38h959wmn3fNsWyWEvhy99+oSrh5mDm4+9djGCIN/GH
lz1kKcQoe9jUw3AqhPE29wA858g7FsGpq5oH6iTYZpmY+PDPc7rn9pgs6xPIqZlETAEq8jKduU1H
bgEUrvc4r072AuWkjS9bB57zakHvEAbUftD939MfSTywHcv6l9wrT+VS3+LzvNt0rS+55GFCTfmj
WQagcmpC/UuALjOvYGAMGx+g4qqnJx5shqbBym3u5ja4GnIAnspAIB+sZm18LzzCWRBnX+Z6DK/w
CQq5GL/DjK1N7m8sK9vnRXZZFjqr5nrr7fgtHDn7uZKGg2jiocQnA33ufaich6iaX//8c7CXh+Kv
65Qr0LYcfIdgauFFWr+VLeDLnCHAs06V/JabfKropgBvOzIe0256qdJ7u87u4jj+hAB7nETxLQnY
0WeUMNhDQpXZgldG9ChWZIBXpsEpIIEAG09c4CzHcQceGueCNXjY3D1n02p7WpoMttbESaSfnnrF
dprKi888I/1p1OXdyIhgA1d1i//NW6s4vGmXmxNmE28EnW4/34H/+Tn+W/ijvP3ba23/+r/482dZ
TU2MvP7bH//6WNL4m//eJ/Pr3/jrVfzJOll+6T/9v/4/qqaRSlL+Zwu47f91Pc2T1h/NRxp9FN9/
raf55e/+raLGk38I6mlouzERHllo6H4AVqX//S+u+4fjWvxnya7S+6WhxpJ/2IrlCLctrcDL1ff3
hhrvD77hweSHeLIsWs5/p6HGcv/xSaH4tdD1lHCVD5BeOe5STPFLocg014rhVxwdyhatA2Fu4yP2
3lhWXbL8LMygrmKuq63hEsJ1vqLlU/+Y22q8U0HONGjAzcVCTs822GrQOzRoOVQIigV/4OkClHiC
qc42DIL8sktPnXYRIkLXF58qZpcFPoaFxWYXZ1NvtaLFBH3MIQo/Nwnzp2pMwYVlBRFMfOL7rMS4
QNb5zSigGHqJep6EuqWLHVW05SlcOT5QZ1jw16XRDPfTmACortPqcSapgoKxoAZq5dG7EOAL4WkQ
c0wnzBhBMdnZWUqy267g4/ZTm1wg9um16MIH+H9IEigYa6NnCMGb+VCyYaU353lMPEiNamEI5NhX
iYsTtpOefdel6svByLjA1UzWSDdLkdEqCpL7KFI7SGukskTYON9N2JHo4Db2wfWE8TDaglotX2bm
lUhwsYenuYkUYp/LfhAfhnpUnTaOGkHtLl26xtIm7Q9sVPHBZNEZt2r2UXVMDybt7HpB1iEhWol2
iYmpGm17P/mB2lpe5Vzwv2EebODIEHcF0tAMx8Qs33Imiist+S9GPKfHEpQEZ3eyFk0vfrRqxNhr
2g9Dmp0MeHVkl67KIf6WGjwUCEwMe7AqbJoyt9sjciYHA87ZWpqai6VifKU749Ahn/FhQhCLMBos
dL1nuFRw44ZsH6v0PcmWbWxpJWtdZnKXeA4btsYm/c0qnJ9br+l2fTu+hi3ALzEgDRadE+/sGQ3M
tiBGe5X4xK4gcGHjWm18na7TfES8TvDqRTgXn0KD5mYtXNghRgp5zGaSu7jsp1UxkGlzzIhAb8/Z
e/R64DdOpDAmp82mjMerWZHfYZuzJF1ydduE1Gc6AdGEOveN/Uyl8gGzJI1AExBTOZvuKhnDbrEw
1I+Fpdu1A4oH3IQhtnkUu2tNwH0bNwoFAn4CSrZR3dKS8C5GT2NY77t7Wq79M9b9/s2XpFv6rOuB
X+Kt5mqnVpEBd7q1SExfkonYm+MAdSoFNlGQwPI9h1PIGzEF1MgRCvYN6b+6cPdAtlvqvpkC6yyg
2t9NA4F7nNXhvjV1Ate8M9YY+HOiGbF74y9NHGLM1YPRuBAAw5EklQXpMUot477yVHXg8YIE6pfV
rmO9ueVpx+y1X2DoifdgxfQykhm01rOmZTYTvbecs+yVteAGSP6jScBPw4QksPtwKJz3YLWCLbsG
+wnKGQPD2nAPJnAhSJADHqlhnE9tHqqXhr5EKM9GcvQ0oPq+79Ymdz21fEkdPNlhat2qIl/aWJ2U
7AyGJo+6FdxLRLjpO7bo56tIOzhPvYP/g+U6u8vGFo7AGHxEDVX01WKYtzGg58FzRWvNyi0zEFuD
TBB7i/amzAQ+QhkDa6HIkh0x0h/Kt7XrRpim1w6awwydrqskhhdLvbUOcb7Jm5hod7LgOs4m51tM
x+6HObfJPoA5ADl4YnRLAUC7mTlHeTsEFDwIeiiZwMXBjIWNIbX7LFi/91RpyBuUhWhHTrO5ZedS
kOFKiPKApMRV5dcHaRrPvjuwdDLrgm9brOvcio92CTtvFAxiyKNhyYbVc4Dzu5TR5O46EdFzXTOJ
7cRY7EpLYcYYPLWGmK7XhJwU074WSFIPJjrzgwqPJMSKx7mybaIUUEM9udB/W/AnxWju5yE46zm8
JoFEfF8zSBOe8Tyh4rPGMW1u4P6cKKCuXpBjw4Oix2PfWiB9QVCDtU4UPCwKFLBYNKvAHoEuTs39
nBnT2qV1nIOMH5WPdFh2j12SFac0s5s9Nod61+ct49koEgz97XCxShTQmREzJDHjQkG3HJA90gB5
YWiLifWEst27Wjj6JCpmDqrV6hjVnCwpG4eDrcuHX/YO/7HT+rVV629P2r/vNv/Tk/j3EQ0dixUm
KGXuw8SB5OxmaoCAPAz1EQC4eG2nwLxj6gQXly14t22nSidbAGvu3ncdcfJbUH6tk3PPmz0o89iq
CJDCB6hnJ38FPTDs4sGvt0lMTSYdD6ERY00v0Nx7z5mPBo1nKSOHWNyDrkqvoZjpC93zCeXMHT/U
Vka9HUr6mewkwzMiuznZ0OjOvrRrWuPGgepyJXBjXULPlNsJFMgGDVQ+2OBztq1OvHOCV52zBatZ
lFj+d1ZOTAUOqLSdlHmwC6dJPQANim/SCg7fclrb5OwJYA/oYcYuJ8dtnGUIZGi7jHdCUl7EsRQz
79pCFC9Re3yOh1NKLSV9V9vC5laayrwG+u3Z1bc21PGDjnE/+z1Lut8EFuEwE9UlGL37eilLjZIw
9jeloZhgsy2Tt44RMb2WfeV+krEuXBzGfSA2U0ZEsEmBR0E2KI5V6/dgALgqH7TfiJ6nEdB8gxKc
q4no5LufjA6eBq+6zfvG6ra1b9Fzg1y1aYhFHUZliCsvrosvM5zVrirzcecUwUQqyHTFpsOU+BCS
UTmpIZ2ZjDlKkvQfp3TFVA9z2FD41cVJF0YFrR3+D8UGCMb8vKScqMKuDlPu1t8rN58LInHcXIri
8Glr00SGkXcqM3sJ1o4fEWTbmyyR/ruetAaawPFrU7ayf0nGMcbKM9nbNjP9kza4xjZzMzFOnpoi
AEup64MdUKaLVXCIjvTcTg+AysZjPrRAxiuiKuvy51qWL8tazusEhMvnkyyLXhlHitEnC2HLehCt
Bie0bhoawt/Ln2tmEfkQfmWYw5bxBX0FqAc45jZdZXhvQIbSrzac9DPn+PFg9rrdp26BsBA4jg/H
SuXPg8gdRjOBYfe4wZdnByN4dYtnLhs3npUSNiVgG1+bOIj48U05bAkHidvO1QZ+XkgLZyf0AsAs
haj3ankclvOEkJQ5GrZeNrUYPKYgwzjg+VlAlJWnsM0g9lUQ2zj2rTSOztCpM1vD8SDrCpf9LGo6
uwdHnlJjbC4x2ZQ12zODuosZz7fngPQlfZFNt/mYDBs+MXX56WCMLcgaaJSsxTEDzyfDKaB0F1hA
rLVRSOrLwbO0r8koANsFvT4C0YS9qckpbby6xNvjhtPOjckIE5HN0+u4Qw82p8K/myiH0GyTG72u
fNfdzGUKfrr0g12Qxd5uUgHrt2vUt0YZNzdDmHovVm25LxzC5XdDTf2jO7BMhUkApoLQ7JdZTT0v
33SePR+azIKRTa9DlPQ32lKtLysqWcmdEhRbGkxUEMxTBQgk7QAa29V89GhYO3Sm553J+Q/rfg7b
RTAIe2bxdf04GKPaFpIIKZNhiqrjNmQEZc7wGD2fVJJMIB6UMBQ4U3SZc0rd2Lu4WWDdFEYTHK1C
j8Qz6v4g6a7ZKcwpe5OiluteZcW3ydX9zpaEA8wu9t9nh3ZhbGagwEYgHHEPgBDSXwQEwUyj6C3J
C2dmDNg3Z5tavVNU2jYFmmFADimtbvRQlDtTsJO2ZiYgbeNApzGBL/l2mR4CIsnMz0ERXoK68B46
nktfFd2Ej5qSWcAKQ+rDeUTH26iJ5zJ2wCL7ziwgpCIp7c5NQo2wgiz0FuOG2zSiwl4VWt5GmBUp
Loo7p8kfrzuUSMYTcbZcoNNOFMQw2TObhLny+sDEkDsTOzErygSbx2QRg6AlMJudEh5B9EYlj5U7
o55jEZJEegxchGZEgrMdvOVWN4twPXdFDCapLMgq5cWx70qXobMCCcIuNYifm6oqr/EIVeQz2nkC
MxKbL1bck/L1PAKpcwWhI8uRznmzqm9VZ/H29MbL0KbElLuBXcHSkpqwDbntJpKTQ9Uq1C9MWebQ
ceppoYdoN5svs1kFWPMDcy9Mk53DUuaXQ4rfOotHRjuRd65wy599aROOkmSRRCTFjZjj4hkyGWUE
DS0yqGsF8gIwd/pvnAiCrJdb6dlj2vk+9mn7KM2yeXbYYV2sqNEHUzH2R0ocX3PqIw6eWbknbVbz
B7bG7ins8+AhIlfJ3K3w6nNusfv0zElv7baOrmVI5RSdcRObvSa8Ml0YeWB9xaWN4/x16EW/7SO8
MszpSHvsBjNpKfoxCZFOvhEh6/sWxANzmM1il5c5CVZBl9KK0nf9Qwyu/B6WNd0rRluobC9G2gx3
feSW1iZDQ8Qea+vgyekaZx0dBS1e3sZ2hrG6bubCuxkgi91hQI1/5FL5FMCNLVE0j4QsN0X9CGvG
2CQUh4JX8NSDA2N6B8LwPZtcjJ39YGdbtA/rkAdRvLMSzkQNSbedOfTd3pWhfeowlt4XXn7xQm9d
VDhCx6Y9Ohz1DsNoFYQIBw4H9jSPH2Fn5psCb2O3wTgV34ZOPB+7Gb7sTCSKDZBJ4KEqxneiVTkq
3ghHiAzZOgTXgEQXPZrzwCnSBG1XGz4G37zo3ZOZd+M10GJjH5SD8UDngt6zPKs1WUt1lY1F/F0b
YcqlRzMglRn+Fof4cC/iIX2MKj88AbQCZhPG4dmNREjcuMcok2MjmZirPGEpb4iV9S3GmwDWRlYj
6ZuKBWblFgU9axgH5UftUdvj9L1/5wAyB9cC0KBxW+zBbeJc8yfymmHUbzt/oj1lnhmPDJEEjBXH
o8P+WeptZWgcfWY8uJSliWgHGCjVKyMjgGTEIju502CgVjb9VjajfaDEUT4E2qfVYDCdC2F+n+IJ
vOOIfPJZNyhQ2NS5Sru2f+JHtbQkqJk9ZEhm6tWJuebrIa3uhYUn0s+b4dpOuC092r6eo9y2PkUA
hKkGYntU7O83RaxMcNMYPGKZewc30MAqgbR8eUXqXanWyZ4w1rg7zqH4qaB57ZgnVKewYsviJoE4
2hKO1ZSlbJzYR34bWu+HD1luE8emf26FvnNEuwts34YSZ3q73DJwvzTFpxGUsPupx4L3Sdkae7Lt
0CTy5NAZAjIuL69cLWey1WZxQs0fT5UD359tSA5m2sa/1bXo1arjE11FLW6DVa4zPv/UwfJeW9bG
ZW6V/AspR/6jGMCxwEScthykFdPDPfGzY/qXAZ3fsLUB/e/tuUwe5lfrtf4wXuv74bq9gzta3BjZ
9Z+fROxlrP33gwjgecuSAp6XtCnWtoT7m3g0BKGdK03kolde8C1DIQPMnLJyrZiU41oHdRbe2hUn
Owp1jOFLEvrdVnaAz8QAUgmMA8aiHKqUsJzwO9JhgcUblyD9J5vCj+vn2QmMFw5kjLJcnwmWKspB
rvmZsB4sWgYf7C7tR+bnsdz1IOMPlTna93mZMgG0Jac5R3hni1KCr7JJ1GMVGPHRcbLpITOMqmca
nvdk66N6KrdhwvVxJA6cX0gcN8/YlhGT/dzM/oVq85/UAoli49uSBK+QlI57v01SWx+rdV+j1Rpw
msiEaGAqdUaMfK6Tp4pSy3KV9T3wlzIOsWy78q31IqiSTemG3z3Kgta+Bega2nFyNng23nqMhl+h
bFA8Ce12x8TuEhNvAZYrqcAAskM3KRi19EInmNWvpoI4nLQtSRZauNGTCg33RDJ8yjbdMlC0fLbG
ay+Yi49mxnLI1asinrfLDDL9OY5Mfo4mZ9n4IXtnvFSrkf3q3c/L6/+ZprD8oF/Fiv/4wZsP/fHX
n/oDysbyh22hYz3d0Rsy3f9ou0z/lDn+m9/8H8Ql+Fcep+rHv//l43sOsTpuMUd86l9H/gyrOZej
Hv3XYsG+/Pinf+NvEoFr/4FA4DBYQn3kkv9FIrD+ULTTcjUgR5iWbaEEFGy/o3//i6TgngvNRzY1
Eadocf6/IoG0//AQMqUQlk2ltKJa+f+8+n8Qff4uAv06mvhtCXLt5TcTChXZdxSVgmLREH5Zgkx3
6Asno8AloUeD+qLHoGIx/N/UndeO5Eiapd9l71mgkUZ1sQuMC7rWHh7ihoiIzKTWmk+/n0f37HbP
rMBc7AIDFLyyMisjwgVpZuc/5zsOhOmkeBY0YEmVau7GjvJZs9uovOBLZtTSsKD/X0Zy/25U+/OT
8KMYdHnyUv2bayzx9TqG5I97n7M9uUD/T0danVMM0OR/eHv+F3qMNHhl/+k2yLM2uOMCjKa7BAXl
+ef/8KyJR2kw/YJ+ybT+WY7UIQpLqrITTKPLDH7zCjc7Cl+kbQUBsk2TyC0Uwu7QOslrNpYBXhuK
riwzOA75uxgsoHZBk55M/IZlOFhrxTcTMlJQpNQhzFfBaK/FiAXHokMHMdPUtj8P9DqsKT0FLREL
c1dq/QIoTL9pM0nXpFoTkcIdtfCjgKNQ1R5C+miPmhxpCmTn5NV4/SenOBodjWcxJ/iNLdvdFDbl
11T0v1WjpziMnmUhnOAkUJA3zeDZiD7pDSUxOfakm54oN7AJpBzdKGo/hJoGKG0hRJM4Ak0BGS2z
yYSHodk8oE9qPeUCvhqCBwY7cOHgN236HvhDPLb5JdED+ww/M1GibofR7VLIurukOGMXWaCAtB7k
Q0wcfbmz/yrAv744474zqznIBqzZtdDhjebBLoN1RV8l43hUgDUvr77uMziZntZC6i3CnK7M0IPN
aOmLQIh6brHZIZqtqBQfCOvamWwCrJEUE8Cl0Sxf8sZh2JxXlxHs4EY15apWiNiyA7bJf/IwaIa9
7Z4PZu9QsOfl6kr35i02TjLPNqLXwPevoyDYDCBeICI4/YplE5RLQ9zM6dNnNauYdgxEiGtbdOxa
WqQtbG9EUaqq8GDBFg+EnS9E7VQnxPWN72ft7tmCAKHYaa6gUpeNbeQ8hYIQ1eC4TlOLWxpgpjc7
YtmoacMGUFlLR0uvLX9IPb0XvMR5la+i2p/4iBrj01j6hb9rAx/naSeEwIcjBebDm2Jl+2xkP2NT
BcdJn/MpBcsDgYo6CS99EPzpEPYIZmRLTJe+26cXFh9vWwxi26nRJxsxMe9KeRkb9PGCnh6zovp1
GChJ9Huu1K7eTcATIQM923Y5RL3hyZx1RGNmtqpdePZ08XhYGXqyoMCAB/QBHQo4asZHx2zEzv2v
TCLy6xFNBKTsnPiRm+oX/WUZ2t1MiajfArmwoVn0UcNRJ5Vcb9AoDnGv63yQkg3zON1FOaPrtQy/
7O43GdPvVGMJhYeOlYgKA88Hi8jI3lPdTJcv2EvfQoci33TA3Ew8e6MF3h6c9cHJ+9vQWcdJi89G
UPwKPfGa1A4oFciVtRXgC8VFZyjOsvOycQU69NKavIdmdhxLdipPwIRSfT5frZ9vYJm8ZMJJ1UVV
UPthMneDohDdjVS/2KPxnSni4MMsSiqUC+H/sTrlrgr9YrQ4yKIA+0B9LmN1nLFHICqoZvup40MJ
XPN1ssd5HtQqfDTsLZrJ91ihMV9kiOQlg882r7R5Jqs3LZ9bmYN0A46cF1gz/a+wzxEaNHi3vLpG
l1NLSFGPYt/VYFNY1oEjCZJaZ90LI0Ft9c6wuBCT8M1pebJHUX9VlFcRW3iuX/AgU8GV0Gtkeffn
Ldxxou/812Coly52ztY22Ho4QTDoy0VDc2xrW5vnkqKVRCczQp4dEpZK6HRJo9+boUZ/Os8+6nwe
YifcQ3t66l2gBES2T8dnb0PrPOQHSMt95nt3WzGPpseLVsonnz9wB8Z9s1LjiSrj+Ox9qIuF0sKt
tZ7y9GCMHfcyM0IFq70NZncfLzOuSUei1E95057b3k25+RK19MqToLaIFFl/UHATFojeZWMci/I3
qfiT6evAjzfwRs6+bT86KDl15dy9CDXDMRgWOm7xzCWnYfhHBCxrccpnh36ZAf40apFQLplHIlPH
nx81lyw11x5JhcnOEAKdEoSTtPkgWgO1TzuBbjNDYb8gChs+UnEc1G+2NxcW2vnzxWpavu6UTMd6
CLbPV4RC9/Pgdx+ZSQSJ5tc3G76RnsRfY0yZYM1GsLZMRo1d/M6oaM+PvlUroKQlebuifYXgR4qd
tgRGwbU6rQJor3wXQf9i0VVv8XjrfXFPVX5OGEbpXiekG5pfxHc3nL5dpzc/FFX53Q4lhXDyjpMe
A4FESzFEfLAz7dxZ3Rmms0+qkDcLaQGUuI/OpqaXSnXuXcLzyax034kGEGKLLAErJm48Yjf8SZfl
j/+/G9l/3Mf+t/9E5hgN4Zut5v9+r3sGzvf59Y/b3b//lb9vds2/SJuxZ+UoIthDSc6Xf/fD6M9t
K45125TsOjlN/Y/Nrq79ZQjNkjZGGTQRS7Dzq3P0yv/6XzTnL4N6UZW/aVimaaraf2Sza/07O6Bq
Gc+tnYbN0Xiawv/Nvs/3fTpdMy1bPRswwTKpdgybSvfOfsW2K7NHcxkaWXDOSMNv4ZoyRpeefsDO
qUaIuyxdRqdmd3i15ACQeT2aXUsKjyxmSrXvhes0HRTUFJ3MZBHDyeNK3cVNpZxNixy/Y1bBV5PU
BBXtRIEnTwCO5Ecf0Q2QRNvaZuEPoEAdvRJNgjllW38h/uhr0aHQT1WmnfwA1hLSoPOBeuI/JrAo
KztuA8m0VXXWeisdtxRWcZokkNLRqZ9UT9SpX6OtpEsmFEHIXi1gAiTGdIMwGd37FJx9HmDPndV1
ToxH4lHcJkzgD0oMjyP3+/Yatrn+zhAkDCilS4LNmAT5C+KkPAI5w9NJvpiasgm0G4blsHoLzV5e
8u45O2mH5JCSGjoa/JjAfgvxBhezYJrdhsu8iMarjs2QfZVaBEsnJKsZ46uBdOeHmO99+e34eXTE
sw+RvtblAhbLiJWbXe0sH33jJjtyr4IsNUVYkpW5Ncs3MxzpkSHo/G1O3h+rbOVnH7T0huUIPuPU
aquySMlmhHYUnyOrd964HRX7vodqr+b+eGjbKfmFYb6bgTluHwz1w+VIZvRUilI5Z1NhAwThUPVd
GG25kllMNcNYUuPR4DxY1TGFOK0n/YODI8ctStXY1FElEZcyhhOeZg60gIp6X9WNhtAqGU9FbQFu
VkNlKioFNqVS0NY5ijQ9+yZcr8Abhg4rSzm9sn2C9EMP3atCQflhghS/CjsKpUoPyZsoBjPdVJTD
scz5X7nJVsG6aDoJ1bKeagAcpeNWAkRiH+tspVU9oBW54XDSagySQ8uGt1FZjMwVuk6SNPk0A6xP
Zh0yhTZMBcQxA6QbIRCGWmz758pIFJJxHSiD2NLUtdorfDGnSa5P1sNJFFLH2ppV3M/Nc5kH2zwY
1aNBjSUeKBW8laexu1BqyncQKFemIFJKs1O5bSIVl144jJSjhRMZvHIIProgxQ//lC7BI5mUHMf2
mmJayVNKvR0tNZxg4Ezqbmnl8aLwI3uWJlXD1aZEW2A/cHYxkHB9etrahNDDj1/mxbwMpXONvIl2
hZzKHo1e7AXRarFTI7/ZpkEMM21CwJlZBKEP+HhxNAFxcpWgtWGCWc6NZAhR1DR9dhQZ7MeMfHL5
FD2B2vCZ+Gk7ac2c3mL/wYkfU5Cess2wh2yvdYH5lkl6dJ6ktFVLE/ZFiJ8mWyVwQ+GD/SmMcOFX
vPg0GQWrngU4AyuXp6T6W+83TSX9tsBwdEulpbmN4w0r7lmY9eLce0VZGhbxSL0S5cbdViUYscVk
Z6+JkJcZLOawcdGUQX+ZJZ2/YUBTTY7VDj4FNXAF4TBQTvgxkmLpmxNpdwd56xNzTbK2gBnF85Ji
xBPNiu0qVcaC4uwk37RqqJ961cNSgU0dLaxj00iflBm9VX46LYndQlvkHkdg8Qny8NIqPmhZx0eH
CguQLSKkfVYz/1S0amNK6a1jlzQdR6cSjb7MIqINTVYwax5Q/qup+TsrS7Vie892plvFXE0U2nM1
OFms3QwRTfPB08tlm07d76nPMUx1vRj3Nc0GXOe9CWFbB22XEeu5jjXg2EXVxMwvraiZt0UGEyNM
HAivTV0fuiyGSUOiTxXDtsvqhOIsIHrMf5SneybYV4oKiTyP5SYfoOuwBwwfHJvke4c7Vac5S4Tr
sWzBCOJqwnaR0jr9NkBG2nm5CVqoLatzTpnsbwvtNZrVhuks8Cw713Aa/E3bR9MxcZhjaMbQHnMO
da9qqniw+4POeN5HMVZmRjTsocviOPICfEsc+kJqKsFn7Av7d9a3RBkb239RpF2fygFVt/cMbWew
rcpWXR82KO9FxwsYKGN+iybVpjknb2+pSgiBhMNQTgsr6qa72qqknscgC+R86pLAgJvU5wTGw/IS
l5wwCmqBD0AjoZSE2qg+BAPHRVnwMc2xKi2ZA5eEdTOxmGzaW1rEe3pRmmwPcELePLOKfwVtkep7
L+PoPy9Fl+0qPgmMGEyie7rMm7WHpY4yHUYbESwZ2XGypxllpOsT1BCp5cTh92pv8Nd0dZblAlsg
d9SsN60vpy5gZFsq+TDWTeYw3BjpEcJiuuFUpi6NbAgW5dCz3/f90g2TiJY4XctPXRcHLrOSEXcK
RoEPISIj5x2Q7bGQQbFtglY8Mjhirjdp/pduRfZ+BPjF1dQpcunoTkZyNjzqMoB0GEPLHqiBC7te
X5dTrV76yh5vjk7xL2Kgcm7twHcpFiRTjvsTUE57IPabb+MGaHzr1CRXEkN70xXol2M21js+jN7a
ge55TCmEWWPhb14ctcoevBHlNta8fKdZ7S9NaGIlDa/GZqkGOx3YxRU4Fa3BVU3bdiLBlFLvZew1
Q07MwUwZsYzadv1RaUZDp2oYn02TvRCfH638tGRESwjW43aeM1DnruOQUB8ozNUSW8f+iP2FilLS
gMLXSM01prcRHLf3mIpNqsixSCoJQHa9ydrXImhKSFh29U5+m4zCqHtApk3E+KiMcd+Go7KC5AN7
zndoJ8Xtis1zDMqL6ms2FWFFcKCfiZ5gNe0POSjVzVj0vsvGSf+eeCdXDluLo9cYTCZVAUHDS8ub
Sk6T/hn8xdfcMCdmqL530ITkHDQpGVx/OiroIeh89Zqqre3aoPLkrInCYikDKmhyWGqPXBrOK5sN
/1IyYl95U0pWFQLNMayLaNXqprcYyyH/Sp3UZLAVt1elsSZXM5hZNYS6IJka3LeF12+p80tueT/Q
sWDb8HdoeMheCnZaS1/IaF7XxAaKLLjUpC+BKajrJHL8ext4cg27pT9aeufNTcczeIN7g6Ma+CUo
sMQx1YCmFE9qPisCrcHFoHuuQI78UpU02EJC1a/9ZALzr7Xi0hRF/+IYXvOiaH1zIHJaP/CH09Td
R8MGlTM/ZUPd7WwGp5+Z1VS48CpdNgsvrNqbWkX9FdQyziI/Tjw3h5vGKxUl20RHGUOTEvre6LH8
gHiS7oQFc9VFNWVI5pMdW+HAdx0tZDaLOn4KuIlvI8t/4gOivDhiIGk/8BKpy0jHK5TU9bDAtam8
KlbVvTWqh7ehKnQfGWHiPpchQ8/0UgH8oleB81bkk3clsszNo0mYQWMzrmmTpac93JWJZ75Q4gbf
JFaHhRQ2FCeqBd8ICw5wOSr+xIOK+EXXZ300E2c4OIVT7orJFuixOSiLbBxWZWvpr76W4LZuPPFj
pC+PfAkIM55O66dFPH8dcbR6GnpUfxsO5B0hsGRt4lKw0D8Mz4FjV2Yh/dSpFwGyTLAXsYjRlHC0
8s7eT3oQ3fRAeN/MNidlRn4cAB0IfbKOmOjyd7ov8S5sKtnhb7MbIkQygxRKr3p2DLWg9ImHE3jv
gwKriDJM66xnKwklXQzUPSvO2yCm/IXJPN9cZmYLj8Q04FyaNLTrGbURccbSQeKqWVmFjwOZePU2
9QOxaQTGr1rts3VL3c1vPocgT4tcVJ99lFhfejMVD56ws/NgsICf9npyjBiL56pJQ0FhUoTbtWF6
M8JMTWemGTbspgAHn9iQDXCvU2WrBmC8Mwcmm1BKFnPQfghUotzC+I6vqhWZ4ZNcEz9o+/Dvamj4
a0yAPYwxbkjS8rj91zLKcemp9S4nR3eAV9B+RLmCY8Yo5LyLRbSMbbO2gZt2EDIYKGHn0+xTQU9A
SwNlbV4cvzIfeZkp2xC9+P/NiO0/k+YgpPV/khz+pa4/039SHH7+wt8EB8f8CwmUMA3TsH+ertnO
X3gcDWZvzLkZmP3DdE2z/nJMi4Jxm4wNUrxAi/hXwUH+JTTH4E+EZRhEasR/RHBAC3lOrf7nwJ2x
Gkk/y+AsyhyP6fuPIvEPk6Y84KIOwIKthR2U5/g6EPna8lx8l8lMeDCh007DwsKatsAc1bEhJD1R
pOIOu9x+aUdvgsGivvsJJvN4UrTdUOjQmuC3bBqcZyRJjlFOOatGb2rYG8lj6PVg0TQbJFaszqNg
iuVXw9YPot3QZ+MmmQwKn6o+2QV+Ge4NbziKtOlm+OApcmXstQKSPjEGwU7GLMqh4xHro40J9M6R
coMsKly48rSiU831mk5yUwMLDyftiSsXCZETUDY/v0I66ZYaKz4h7rjFcaG5NNpAS+us5HvoL43Z
094LSxYyFSmkDGM2/ip6JWAmDqRHdCPBJGxCmfXKnU2P9HnC521IPO/wXcApttRxsQsyCpbavIZ0
I2AhERVpQZDMkvNIiWUb+dxXk4ZYY9F9EeJdTgDYudclcGuXLbajGeYwZHbDhZ9ZLZjo7UNskoXR
faltZbmytN4tzdrU9JKCsOWMXthJu2iowZsrsY7vzfmmT9Bb5TQXDQ0xS1xa+Rxn8RWp80nm2llN
dIbW3y2Usr+a+sRRQzmXlLD1pdnPoRofYpYauFXBOjCmbJbnIyOkWtlxuFdmsdp9CjoLRh9wBmia
EyxPyKa+tsyyy0gdTOmzse9zyNxGpByiRHtNLf9ZfYkpqpi63M0B1/TglFs78ncpIFqnDVz4cuAv
0oTidUwNFp8+2g9zQ//VwBSBGLfqo3qvRG2+9DQs+C2GP3fk/T1mTb8ZcuylaeJ9oxC8OaV1Znlf
OBJ2J4QFalKnVO7zEh+U3UwjDY0O0kNT0IqF97Sv67fJBzSsBL/pZ6R7ARWRMsTuKDkKu7B9Bs5D
5NixhaQzJGYV3y31YXSEa0vDW1EA8l6GlY3BvYaMB1ZzaqzLZJS/Bro+WGkOzVh+CoMGBLq2wwR7
ldkZOt+GIolnkjOESF9vws7VaOXjA/8rywqmdZ7jL4dC3lnf5qZe7RjBbsiuEWBNTpYmXTqYl7US
RJzg/ROi3EqNmUKObifOCW1ysyaAN6W0QNyGkdNOSOCar6CrypdHFnZp4eyYcyrBu+nFIEPxLdn5
xMm62GARXmMd+3B8/zhogp5kOnBI2gHhRsmwOpjUdrrlleBERABF181fHqMIW6JBpi9Zbv22zPZd
YyY8y7TCp12XftkoDDed9CAF+tU6romBxZN99lBuiFmRwXGcTYcuuMhtInt1KmGLNGic/gBA14Jo
ApaFdsbSIdg1qjX+Hf3uBXCK64BlMNJ7Uq5ImLu4ULGtDnHlei1Xqs/CiQPO9MinGNBENf1WK+Du
+AZkvNRSrGCH7KY61Rdg/Ennp3LAoBpjLKQxBJh29SKyOlvlSvPNTi9dI37SGpaDYKwBK5BNnsZ1
GqY7VYyQRXB/rSJ4M6VaQRunaWTDBp461Cw9xoEt5r6jM38koYueAV0bWGI0rgl1kzDIgm1ZBW5u
qczfitcO/Qa2AEGenrhXDK+3RHqbyUFewP42GPqpNebz+UsJkmXG5n8GYDYgPBBOW+KeN5vBNyl6
6ki5Y7ldcukNTvScDt8174M+oKNQ6Pyq41sTQHMgZdhjQP2khYAOiIqkvgEfC0njqweomjQ21rmQ
gZ/jFCuQLsPc0PdaIPpjpDsvmqwgOw4pWoYInse8iaLTejc0zBstQO2zbqBwqdVr0AulMTc8oiZ9
xpB9slo69qpqS/jriw5Cimz0YKYVsfKcnx8Ce8AcTRNeyJ3L3JfPQMmkvlIsV841lWqCorTXBIKQ
g57vcq8oO9ieUF6dGvAM8bdVaS8cpIm9rXUllV72ojPD6pI0g74wKMu9OqWJHPwEL44pX4HJazTr
YfmuPKVk0G3Cc+o8Knmw9ZZH8k068ctxRU6iXI3PTwtMnPEsSaWkqRac0iZ0Va2pD1ZsGUQSEeQa
o4/26CK0zQFd4cCQ4lzxR3DjFl0PvmrXC0hUcicpUlWiKV7R5atsy+aZco0rexVM1cHJQntnRSn+
iqYlOsDFdEmHTlkS1/S47zcWXYk5w2ho6bA2PEBnca0f8tgoFh2I2JqypFfht4fcG8eLFjnFvPE4
EWpOmq67stUJ8meegvLMbNLvhclsnZmYOepLnSiAokTaNbDgaI0FHUx+FG3wH0ebko652Mjf4yir
VvTFQHNz4mFFcEfBu8nqzUhN2jB/uJ8MxfgH7umS4kQ8GT7NQ4UqikMVgBc3OabMvZT7bgrY85Qr
trbMe29PlxXu0bJVl8yF5aczo4AD2KQfbw0kU/Tkblw9Weo73MrjVU5z3a4Z54YZhraAhzYEsJcl
0eGngH5q7PYGDP8qYr/+0OO+WUTRkOzKVHTzZLKrRaPJ5liyfsyYx84tbpe5U4TkI8wCiY/OozEy
Tk7RgfkvMm2rctBaeJXHgUIrCqaOdXMT7UpkJJ2APPVffSzcOlTNOalZoste6I3bCC7ZspFWeXC0
Jt6RCZuwa7TyVqnkeJTJUH4FE13LrLJ9qcq1DAbjUFRwCmcJjs1ZUAKLTTkv0OknhkOYc5XEI3l9
PA3g67FyvZepggefpftSKT3CzVhxS+0y0qdTCCDTEjcLBjqOu7A9msQMSCJSIZgVp1gG/pdVdAPh
Q1NsuII3beEnJBi61G0DVb3VDe+marfjqUmsV/K75cl8Pih57Cxsa0A8x9UBo3IyaMupoUnpjU/Y
M/7XB/oaViAUTwWS3snPz7o2xWud3eocb6B9GeHEzaJ6VD9HIKbPwCWKTixgyOX6rXTaTYWBau3Q
XLryHKROOxiqh9VFFOZA1bu2UykWUntPfb09hpaabCgpcgBdYlEifUQXaarf2VNaB7i3VBUZRvuY
pgaRhNJOqlaKl6EZqrNdEmn8eVjUeUMZmRlq6OG1tudtB9el+O2iy6Pu2DwfUiM4exXYNQOa4q4K
EASjCn2512ltsmosKvZaV7tu0Y+RglnJgWTc0eiZGxXRnpzeVbOS+hkM7bZnCsZLkj6CRteWLavc
EUVGpySiF7uoSTmek6KhwXNsdqEZEQ4OfAFWraLBvmpuYQ4GxSB6NrekMjcjlELP0B82Mujl56Ew
7E9kH/vGRPuetOB1/Yo7bWX75dlKZbjuxsDaWBSCH1pZxth29PIUw9udaG54FKP4jJl7uM0TUjNJ
FU5llduzqR0Z1hSsHoTEFmz6cVD52yKkzCuUcbwcbC2fmY31BR8w2sKIy9lsWgcnQSSthHVXCrxY
TieZ1wDylpb1JkyMSXpA9yejquDpc3ot9BKINSLiyuqzcj10lLwPAZ5AX4vxuAYstm0hKFbLU3/r
d/FwdtDR5qmW2XuRyGTel7QawkjXj1PcXVNNC26S35Edo34dCZ9337hWkTxIRZ6IJFgnM+9G1xid
ZieoTJ55FTVOQdHvoggGXt2h2DrnkgNK6qNsojsw+utrwAFKvZVdcpZNyL44X9exPkNWNmjX8hg8
uGg2OCa6EZ22SvaBn1BODJqe+DPKr1LL6ZviB8rBFAI4mlltw76bdgj1A14kVBBg/+3lZ7EuzWdN
TeSLdQKUfzWORXfrIBvxopKVzBmFsVEvdTxmuva3h7SiGS9Kx5IytJR1mv+72oj6s/NzfMN1WTMs
U2qeUjtmveukyu8km/yVyp3NlfFH7mig/gines9TzDN8kI9c42OdKyTwrEvfrjRTC1HYQa8CIIyA
NT6JXr+mnq6ZHobz4L3ninRo8OvgSTf5qs1Vqnwa2S41+rTKAET8OIJpaVXsWwDsasaPJXWizypY
zb6Yulkc7dxZFMAKtjG5DAZM/OrnAQcalnG5ZNrZsOCUwUO3YJPndadRKhWkOO62mPhabsR9Sn9h
6L/2U+TaEZ/5wBrHmarkwUuT926nN/3l579Emr9rAXdL09YguIeh2I96JfY/vyLVEs5kjmmr9z19
L2yGYJoyzcNoP/b6oh0iV9X9dyvko6HKdsUeTvCBS3A7i4dJ+Kx5RNwZVnXtwNIjy8j7sSjdFBPK
PGKj95NN378oEVh8czMci2t5T+/Vw7tZlnrG0pJszbcxV6/eyT4pKUAIk6BAhJbsz/eRcjYu1sHf
60fjykJdwINqPtXTqFwYMFLPw9EHvSyUv/wwm5kn66BulOYR1DB8H7VrpcdkJ8+lXLBU6+ynN9dr
nbvhc8V+EZ2ABWln+XFUsPx0zdVR6vPgKPKuOXlwY0MNJ19niC7tGRzk8pbmxO0H1Uh2tCNWN0HR
pEtecW2mFoGZ0PHuPSehQ2/7v7UewpBooRYEwOxhHHLaGAP/XnLZNJfxDkg244WIf16IGGztqdnS
ppo8FvPhpT3pzly91+fiSsja+GN/q9gKPu3bdKEIT+qc1s7swGZL1mHXw4AqEU1n3m2kG/A5u1Rn
8V4R42JCcVhhf+igSKDcc1cDDLxhwCjfqofuH8Y3E9btvnZXxniAt8iF08+OWbcvw4VB9XW8CN+N
P7VysL+HP5Z2x9bANIbJPf9KHtqJNiFzr54TsdTQdjWwV4D7ylVEn1WIs8vamBTh9XOOX1g1FmDf
o2BTCbG8xjVuAn+xpB8rSyQcD6qTR6gW5tUw1MU7XQTXMkF7WQWKN39PQ+WW0HpR0cie8DYe+af6
02Q77aQf9Kv/EvGt0znqf6Ss0sMIU4HBIFCkS3KaajFnRz7LP9QXwU/pMb1MynIeCu+lYcN2xUgG
erc4GPq6qBKXOFdkzfMV0+QNEtA9YpGHi9AI8lR5RmRT2XsNX7tOwRhXdqgvUhWwwcVkCwEx4JTs
hP7Bs2r4cXfhodE+m9cB6Py6eOQg/6+9ILmB0UTF6eisCnWN2j1rHgWXg3ZqmPFlnB7kW+36+jfx
hehVGFvOK+Zev1av9rv/ob928Uk1XlNCe8VM8xfZtI73/ibh7dtpZ19Zhy/KNX/JX2je1tzOW0xF
6NIGbw3ub8ehGHuO+fncDgyroSPRrR7C4+AQ/1K+DM40i1yzx2eAZWcmzI/uy1sH+RFn2Ge499Yx
9rjW+37eNHmv2CrbuImJFWSf8hvR1r49XwDvjk/4VRFLSqqZeRPivhOGnbXJuI6GYFYfshOh3aL0
Nrl/Dbhb0/nX6dbSwjvau6W8Ggdzr52r1/hleoUqf6svjLIteXo++f6lNY/jQdrlbMg3nEKSpHn5
Jq6H1dq3s00FWqPrQJy34ai5hrnLKIhCv1E/EaoZyLOwFF2/GF+TeAfXfBbeNAqMo0t68gH8Fhe/
2qoczZuL1V+HDxrWnUd1Bc3NdjrahRA82ns2EK53PbZtNLINi6g6hgk1wZLATZ4vRX/gNMMc11tr
6+gSseDZ1n6troPt0J4CjEIb5ezp6/HLTxCVGEhM3QpwoVu9dC/1Te7rc3m3uT6Lh31jF0m8nszL
G616ptfv/GqjYCSNUkKqjXdOzVLu8PMecU0mG0XdMsHqGR45oVsXvOZAO4jDE7ovdvUmleY8tCEk
cr/PjjG3onLm370bnUvuazidyUfTPadSZZT9KaLMZU96gV0xK/Q7mSCGi0DO4DEvqovHHBs3Ej9o
zv3LvwsqeJ/KFvNerEZzceiO+Xl4pPeCLzEZ3bZZQsbfaEq3RF6Jewe7Ub8hkD0LO29F4NicpZsh
+8PhZiunMVyVWDtXveLcsbS3OyoZ1GUAce6Njd0ubhPlW0+SP5oYyzsW8p2fgOULamltp9F39kUL
pVfz6/E+9GYzAy4VnEUPggiPHNj9YfBvpUhGogd+60YmuMyR2WA2QPlTwXSfCrZ2AITk79jw3pOw
U9+88u745ScVVswQQxqPt/CZ0HqBMaxspsbT4WluVXpN2RLGvDYPAhdgitp0UcyaVrVm5nf0xO6r
flzN+7cas7AZulllnNRYfXhtoi9iLimjK/OvulUpgOrlNx3irwU5Fhc7lbP0AKoeoWJHmyiRNxRc
WuIdulKjyZxu2KY3rE/lzeL6rs3noQNsfr/72y9NEnkL0OkPOXFHtDt9t/TUhw7pcLYCHDUsI43f
m9Q7h+aUuw1q5lpS/Vn28iBWOKLTtVjlJFyIJY/3TqdaERtgr89+fom6dKp6zPVeznvbZFa/py70
OXDmwbHTW6gbxDRCOSeTas7xCYwJKGmhkk0gb8hANqDuLp73g6cwEpvuIPBLJ15cW91mJ6n66ULQ
EEptgUaIPbbI12ntrCBvcURSi6CuKsMKLLqP3yKOllggbkGUsJ8Pp55Yw9yezM7ltaS+ZTSAe6Tg
njVBZ0uqCWhKLD2b7ll87jSpN/f34igqEpl9+mni4Zu0LWXUxX+n7sx241bSLf0q/QI8IIPzZec8
Spmp1HhDyLLFeY7g9PTno6u6au9ThdromwYaKAjbdlmmMpmMiH+t9a3k2RjZO+cQlHYe3RBYnq0D
ZIRuNBYo3voTDQtLsD0fC8/MORYepS+C3RgUr0NXwjWgPXVExGfoJYpz29TlGSBfeS6q7DYovdhj
twQ+2NsTrIASiHUnn7IW44NI51KXR1hFMfJ7Ge9eIcD8Aghfl+wg+1Z+mFWJzxHm8QjMIajWlH1N
Agqt+SYYpD8MsdnsY83/zjQ7vYAd5JVr3G4XhAUz1X6Elt8mZwfS+RYxvl5Ejq4fmhz/jx3r7trv
6uAEtmkVB7Lmaa0YD0zBOeuZJ+E2MaGkm7RBzYtT+Oy9Tz/Sj/65vcoLT5F2beuvfG7xMl/qGMx+
4VA7QOuZXyZovEV2Kcu6uoT1cHa8LDi6zwyKyQuPd1cjBh/MFjOhzjkUqmUa7ggSR4fIoFSj93CW
dXn3ZXdNskagZmCKGsieiGEHTWChafykIbfPAV7Ihyh1cTwXtGMlw8B4weZMMUavjtHrhDQutmH9
aDiwLpQBfYtWmve+xu1YZTr8lAMXQanAUEOknVUVy33htPQhsopAYLSloFNSkRzuAz4wGhWKsZs9
eaWzK0Kc9DCymmXamF/Cp9fAhZ/SRxMHqHyt2R4my6lfSQ4WIxPxpa+Z2b7s1i11EhvN0z+g20GY
0WRxLoxxk6ahPLkun2qvDT322DSDjsVjo9UfvtS2GPH83XQoVC4OHSOrJY3tPd68sXHEzfaB/Crr
eVQq3couZ3E0vi3Kkww/qXYe1JKxxr8ACGhd+Xq0gnmyinRJW15YM0gnW7DMaRhbOeEtdsL2UQUf
GjGbBcRL3AKlEECZDRwp8fBmSP01q/UAUAz+8XsyQepwNQZ0fsQy5+QefgCHwtM8qdcYnN6o9fb3
TnWF8WZ6alpXPZ1dQysWjeVfcO/Fy9Fs4SWkn+w4tco0dtg0uvWkhnhnfkcGxNnAVPGnNM6NJ7/0
jFhAHeIetTH1DFrT7XoTbLNiJLd2Ib5YQRAh3qVfpsOxrUED6RkHLq14TuSYVrCh/3cRpxo4ksIx
TsKIk21YoBBaTH9a19U4wDECgk/hFQ5jqJ7HXajqoxOCSEu0mGn5oBtzVdi189vonf/3Rptc6n9t
ar0cv5wOMVrGBsjfCx7tn40jC07mk0G2nC/c+lwntZqcZvgHMeWGR7ZuxAyiDwVPL9MH+H7z7yZa
xaghY1PU1TZH3r5Z4+QpTuSlvF1QJB+h333xIR6WnAfnIsfuRzV0zsLOLTZlgGh7vWZD2KtxE1zM
iSY0uno1SEmLrPPdld3QVVUPYb728+Rotu6HF08hZN/qvah9VsrYtbHlMExmB1b1SmyyBMRpzJN4
14XyGEAme/GnH9pcCadhGFr3IjuNnBg3EsMtz5GYBC5FmF6hrUdemxmpP/FwdJbTKB7pXFLUFHHI
LGXykE8CqJNZL3MmumdAbzsN8vayywYD8mz3Ng2sq62phWur6zZp0zJLSSgnZnw5ATEsbwUJsdoC
ARKAFAslb33cMAPGRVJtqk+KQvplbxivYZGC+0hgooSg8fEE2WczJ5Qz11YhRbMrzvRnZz5rVhSI
rgYrxFY4GJB/irB67KvrVPr2Kc3A41XsLpa5+bOz7mgCJuP4irBjkRuPlAlk9xb//DKGlLHLVM2r
2OjO2g/T/ujOX4Kmf1cwDnaDZ4odnk+SQ56bHVNzPOmMAc+/v+SRWiNj9PsJQenokt04Bj4eUlRJ
1Aj6DU6uTgq6ZEgd+NPBnUxrMQkzpS40Mla01Ks1aMEtlvWYq9Am6oyckw0bAvJYkt0rYIUef3E7
4brZTEPqYGGK7uZQQVPpgDJRM7tMMC3u8RyvGdH5e9k9F0S7nsh8VRWcP5aUbqsNAJ90ZSUvODw3
EdC2W12kztrSongLRnHa1JMp2DoSlKxCf1jbhr/WyG93WIjXqejxLiPqxlG+CCmqXkY5kZzOfckw
ycxDzTVV2Gzh+QnDpBN8M6yTDkevJ0on7YEYgts7L1YOFyekPRqpiXm4bn0A8Zkw5FNunPgU56nm
VmoJBQnAlgJypYBKaEFp0+8sGq4FXPFIE6eQfpE8Ccmdp2IJxYuaba05+mR/cQjgMGICR0PW/MPY
cyhPFQ9NEBIbBJtOftVaugbRpMnxmWFl5KU7KGwmXrBD77CBllGzd/V4J3PNB/ZXfuFKRTghsBcW
44fETrk0wS3RDRc02L+BYfdxopZJ5cRb1V7rLoZA0bdn6cktNbRLkfnfmMg56DLQ9uuZ9lhijNQb
APK97rEMmuWNfCFSkT5xPDAU9iJpsbvBVMBVvkLaaFel22MwYKdOyWfIap+oo+l27qbIeya42rvf
0BVWJbqzAbNDiLIbjobt4ASksipN3UPWXhz6wiJbbooyRDSKis+0UuNrIaJxFwz03LnkN6nOACMC
q+BXO9ruQ1AS0no3p3I4uY47nPweK0BHhmSi/Ihbvd2KovrJk4xaKU3VzzirTqFbWdvcD4197nsX
CSzrjuQYHUZT9Wve7eozYhrXNVb3PsBbAT3ebDBa+uu5HHnLWuwvgR6pBztqKD7LBKgxJ0FPd8n8
9sgVLdUdOy8127VWxdhBdWjrY2TeKWrbqsTLL6LXnjmWOBtWiS/gZ+26powk71E9yrqU+65APS5G
jopjwWOICAfRVcddBZM3LWkCiO4y4C+lE9vU3/JtnNvuZbQgzBLPpCxg0q1DaNOX8M8vv38vS70I
uvf8Jzga+x3dsJzoiTYset3+2dpyOpMPGbcCIX2rycp8lR2pSt94T4vAv5cGO1i8vOJSyK3SVHOS
KmtOoUrdddyD9kQbcI4OEsMR9aA/9DYfsPlXMsp/lRmZbDu0yDQmIOUW4kPDIABW2+wOpTLEbDzd
dNTwNnyQ7r42KtjaNT1Yrm8//P5iueI7RqwEgal/hTSgPlWNh8Arxx32A/b7XChPnpQPvZ7JW44y
yzvWPrqh+zXoifehGWyB+7zf48UD7SlCzgOYcoBDu/KV8X7U43dHDMke3MDWeTwzo5d1XTzJrAP3
WJ66tJafYe4LDkzcNXQiJGshXfMBQegjjXj4m2FhPKeFhliS447HtAiAvsUASFcf7p0UM08am/pH
IeUGb2b4S3PNTzHVxdXMwrNbYwl0okCcLB72m8bPrUc3V/wjoWtfU3HFj+6D0yn0XZFK+52GCe6z
nJGVahklGC+GgRG2rM1qp1XMMPMxK6uF57jVkRbMJdT9dN/PxbJq/vL7v/75S9EZxq6DaGjbQ36T
K6QI7+IVc8+ngBmjpuCCkSG4+L2OBFw25t4tunbp+XBwsL0uw3fTnA/QxNcxFZgXbTIfDFstemM4
UjuxinxMjcyiefpFxbQnj7Mog6JaYjHP6OedyzJjHL597tjrV8zEzR4yZb4ap+bEvkU75IVmU/SM
d6TxjWdnpBSGMkqaVxhcz5r4lzesu8Gas6+ccw3Ioub4WtVzr+fgr50KPbsZvrNQl2tqI9Bdvf7g
KxPDhdETrk/cl1Me3byacXxoc/THRMkiQOHxIun5CGN4n82GLAEiTXyUKT8m9G9j4WJmLJGTC7f2
HgCBRod0iJ7HJHauFjFT/OhQMjWaIDMveTTb9sU0spgLLq1NXLBpgGBsg2HRdg6eBUYJoBORMmz7
pg2vIN8yikeDmz53YOk+hKCOYf5YTeE+HtqHWgbNplYAD/hItIUQ+64qboiobxSwChpRilfFKtd1
0NlG4+wb4qdROT+0xv3hWDhoNQ4je2wiD6rN1/SXpnyiceOW/EY26N9EUxZu5NLhZcX5Bbs61xWP
W7Y0FLQoAil1Vlpfkbc28XAHBOovLp6vPVDDfhWXO4Bh6maHQ3hpFc0v+NCfQr9gRMSRYOukQsf9
Fc8I1e7vv7SDptpMvDEr6inCtVDu3FBwwM3MY9Y8jz3EpCGO2yNl489hmbPbwTF2CWVtX3KvHR4b
9Skrt+D0ZDQ7ch8E1sncbEi9RztwEU9hG1cPrPCgZoNiWbJzf/Ush6EYMDpaOyJxhw+z7hocQdIe
mscCpDWuWUrnSRZML3a5UYrRsoll9bFLi/DGoe7uTN2KWqh8n5RSHlxKOZcT27RlpOyD64wFVYiT
fKdiZ1jGmse3YJzzUJvMqlVCz6/KetgopX9KHKWfRoUeJgVlOfqH0IjUJ650z4rz7KZUQwfv37I3
k4/Py0JGX6q2xURMdcdjMQUb9tu7LIjDS9YxsHQmYJdxQFmXL+w9S0R798LK2BTKA05LkHyoXLEG
KN1Gw4Fge3vCvjMSaEbDyTUr5kjJhj5H1fHIN3E6SCBgye2UxksiTedAFMXR1hRw0tC5xi6W4248
UhW5NIvE3BZRe5i4LKu8U2G1M/zxXk+2uW4L82B54XhIY32TtpCuqHY0Fr2H+bmZrdU81Aan2thh
3m/HaQR+DT817XyxtFox8njMLUSj6rMIWxjjI1WcbVVvkjx+S6gY9jMSIRlDt2FsOWfpFMXYbrMP
uAvJP4+QcUvrHM6GgiGSKBfxsjQYfbp2e+wK+aBneI8DrEYMaeR7MVQw0Qu89Eb57DpQnW3rRNaK
plUc6C6ecGFxmCr8G0EkkyOOdHZuSJbGyAemx0DfTmFjvsUBFFGZxhc5UMQ26Ck1lZNk7SnKXRAN
S5005YYFIbeK13SQzsbCY7TsxCwRC8lWW8E4Q+T8YpPKgshW5NkGBrjqNJzck1d7W6vF/5Q6EQ2c
IWVRg2ds67DiGzVTvMVwqVWTtlfKMA+TiZJC/hPVjC0k7exYuEcQeZiyOvgiSePeM5NhvXwqRf8r
quxhQ0t7unEqCAVvVmuZu5oqtuPvLzxvalXH10h64Y1UJRvvwNwwh4qeJEb5VWVXLCeFUPcxopi4
HqpdbikdzSkonuBzs4PUOdFPQp7w1jSrP9iT/w1eZqYD/UfP7//o+DAHVehlKYd9/JInr2GPRCjZ
mOCd67dmyPKc5sm7MGj8IpM5toRq9CVOlp8g/BtMOz6Hilpz1v/5qtw/w8b+5kSmcwC0rXBcl+/5
Z+ZNXRIZGTQNzWR40LfVvGgjEr20B7wTVwsVcSx+jShXugkUbipXdXPTr4P3WeZ7Zaytm3iwzuaj
/9TV17c6xH1np/txmch5AHMNrk4jbvVnow7BuXDFJX8x39TL+CLvklrffdiGix+2fQqByhfVYpMr
3G2bHg22Ylfjah7B0wrvpOL8IR3UzOjclJvr1d4Lf8V2riL2e9GO//kloYfhX94pA/c44CxTx+/N
CfnPrwleAyE931b76VFch/5I1XhTPvK/AeTFuKkQ/QK2vSUiE1oQGA9ocxoHsYW0yBjY3m3kOVYs
2OnhPxwXZ0KACaLhtUY+hOi593h9Vt4sLHKos5F33b0dP4BBDms+HueWcwwmnNRYTxdaxdINF/Fm
UaBjM4VldH7okmfJiehbrx6MeDF+FkB7jVVdrFzr9EHYDQMsiGjvfNQRZ07xS/w51Wfzrfxs+8/E
A5u48/UVOQ5YzJx29K22ayjD9M4AqRachUaxyl/gZUcSb/NV6/zN2SGjnNXXMFhjVjKf0hfzq8V+
9T3/8/qjvLc372WKV93j+LxBLHthCHKy4MTs5ze85Q1v7mGzdF7UtUFDVmbZ7WRUsQurdPeMy8Ok
BCVBxk53M7yEvgdVnKVM3kv0y/gRUt8d7vme8CH6JlYqtE4++SHKp48Cem3RQgm3PBPfI0zfAf/k
uPpcfDRop/iZluljdC3QPcEuM848RyitwQM7GV5n7S5u//n2gU3wb24fFyXBorEDFNf//Eixj061
ikH8nnL0dTntnXE8eurZ+8iSj8Jx31Y8cd94WT7Hlxaqn3xi7vxcoKLh9N9yXojQ1phA8QNefWs/
B8wf44Ox2/PPnegtIKm5K1Do7jQ3iv5co9tl6He1xUjNeJgx0xUmiGUI0Qnoywtclq15ihAUML3e
q/dJLscP07upK9AZjJ+HGgRPsCge5wQoauKTg7KYp8fptUZrlDyRUx4SSynEpysFtnuqnnmYbBKa
EkAQRytF9nOfJBKvC4aS7jkrN325N2eR8yydh+5ZvGrvjvVIQLi5Ehf9GF+T5/rV4N42Huv0ydpq
7gh7xcP1v4bItAhbDg3BXteW+WNzJmBI9IppP+viU2/vSxi8KayXtXp1bv5dO+rX9CWRh/7b/Yp+
ks6vjgE28fyJLecizn8ms+x7cM6+97mS44M6qB+685EjsvQAmnfxpkc4rp5D89lnFz4LymsOQAs5
HOyLs07mE8X6p0SANhcmFQmKukyxqc7Fc/Ec3KJngpQGj6DB3fYHj+3RTmSrgUaglEjBq0of5x/e
fa9fxY0f10DQO8Sv9F+X+U992+XvTUYowFpiJuWesN8KhzkmwfW951VLdgM9g51FBvV4bbwR/uwX
7WsrPqMzGFlEeopJzI/5BRgz3OlX7Yl+FnzeogS0o7BQIh2wAcTepswu2We19Z7VNNtG4TATmQf4
BDEO+Kqn4tYhdWXTRrmUunWhH1lh0puKtV8wyGNE8+2HbnvQIJLucnjzdocpIBqZNgcUNe+GSMHC
+wc+5N8slua/BmRIxuguGR59xn/8RrX9ISDDzC9ys1LxQoQCk2yNyNiJFySNx0APcQx9hJ9tU+L/
h5GzGL+jeg7RL/R4ylcuEy37rbnLe9Lh48XkzJtpnNNd00tKqQPdXz4yvkdYD9jzdRAncUZRwdQN
DecD6pcyUQ8bpmli7xKwvOUNJokp6Ns7VSHMkrx8FQTZ5i9+4Hn1/3MiyNQd3TIMj5igQ83Xn9ec
JoDBiWDR7qX5jZvKdhbn2taw2qGkucO+pcQE77KImDPCKhs2Wj0ctCeD1dR/K2/NZXxwUK+d+otu
GTginGZ58vY8eeubgUWC5perhv5d6khEjJSjv1g0xb+9fqrLeL+gl1rWjBj9wxuGp14UmZfLfUgA
T3sy33zo15P53TFHH2k731GRm9O752zyl/LFiZpF+5JwiAMXZmL/ntyld2DD3pSLIdU25HrQ6AcC
KP/5Zf53l8mybhMBo/vIMm0yXn+8TJG3RgWqvoAyHOQ7gCWVcw5RgQ0tSXdl09kHmHTPZmCZR8tn
qHt07bBd5PHr2SZicgz19Fr6yYulywK4PDI1Z1ZrrTfYWeosDHpcljajIpBwSEW29RegVv9fdyYm
FX+gJw3bFDo3458vP0xjK7EnO9sLxmbLtqO8KQEGClofbOeSHRJC9eCdwXB7Z2JJ+5xJ8eH3r37/
vjC1fYxL8RSHzreiCRuTb8HNkWubyWUPmOaafasiv32I4FVgHa23OoE0Fmf87TYE0+Pv/yJK7B4t
nYqQKu73GJDsU9BO9un3fyFZGSvON5LzfncMVDqytXSyjWcQ/ZgVZarTX9tZYy6P7qw4r2LE556p
STmr0fqsS2ecl1Cp3cY6ZrNuTeIJ7xRSdrujElwc7H2Xf+qz1q2z/awqUm6TUzC2ZiPFecnDmxzj
mfDZUS8Swa4KeBrlL/SxbnAPU/bRL8gXY+VGcM9m5T2fNXgxq/H4teHdzgq9mrX6dlbtvVm/1xHy
efbkKzlr+1dz1vltxqTTvZvVf0IyWAH82RMwbv/ipv2XhyFFYjwIfYdnIVzKObP4x5s2nJuisPnG
expS68IhKbJtPab4Xmt8s9ej/HpV+t3HCHT6oddOpAN/YUkTdIJ0LnEI6yqyOmO/LCjW0rsno7Co
kFBUiCdVSmd2D/ecjmf1GKK+TV7xYCSMngOAd8s50vIXP8y/3MLsrdk8U8Qwpy1pXf3zD+PUUVuH
oYr24uyCA2C+OKzYBWsToTfDD85hoFZ1IuhAUa1+qBwkcDNrsQ3RHHCKzOwSq7UsXjthUSr+0Fy7
Z3YUP9z3f+zk/p9xa/9/xX0hdHAH/mO5ntG6f6fiPnzmUHH/d/Ezaj7/16X5/Pmrjf6Ywf3b3/xb
Btez/os9m0ug1qTa0rDmFe3v0C+HP9Ft0zGI31pU0PEn/4dw6/+XwTEUIJjjGcz8HJaRv2dwDfFf
gLF9VCl0qRm8/H8TwTXm5eifyy2oMS4NZr0xp31ZDJwZO/uH5YretLnYLZGbRoV9+4RvyLu7ypgw
EMSyuYjBo/1gIEkFqIq4DDo7/mcBBIEnf4IhLLT/YmXi1Dnf+X+8Ji7I9XzAvuB/HRNawZ+vSYcl
jqDAOb80mMumHppDAJxh76mq2pu0EVxlU7SrLu3MQzkU9tbGcMwDC1scuE4cI+MgTNKEtJ9Ij0pa
I8CNBjWU87XTiWNqTD0AxYQBtp/8JCTXfg1SjQjlQBEX6FHWUqs1jgdDCH1Tti4ll7rq34SabNyP
3ugfHZXanNBFR1O81uA86dVggGp0hk9hmuXG7KOBUVFcUJxHh0SAudRmqIiJwqPHiki0/pMwn33P
gjBdkj4g7hz55kamMCzjLIU02SL2fMPJtGY7G5V0rkcCxumaxybFmVvnPPycyFMbx7fkJXRMjkCq
cNcjwIOlKrT2jPAT5ttYJsWqdHTxHPXgPybHtK6V7rHIDJz4X1pQw6dew4bad9lHi067GkyhVm5I
PA+seLGE90q0zbKLi4qtEHsHRcmuqgWlcqNWvTOSl3e7hlIFUcdcgajwjyRdQ9pbevtN9ybvlbUl
xiMW5Ic8b6znyDPjO7Fj7ZV+p46ZqYUbIIMYEQxE4kBNYdVP9P69Z9y7K5DMNmZQyXXYevmvwNHU
2YdOucA9QY+q23FewnuARVxF55DMycOEdWKTlj4+29nmGCVyWLcyIauRFj7p2Lg6YIRn4q2CYh02
zLld1RbIGw20oUlx1CJidqnSVL7FkK22RSvLJd16kqhyCYsV6XNPV4m3yhnyXHLb71b+bD0iaJBt
al0v1pXZ5thDdGM5Mfqj9XXIzmEj/S11EiHdhprAsYvrDE4m7u80m+E3hKI3qRqGy9TX/YnKSXsN
ZwJiA1SIB81P1NXKAkYZQlBtisbDbFhTi2TK22VASuUGHA5zEd79tSliew1kamaISH0litpZDnXc
wZcyp1c1BxAXrVtjg+n9/D41cra2xhnjGKdcqqh28MGHxHXlvKpEqAZVk+PK07G6JyU2iCFitpBU
QEoI6lXDgZgbjoWBQkQ3xeTVSM1by0RiwWgD6JnUmUzmB808OVk6zeHZEXhmiBEIaPGiyMd8l2Cc
PGAJxbermg5xDLMYOKuaLhnAIQ/D4FGGh9SzFqnsd5UdNsfBLIJHlORh11hGehrLJvrOqcflkzTv
Rv0pOI1Ywx4n16zfQp6+u1G17lxeka2aruPM2ltynzFbP+Lg5icDr08FBN6WowC7fHASae9kr9RX
Y2X1jQekt+8kKYY2kPnWoIkBN7yTw0GOFXN2mVVKwTYlRDUjdNW49XDyTBhRNBfP+kjPwBx8HbWL
ZSgOJHFdxsU20QyTlLhO1GURUQ+yjS2SkUhTiBzC9olgVFHmwpWz68F78XvJ94KFjeEpTiyXCB90
XzwKplR3TDPUtmA/kQvDYu69mnwquxddVOVrp9XpvPHJSckjwuV4CYjBY5IJsrA62KWTUbCMPZn2
M49tf0PoyZLaWQwlMcg+y/FJYSIqNi0wYm2dG77a1fZkpIDMbPlpanCVXBTu96INRDgH58q3sohI
Hho1oyjCF6egjzEg5PThRDBLZhRigNOqKeMYRSurFVvHoLcG4nEjMf4qp0vyl6PZrbpx01hPQ+jj
dBaZlnFTVlr12XJXfhKBLV48bnAgAJW1H4ZYO/eJGgf8b671a8yqjjlgW/nnsOvecLlpR+nGecnT
vLYZKHSar1bsqKNs5cz3n2WU9oZAK9yGJJM+CQUlXmLhJe9TEJUMpLLCyp5QE8o9j7iYvIyN1h1G
cxGJEQ1k53O//g7zFpnK7qR61+Jq+EWnQ7MKmIKtwNyZ+0ZzrAdwfeKnKTqLSj66IXahoY8PMe/l
RzpxqXogmwdoceIr0HtpXTB2UAOIJnfB+F3fLDg0T2Ne0zim5uZX1k84BbJ07JjnZ6PvgnLw9hNR
vEVn5d5rzLfa85LQeudihH0GJecmB+YM7r5OyIfA3vhoDKst1ulgxs6N52b83jN1JFpJF8+X1ITa
tJCzxF7Oh6xHZcXJsMogYTMetZAvS8sveBSMVvboDGQANEMLrxHx7rfcM4Znq9XdO0yM/OAbrY2y
WvRbkuGAlMxQ4Ad2x4fWb7tPp9MIhjRQ21aplN7OCrkm4lfW0XAtYAa+p13tUZTb0UkQW1xexY3H
VGNcijDonjENnTUjNMxlmtRFhzu9EQ95FeX2qrL6AuUv6nLCMJOVfve6kV9skp3byeiAqfe9++bO
5TJaFBnLIrfMZdhO7peVT/ZPJTOimgb0tQnKFyHSPImPhlaSkVdxStcTCWgOScfQspACmy6ths+8
6gt938RJ58NxC5x7Xpr5QtjUqAC/5wDlVCYialLhAegm9TlwbNpMBsFmGk+GtV4U0ybqBvvoxT4e
MMdV76Hb0ymYd8Zn19blqrNCBX6NHVLUBQ3qPXGULG+ePT0Pdz7txFvcf1jbrKRaNtqYrSe31DgZ
Z/h9E3BL3jy/8clmLTK9+VGr9Cr5NPphu0s7lLc0OOY56Y2xpcxUnQbzxxRa7w0qnWhWg9yDmlik
YXXHCHglDYW5v6/bnyVrpKGIFpa+euvycmkq55pYJIfa6LlghrOoXLkSwjmN+DnEIChshZ4aUwfU
3MvsPGhPMoB4ovylApOqRrnDM4ibgR74BKTy0D0oq93rY4dxKFq2xnCy/B690G+WIaOTebBdCUSF
2ZWFfKcoAhzwXBeZtmW/maIKoqZ5wUmvY3oli6WuIXJa/VtUDL8qcWzM6GQ6n6np7IOpejcoFBbu
tIAQBdqxvXLPE3JJ861MJTKBu8gIPPjqu7J+KVa0tr/OpZw1S7oobhAccUEAtaRCjo9m7D9nzVPF
yBVTGoeOexZLPq/vej+sWnmJcqAJ7SM+toWRIkx0qzS7jkxhTfvmWwxQOi460DsyHbTOWWOKOKhB
gZm8aI56fHcDtKrIZkRekVxtmoR/xRXA8Jal1MxlU3NO91kzto45YGyAGGY5w74J4x8CgX1PAypG
kr7Mju3cYqqzY1kBM8Wg4Us+SlDanvq4j88etrCq1U5OOpV3C2fIyjVbeyfqbKfhCT7UTUDIPDNi
fKVpskr0TF/ZbX4lGmCQOMavUE7lGUhWuE1NXrJGc49UdEPkyCr0L8xY6TlXYImxkzSfiJekTmcD
PZulaKX1RgfkNaj2nZFTkwYEoqD0c9BFebBtBvy5hleRh4p/jgXFjuyY8SdVVF1jXr5UfQvOUbuw
2oc7Og49MCHV8DNwi9jaJdQr/epEnjERSUP3DaeKs3T9ob5hOweHn0B+r5bES7gJAZ2zyUmsBuSq
dLJ7OsTCXg9Fq1PhjJe9hNOZMZaKyRUBGeHfpfSm0jdulbrAgfBROHVTcJ/V1dalZGFhyxg0QdNF
+tzVEGk/bJGyTGWWvh7iqIVlBHuxOzkQ9qnHTEjgpVnBa5rqeFcHZCB3EWTlIPasTREzkEjROtSb
obExgI6/thF21MIx4x0VnMNWmrr4aglSrVNz0CSKSsr2uBTFfqLpFI+rRGHNOFt5De4AJkgMlCA/
WK+2nU/Vqhksh66+RvkbK6/cVUHxKrHTKBmvTNuwX6VNx7LqW5Qak44hNQkSpa5y7kev86LTYMco
UrmrGOh7U4tEWJYv2tzZuQjqZj5ocBgEb5y3XIVd36besQK0FJLSzTyuTvQK+8kw0tKVZMG1xGF5
IbY6bRurInEawtmNeq/b2fZUbiHxmnvdw2jOQc0z30tYRSvpQ8SJq9Bb0vbnnscoi14ahpZLqxkG
vKEFdL8EvPSCs5A8NXaIXyMlbLFIovnslzT6yg8jscfuMfKBt7OllRXHrMyeqX/Stwp8/6MIdcHb
zO6sLHPtDfRTcIgbDkFswRsIRG5JYED2RxtExY7d2fQj1uXwxhwKhkTl6fvRABRK/IP87jg7F+ee
+dMQlAqZssZDZiUEQ/sLRYjpzQnpmMaKmB4LDziKQ/0kkV4P1dKJOveUUwgJXKPS8h17BH8lWh9v
vUMHcg0F2EaKArRh7iTVmStk5niLzwNaBcV1PLxEnm7NvBR7n65RONykfyw84kNkJmdvULs0pelD
fFdhuheNW+IIHlqSjJMiTI/AvmJPaLxrbtbuA5UEKwfCwz3REjJHE5ahNVW/8ckrqBYlMibJU8pk
F6RtvPWgGz+7mj/KBXcQT1RlNOMOHpf/poOZ25oJ9AKb4etK4drf1k7J9rHMBE+PFhP41AVwFXOo
924vdMq3dWOvNfg3DGj8+NWMYMPLOEeHlX1Lp5pHrukNzQJMYLdtWGvOdIpMa52SmC/DMIp9nJjh
j2oUERZYAve20ilU0Fxk3jRudwLsB7kfv92x0rr7Jko50ApYBlicUMCpXlwZvTstQ3TclRZbwX9T
dya7kSNrln6VQq+bF5yMRgJVvfB5kFyuOUIbQgpFcB7MSOP09PV51u2+twto9KY2hQQCisxIhVyi
23D+c75zN9nRSGy7nuXGCah6wNY5vcgpy3/aXlZxK82nrRP1I0PAvsPnVBgY5eEP+udwHFW/YlPH
P2oVBjtDUG8zOuWwrsoBeOYEwSWhMZjW+IUJ5mSqQ9QzLclcEkHE0OuDBPBxF0etc5+Z2jsHOrW2
cOLKw9QlCYnr/ubPaptTaAFZmgPIJw4GZZiWlnuZ85jNAsvvsTVB/+W5eXNXGDBnkNXqYFOMY3cn
ukY+llhHjmUjSkBFXXCIaKj5y1SYnIikc43Jk2m6LF4Fk9PJxGsh8vQuH3rxzs2GM0lgQg53S1g1
e2igY0DdvGcZqggrhxNi37wvhisF1bXjjiBYy3WWeUng9dVXPpM66DyVbTX1O+d0CMvfYyvGC45e
xNGhcIEehy598QVfUdKYoqfvY/J/BEPekngOokeaC8P1hDESXBvX9QgjEA+zVf8a4pyUK191fJdH
1D8WgVEsa1agd2lp6FjBvP4ihzHaJrcw6gj881IaJ9269pBcgD6ZZ8EZ92h3eMlwY9ZMuGuOqnbb
BBvhO/a3ZfUQEuBY4GZrgQ45qUuD6zhsG6saL2K8UTc9deN9utrdpKpnPQ/63xG853teVrOdyir5
LWi23lfZnF1Ji7TPiieBXbbtrl5GEUeZSOWsW4DaZHkILXmKITfBpDDKCqLAHQRhylyPXnOTQ+xo
evP7kQYlv81Ok/bk85jTacrRJtyJSrJhZBLPdtxSOGzScmfT3supvccekoYYkLgldzuK4LoXa9bE
pZM+AW4RuffQFAZ0bVGQAaakCLJ/9wIHHTJmbsUbDRdl41ts3ttutH54dPR+lpmjzDZh5LYbgSw9
JyRjfuQyjT8riaoPKriqHrDXLS9jEkKxiorlqpYh+YBylN8PODBucK9fQKbpfqTI+ti6SXvwZALw
vghbqhCTgWgZNVGGonlvSU5RU+tPM9x2rAB57+D1nsLZmc2vAXNafKiqPZId7XYMdfJNlrqge0Yy
V47XpkSGuhCZQyGvtbM9PueYRHnppbkj5gHzQmXlOfLaEPtaqY7OXI6UL1KBF9vcPAy8glPfW8U+
amt9aMuxfXGnMv9DJqR6bixP3BHsCHZR7AUfFIovD10oidpiwZSrSdqMzAefvAMNCdxX8P/FKdUp
ZvRdsrWW/c0NXZFe9ugIScasIxhoHMx0dgJs2ggXqFo/PVhi9Pqtl8BpXk3olimNKdLslXDjdzzN
JBd1HdCLUJhN5U8Dj3DKiXUhb5XuOqvXwz23uyEBF6jL91JR/Wk6hVbUWY7zwljEmVduWBTdqsQw
ejd1NdWhcYvVOYgjKI4Lhr/B8ZnYmsJjy0iX3LlUhHOx9kqv5Q6/tPY7+ULvHkPpuIcuaTGxVA6B
D8uA+ro9wnC3mBMShcubq91ndCilnsV2poX7TNAuOZWz676wDNQP+eTofaez8dvWSu3dvPLUrrFL
GoSUJu+UWdJ+His1B9iZbm+ahv3g0wl7uctjTW7Qk7fMCPxbjtCmMP1XC9upOPQJZlbLxM1H6+rw
KHxveoV8NT4HrQ/60XaotaKunP6zTKDqjARSjs6gxftcRP4lTnrn5FI7fGFf7N/tIqUU16ZdGqpf
kj2pSWFGtHstPgfhtcUqwde/cXoveWzzMTp6+URdlKBOt+gzO1/VE+LHYMKIsHeFD0kMIqAeKG84
zQ5lCw4yzf6Q6yHfHBfV2c2a4SVStnfQy+RfiFX7bzVPrbWq4hIfBQGf1dhPIykXE2PRcjp1qKVF
YibB62vS0X3uctumoNtjFLbHNUIcVDjV8sQ9raWSR+QgZbjaryf49d/L0raP0aIob9Am3papnb5M
bo4tYSkcKdfCLPYhqHW/A5Ni482B3JBsAjsEktfVFSjONkIlGhLijqiiUcaNPg73TqTbV0OxPAuO
I3c4zkdykbD9ai/UR/QMfRjpNd3OITFcyi8KImVYZe/7tIuvmp7Zk4lm0pxWp3ZjPcVHaSr7PBSj
2C+k37edF47ntmtTnrm4OJhk1g+zCUpSSnZ9YtmeD2Icst2SxjWz8Kh+E26OIbV1sIoyUyEKOuEW
T6EsznLkGWDkAlk38hToxbz9zW65PJWyre/8XhuHyB+SNkUF6rGqRPzUdKo4NiBqyMaoAXmuTxhj
cv8uTkgeuAcRu9gkeyYqbHlJlUQrkh7B2e1E8Yi/X1EH54VwjUU/fOXceNTKtxaHxcO3vTunaKxv
NlhAy1bPBHpFjeestyMcZbWyO6q2uHhKZa8G07VffjWmnwvuzjsF2++ayp74pmvEL7vqqPyqpgV8
dE6M531hi30XzEs4gOZjCjbTa28RC/1skzTHtzLX01uJYx4AaVdR6jWFvf29BCP1CUkP0GXDT3Ww
sCO65QPhfAG2s/WC33mRCnu1THiFb4EAcqhpi5t5bca4fzeTC28zzoqCsW/meOcm8rP71iIztXa9
RTzIIHbDLVuspDQ45+1Kjj88Dy6NsPxN/LPR1KC8WFlOMMSzxQ+kTFwe/CgNbWn+QO5MTS4alsLY
e3POdC+IafWd1vjEmElFZs090b1wkAqerHYmzlVXopT8N5OfhUzEld4G+2BslwumTLNgb+VzhG8r
CaKjQR1aw+aqv3ormJ5HqdIdZ1iybW5M2HBVLlb7K7LhJaxlAJB/XKIblZHIwMFjjsiNQOs429ej
rv50Q2R9D7aLxTFQYXcmY8M3WRjNvEVRFsZYxBY3VJWwJrXK28UbCNEs2dG3+ctW/jiok3ZdsOp5
0PFcC8wONgn2iCS1B4ZyPxOJfxiNzN7Gesx2g/HUo920LsMY5ydVWNal1rp6gyboIziF+C3hIvBE
L8bf6EhRw8PNOFiwWwflueI076/ivkh/uGE5NXu3yhIOvXAXzyKaBbgcBiCnvqEVC5wpUybTlg11
Kb54vf2MsTwAl9xD3V4kSmiOkhMkYfmzo2Hh7DRpflfGNH5V1Ardz1kVnEXL23ngzyHiJ8N9oZ36
c2669LPre3koMFoAL0foKBjNP7HODXtCr9xiKziAMA8Ub5++Hqk7H6bg0iSuQKjpI+fKK8VAGlC8
c+/ERkAJFBaNnjpFCxzs2fkTFIVT7kGccrtH4JhIrzsTVAp3qF6FhQwZGW4RCjf60S8lGXw7EA1t
Bz4Utq6Fm2uLhYB6ArfIpQniLcAg+TgGCKe43s13WQXWrrfK+FByucuQhgqeyWIQLpliYiE3HhyR
cI5FGRJSEXpfchnMpRgTVRLeSEGZB4vvIMC6RLE2vs/BfBUv2bSFm+FTPOwMZxOhyNGULOQPUcBn
lLXoulWPGQWcBnv5gnKcZk+9Clk2IhogcUsqeyRwYlXZC+4icorjPHeHJUDOXKfx2AP9DNP8j9sk
JahdpqOmuo10icXbj1U5wmsdwxmn8ByLPtkQz54YeWjsQORMvAmnZB21dKov7qdJqvK+7q2fCon6
1cFitBv4cMNZJvtu/aE7xRNE+hUNJ8s+soP0sW054eSJ6J4nfwz2HtT9A+Uv/h+qS9zfuQn0K2ut
d0e0efoR6pJeBJ3Y0XM/20QmHAbL+IrQwm6nTEGh3u0AmuQi+DNk80D2wipflroYlvXihf3O6RIC
SGKaH7jhc5b2yxMj9vyLu0i61VD1Ym5PsJy9uisehxAgP2v6MMPOr8uX2mmLezn0tGmyJl9jGeXd
OsH9tR+8EjXSsnwIX5ynCkQx7Vxyd+RKY+uKGYEIMXyWNfaivAELODN+xS5Yp8t9FmjnpAPHfdEW
VH0klKrhzFFUdGRl5NFIJrIOJxU6qY6BOcAbmyAFoD9uiHQSqxSLvMxzNn6ogV6XgRz4sOrCMXx0
7YLyzlEl0yMwwepJZEn0TLnWdMWMEHwt46x/Dk2PRw0a5CEL+/Z7MmG/jcRQ/tRLilwwzGgz2uiF
8hQ5bIhAjUfUkw5pPfZRaFiu37pqKqeNCifctm5VX0e09QlUYFm8lYQjPlDRiHeHrNiShNFmHmll
L1wLYbpNA5/AnGSaaTwK2wddtQERVFh/UCDN45LrKqDQsetO1Honl7jWDBc9z3uv7RDSQdGXp3bx
mwORds4bTtfeqxC3cpEAo5nzVt5Be5QcgbWyT7XMSk6/TnUwJhuhRTHVv28rYiKS8p5zrSo6IIIx
KLeh5ZQfqVYStbWK9sL3q1eU94LWFAYox8Kvxws6znyXOa5CBKEYJ6zJIEkrq5EIo4H+R13XxRYu
n1pD2S53iUryA6+5Po2Nuc17Vbsbi/5GSjMzLBKNXrrl+Y3eWF/oTBvaZHnJVWk9tdpJ9ui34hCN
LiQ3v7dtRLlWrNvbNQZBJ+GP98l0QeoZDyAolyc8MbTdhrHzzFVjfFBzoZ+cFnADUHZHrpowDp/d
Move08gJ/wR0brxFt68CLcWQynfq4p0NC3cxhRX9Qbi4vgH/RO8YGeYTeF9zbpjaUYDLVV/UIj3m
sG2AiBbENmYeG1aJ8S42sTk2NucI6lNxbg+2AplSjgFnjoyD2S5MnPnRikbnziB1oBHM8zMKpnRX
ZpkZOrDdu/dc8QraJnWabMq6DRHrXHf5yIzPyEcvYXSqgxyeJ5HPhDvxlP3guItKKVriL1hgxAYi
JS+590f3KaaxhOU0j9FuWlExgrZwUggbTTQ1sIplH5orfEUiT7TK2eR38+IPTJ/hua71cJzcOX5Q
kRKC70tZHao+97lpBsFvJ9Q3xSAW9as7hRwpDesKFRcltgoObqvM4eK8QpDxnysTWgdf4XjYwCfS
JDEm51PUgwd9mqd4VVOTsfJlZt25PfFqgCawjnsTgujA2ZDRLyQN33MvR3osc1jueRifmfxyK2qJ
JnPARim4+iKzjj4Qwoufuh9tXw2SUTayBC8sKJ6SqAB55yTzUx1nz66du+tBAG3XzCGOLgfVrRjT
4twV5fQKTtGGZV4FG0m7/FrIcfpy41Jv7MUU7/BRGHUpK05/DL7EZBuBudihgXTgnSXSmJVZ2Eeo
TzgP2AG/Msq0Do0fW+eI8886yhULM8SC564e+gNvBRIs6NlMmmzT/SkKSH7U8opnaK/LcZh5Ol1f
RdvWFuHOpkn6YclrXL8VA4l56KTNpcBgr0D+oHBJCwy+lMdtNVPvFdsTmb8o1Pswyax9jb713A1T
e5L90p2z1ONWi+B4y0d5s/tnSf38oWqW6GGi9HDNGy7bD5YhpqBzox/sqvUe6khlEkdoaL1Cju76
bUr79Q/qw+KTKEsE6v8ZIjbmuUsYMx1G4azVTc6eRFz+LIwN6sO5HaFrMg0PlON0z4GCWbDG3Zy/
Oe6sHkFwuncB7bf9f7gj/6sth/+Nejw8N7iZ6/7fbsKXzyor/+Xy+W3+2Un49//t71ZC+2944jwZ
0sFBd7h/M8D+Hyuh69j/aPOQ/FX/20ro/Y3kFtMHm3CbpD/+H1bC8G/cjHDUBj4mISyoWBP/17/i
1kx+YyMq56Spu//0+38BQHTFntJ3//Y/nP/b+i65Unsuvj0PbT+yXdu95YH+yUuoFQSgYAr0Nkva
a0Mhnel8JDZ1LcJq7Qtr67vgNKv+IoP23KYWFmUI642yXyvS3SVdEE3a/v88wziE/5OdMLRtvJV0
mnqhR3tJcDPi/tOXNdFQlo+ypZ/AnUNIhhAK/ZyLqJ6cXwF1USvZyceucR4V7UFDJmiqDA1rdEAy
WFqcuNi4vpUAxtSGfXOMi5NanPmqkrLe+1HjEMMxJ38maRxW305uu2fL7+Vd13rZCid3eayz+urm
3bKzreRlGOKfWbvwNwkmMbisgTF47rz1ZfPleRX6ITUIW5xGezLgOMKje4rvED+GeT07PoGkLr6w
xuPJ9ILrzX1xR3XCh6Ij/eCXI3FxcDObfjNxsj/2C0LlrZX0vqv7n1p6co+bCEZxMT/ZUJFXPd4I
sj4Rvgo1dC+1BV6eUmzayV3sYBH4nSc5VQpGNQtAd0I+oeswhA2FuFLYtIL36fTV4off0DRU7iIx
FquqJXtDmPtCH/V8KfRbYacNTWaJfOmiBTJ6PcJWs25jKA1TF/PcOouXYe3Z+srhuqMZsl92cPaC
xT6N6k8TJkf0BouLBJFz+6PFf4nnz+wSRq8rLUpxQlLFeVV2d1Gst1VKn0tutuwBEYwAi/526b4N
5eLtgQ51m9F/STqqCZm87WYsSidVEbj370I/xKWRSWurnE8SMVDzQn0qHbwz3vjVjYz8M6/4sN0q
uLZ9jX3vt5Nx/PJDnwoDsjadxeC0I3JyYguLzDe56LsuC78ml1Z0Bhe31jJzj8dz3BjDoIKu1TWs
IaY1GNhWiOFXxykWevi4+wZAUzqfU2ae7PAoUEjxwBSdT0NfHBNlpvqYCa37zFfVquz196Ll/BoS
ktm2d0WdFa83UbXjR/zRSHzldhkBnkGepiFxym/i+U/uoM0nWdxszQQ5BBpU8gPdlaNd7qUc3miD
otq9JOfW04l4yZZbESVDdy5APV0MRV1gsojAxPpMgOEX9duGe1naONZDW0evLSiHfe8MaLLKwqQR
WdQC1l67Qv+8WqXLBJcUMq4J7osms8izsxLo2u32fuNn+74rvyxz5QUkZzWH1o2HeDad8bfTAB5E
Ed/fT4Q8aDVQ9/S20Dxwe6D6JaEytzh6WXnSta8fIXvkO7+bqw2XROuc0bkKTeGgqFy5TxNXPQQt
EYui+4//RE0S08QhtwDap+0xDaqfeaq2NflsM7ZUcEYpyG2QgdkyXawETNjiMz4GEryyJ26YY0C/
/TRKfQ499EmOuxkYjAa06NjFe0Lvv2lLyO+l8R78yVOntATU4d3MClHLKSw31giZACxu+CfC2EP8
jmujquXFt7G9ag6XbkCzTJ5IvkJL/+AG3+/k4gFtYnUIoOsfbYBiOLeDaTfzJK5yZzvRwPysPMZU
eE6bTZ5ybRlU9+hrWES2l7+H3JdeU4dYP4V86OxAy72lzG4n6vrS0wOx7vLgWHAb+5DxBuJkd0yT
AdLccBOj6/7MOCZaIXRge55jGuS7+ByAg2b0vEaZy1hGUt5uU/kHBQDmePwjKkr3LO13KCbOuY5+
qZGGE+pTwy0+xXmdxEywILFds2J5L90et4tjMy7LWqQKj0IxVfhrUFLvi49fu0z8h0zzLuqwNq0S
P6y52nWQVcnPz7rG6Cydu6z39RE/ElJ04l350ra+Tm+5GNx1fYbK0FMu00X4v/AnZWvXWJpZU3ua
xtsk0n5u+1Efk1FDLaA2NJwfGhvXBnrWsoeRtTLWhKvJvh8aHHE0rWVYH50e1xW/5OF4IIEJWrpq
X1Xy6GkgArl75bTFZ2L6d8U7y+z/iVEzV9tbEMwS9s9CypDev6bD8tqI+9SAeU6wJ+vlQtkC4Cxo
JysPH/rO4vl+shRQUg12BDNYCZHrLR/NsAuy6U30/QQFievHX5teh5+RHCHLYLXooxQLGkXuTWt3
bLstAqGz0ZDRONonOyX6PWrdo+W/AW45TgnAB+TNYU2G9svr0h2J32MmFW1MDk2iyqZ8Yeo+mwjm
Qjdk4z4Z/Y2Zowdv4WuZet6g6dLVXIPkD0L4b33colagZS9i2Ho23gE1pNeua38H9hj+9NDmQigA
ccK1I6IOZMMlSG7mhn0rTtI9IMNgK2jeXbcuvNuqD89WGAS7zHJxIUSew0wSeZqHN9li5HBPzJ8o
j5Z+tM1oN78rbr9MuV/TCjg+SI5vdBcNmCUYpt38NgOz2duHPRtmD6PnrOoQA9TQsEOVlCZ4dUXp
RSTmOwN5a9zppMMAUmXD3RADWRGrppbixU/jXyNjm6Mo0+Di94oxdDftp8DXe817YIzs9k7wrbh7
yEOrPXO31WcnndXff7n9Nogbdd5FMIMxG5uFq1TF0ko3OALToL36loFtzkBRGhwyvDd8ggF8m2lh
PYWlhDSRFb84Q4AVHfECd5QWrHrFVjQLtho55P0FPDaE3iD87ik5XQsx97us+anytwroH6dBcV9F
4yeX8eqcNrfOwSGuzzOPQiS9V9vUPurMcOaTAv+hUfmUJDrcWl0KxrHG24vg4m7zzJ3u8uQzmeoA
KxRR9wruyT5OmM9XA6E9Lmx3gxP9jgvzOsiJnl94P+e/PkoCPvrHb4kKLCt3sNzNX9+uuZDqvHiZ
t0dye8Cw7N5Nt194fZBEh49WAcyfeV7gkrUzBl1um2Wg/LOd0rXpeDXhwXloTwauqIzkcKeoKQnS
VrNbNQj3U5+tbSzB276R83ogzHOdMkXKoD6giSdPvsnfrEiPJ8spNpbn7Lw09ak2jkC4p51zq35d
x02CIxI3MacLoixZ1x1ln6b3Y4n/3Ba9v4E+n2COvm9FF9+D6rlfhMF9pJR8YJq/oWsbb6O2LxHn
1vvCSOe+B5O1bntL0+FA+lczwrl2WKxwCbBRY6LC8FmDrmleXGpsKmYw9yNtUpveLtFAamJt8fQq
/LA90AK5o/X7EI80C4TJFgMMh9VArpYRmoqmhiAZdsNcPY7K2T5Uwh/ArILOtPWPrpTUl5RjgmeQ
Pxzo5LvqyFFGFVS/lnVkI4YaNxpaPoCWhe9Ig0uEE2cgbmK9IYFhK1rHJ82UfKDihLiptTZZ2Wwz
xoJwHc8hBFuO3Rc2B4MGR4Ow6v1HMHwVkVXc1U5fsFnq6CO0lhz5r6pOfd1HGwKroHFpIY6wsfhI
ndOCG26qUC2jNFC02UX0e1JShH6APYmnwpB8vHRDg0sz5bBNSey0LSPEdONZpPOdhJaoItkF/ivL
9xH4TbkNJMNgTB2AbpEPN7H8TkyxKar6Vi+njv7EKpXXovzg0eN4CUudMWl5FHW5tdN83wxj8Txh
GWpyegI9mnMuonC+l5TvWco2/DQA1LKz+U0UNoKvch9KKzyyibD3zuKtb0d7E6Log3+nKYpU4yat
Jntvt8VRd4qteiwwSEY0uvKvuSFkSBeOOnA68s+XhWki7+lVQVayHPdVE6wM0yYHvtfoC5x/BgJW
BfXpo6BLQ47+SU/M3+FQdgFxAg20bqkPWuP5n5t1NjXVSxREp3Gsso2vwe3x+EMsT+Z9mdYDs6NQ
kp23sW3hPhvncKNxLm7cJsyJPM7zoa5x5oYdd42FGkhj2OJSHhloFeXr0Jbefgw578oUKFzd+NYH
Y9o1BSW4Sbq3zgUr7lSVA3lVbVOyMb9MltLl5J48vtJnFZbiUMROsiurrv1wDIBAbFrnoIUKj+kH
LoEbf8b0SIZ9Ej/kEKWOhO/rrcFZNSn6uXLCW6sROOo3vJHO4dPFjFMP1YQGbPVLdHVG3ZzyG0sq
DUIfx3c8n5kSuWvlgiIW04IDtsKNYnc63kcVzJBRiv45uBW29eEO05E+9XMkwb3RsRhlUj9WYb1J
YFDiryP/gN4FwzcbL3ywTebGfRS5e6mNS7Lt9juajd1Hl9owBK/qmqk/gemHC4t8ki5UTIVdwVAy
mdb5nECQn2mNSEH+RVPuMadGp4N5mgAakEf6FJJLG/ndvY4O5WCijWnISjDyKDA1DWuBSMoaxJ8W
9fjml5x2ybBSXjCwzkNt/cE1+IF3ar/B5vZnXJjAJYx5WS4HDihWDanwgK/A2i9LjNo8Vd2j7jUn
BoxQqwR0qO+rqyejVyujdxC6TMtylmOXI0vOMdwJafLBV21rV2LnjuMNP9dp3WRxRamI9205eb/P
S3OQvCV51hmgVb5Nj6Tz4Hmm2iL5TrKY5LazLTwxpvFOsplf+nauTtLyeINnNOMVxlineiytk+SY
cSpOjg+uZlJh/FAHCuQixXkgxbLutfVOLviYbHAf53QuT14l8VzS5uYbtkC3IMxku/B7KK4fX1zY
m1SI9Y121lpKwCiZfiR8LdaDdpApWXIMQXLU1/F9WEy+CedbEFNCtfRr95ldOviBZhhWhOQMp8QD
8IqZpxS+HonpiUiR7d7P4bLFljWsx6ZFg+l52uM6OgGO5Zyqjl1WMpmX+M79TMwbCgKuMeEB7mMp
lfGCasd2Cs5tvE05LxOXcjeYGbhz5tw8pmIA4cnlZD6iKpirQ6vQlXz9cpRNzmkUIp7XusGe8+wO
sljwaFc+TDW/vGtIZDwyNGJH8NtTXAOyDircznOdUh5zSzxH4c+JFtm9n1EcR8hsWTmZ41M3oqZ1
VLjLpq+n/uBY4YlSZHVFRqFUcZwcXEWcfUwoN1Kqh05ZxGFG2FtWC8TWoZ908Lpu7+jbjNDjvpVT
77nKEq6bDQf123YT0eDFgsM4W5cHWr8M1VbTYx/G+rCUQXrWVbm2AFKdxCzNuhR2cOrHz5BMyNqL
vOIYKaY8haxebEZrp1aL34ocyNmC05kN+k7YeEsm+2Z4EQMGvF75Vy8qE0jPkXfk+rAPg9pBby7f
KPaZ9700X+yUy9W2OPw3brqh1+SrKq3u6JJF2gKI/YwjcFJqihn/FmKH0js/2E3tbUrp+Iem/dkT
XTgxp8sOTpDB61C2u5rawdssTvjq+klzHJuxfcCF0T7EE06AnFYvDGj1oU3jHnxdZm8Cv0IRUi11
HRPK88g28VTmCfhVwAtX2+mZvjnDqR4GDysvahOLCtFQbVM633TQGObhmIh5+LAxJGSmdzmU3+CT
xQj5MKEZMSxCaEcLuxW8uVXAjP2UMaIEFldDmFuaS+dnTwU+uBcku/Y8+AyKU+XWL3X51uT2dLs6
VedLmtbqJWjytZnbkWhMK/eYfYqdppOGzFx1mqggvlYOrwFCwM8sBAuusY3VXoYTfGO1eXLNrfGO
6kb3UPgBZnxpAyEauGGOi/I+RZW+0J76tQiONZHfjK+VH34pKshiWQD6KQAPV7TIk5eL/N2UxPww
G+Fv4zSYx5Vog6MzUQaMPvIl5+IzGFvvcYwtuQKfLUxFoCvi8JzrObw0aPb4OQ3dqvjQpuoHU0m1
9bLhl6W0vZu4M10Zpc6MNP3ppbU07SAYgH7WpvilYttArOl++GUCATEpfniMrjfEJLtjobKvVhED
KQfvNqvExFkWpGomjQWyDKKtHJS+H3qe5Kz9NNqdHruieiZnRNMOl61DVESPOqetSM88veSfzpV2
qP1U9dm0C++0aCS8xtrymNnWhhJmKh8tkJhu15S7KfNw2YEOhaP/Yc+Vv0a9gHhNZ5ibuf6mCcDm
k3hwOW+2xd7tJz5q43o/lwePaMlTZF/Qtud7U+K0IqhwIlP0HPo5JQ5WBNDhBhrz+vFlceXb3DF/
9DNDLcKtrIzQH8KXpD7XYvILw/Y3NQL0JVeYFLPomNoEDHAkrUsrru+ybvY3U7n8soseM4fYwlVN
68Z6Qyvz1l2AxBnq7rfjUw0ATXE4imrCCh4kcmd8IPdlkf/CFjpwDBre/mrRiEMqzDAN0SfgpjwM
5UwDZ0ADR5/c5zronhQYmspwI3LDRh0yiR3LgbazyjLaPB3X6x4pcO4epZ3d0Ij+KQu4c79HU3eY
S8HARzZU3eJKXznO0Qgml157iRWIrJpNjre0AjvnIsDp9mAz7n2Yb78wJjW7ArmH68c2QjTcxBaN
XWXQv5a9/60BJG8m/ndsinTPJFBOcvyBKCx/rOjmvsuAErWiPM++8615c24GARkp3lYu0XkSR3Hb
8gocyi9Kj9YABufKYyGEZNhEYU5phwiG5o4SEyuUydkU7pYI27yqw/jLsfBLQTAaim1AGeZAUOzI
EJAwdUoApswJBthoj43F5Nnn0rpgiGygrYQ3/H2N8OjhRcnn/C3IaSReXJ+jIAi6DvorKiiH7pJu
xnYo14uvc+a23daZzcfku+UeTYqI6YPAqL92SjnsBPVDTi9ocog6uvWoGcXpP7UCEaW4RgLlNmlu
XSPjZpzCd2uMiAUz7+Sk129HC2hTJ1oMc+6xheK0IoYXB/bngoPQlT6eIn+fqYimjhQovGdfREay
kC2I18M14JgXMWPfqVXbXtBZNYR/OLbMGPP3QeDpbd4N+8YLd4Dy3spUHuxCvYngXaAbrsMULZ9M
sdk4OcEQpZ1Py27KUyG984jJe8V81roLVUMYYqigmXEzwe3aEQcjzm4l6D467e+hKN1++Kx5+laA
UlIZSoyOz9fhr675CSd0kfd28dmznNKKOjlsCG5z6Hl2n2wHAqgd3/vth+bZoVCbMndLVRiManEu
k3GvdANmBS5zGvJdSkXzNjICF5NDtB4YNFjAJEQRiytpHbZdF94xIoGr8BBAqmKK6rAUUACf+5so
ovvZgUlWulRcYq2y/p2689iRXEmz9LvMngUzagIzGyedrt1Dqw2RIpJaGTWfvj+v6qmuKvQ00Ite
zOIm7sXNzIhwd5r94pzvMJLdDg79QFzx7gnBEBIZyV3/hY9s2RoRGLYcsXfdlKydZdJvCuumd3e9
LVRaC0Kpa0IaGI00A+c81yESed+SODkk2pJNEU1nmvuGWCor3nLyX+K0icK6BlaBxYCcGZxtC03l
kZvnjQELJtQZ8BO+uZ3VxeHgMvGuuuRpiICGk/qAg8JFCtuvX7Y7u1sXYIDxky3FxvR2xCj+VtUQ
RtPypyUfAgUpSY6ko5z++guCJlxDlEBMPbRznTBVNsh4yLBQWZayDvyEwViRQuFNrOHLHq0VoJIr
UHO80fHviuKfcln6Rqr1R0+MRxQlUMQn9QyHeVoM+WEvc0g9cffsN85NpuKnh+hmH2X9e57ZzuP9
X7JKDp9KfyURZwobZ3UD1/G+U1XihkJHHtD3Mq7wTHNXMaRkzwWt0It6bDsyu2jzDFAfy9KlnfQf
UOarQMqx3AqkZ69GaZ3ytZHMDEYIIKv6KkwaBQjRxGnnwBplWYGvAgrOu1GFRMDrRw+1MRsBRbhX
GuFqLbIe7afF+c+QmVFAFMdHsmovyI9i5LuGdmSKF+Nk5Ze+2fUD4Nqs7U+2S0jUqJoGY21Vbod8
RBmsMQgwSu9IeiGZpOZxmQjQqxKm/yjqtjWGuxfx4BHVdGmjJr2gkVk5R9P8j+4lUC1QvcsZL1jr
zfE2lnI+TGn1KCbRPadgCfzmjUAm8RsncmbClq/XYTquLHiDOB2rvUzg+ikMdOc6WolGl3KvfU+D
0VwQ9u6T0iN2cMH5PEnKGHXXH8yJA5N/mvepmMxLFK1Iwbz82mHcTTu1RcwS7aL5flal3rRdeGeu
LgQUtDwR2XK54ycT5hYh7HzDQD3Se/NSOFvJj6JxcBIQam7yOR5PFbpm4XpJSE9dH5shQXVXttq5
tDiGitzGZjLnNyMFpM20o3xlfrmA0sT5Wb7qNg8Ij9FtZDyYMKjZNDxOxD33ByM3SMaDMG6sTK+0
RQow1i69LNSIoNG8Pe1o/dKbA4bfMZfn0lyzl96eznZl65+T3n+MLszpJMNbZsNgxhuPw0qpXISR
rk07IdNmg+LRA0WcT4EqxaYogASrdQ6dlIOG3/okhnl96JLxt5OSSftR9wZC4Wa96tj2/EHxN3DX
my+uTkmX4BS3heJwGqaXvCw/LCmQeZYQIXNvkWEKEKJIGipxp0JmP6NkQgAJBMZ0b3GBTQELLorQ
OavgjnGwb6bMZExfOvfNIFelAYKRDubRm6CMxGvh+XONDrlfcQXCu39OM9K6Vj4xzGvEudf6+Gha
lvGY6c4SqkJpPgnZQLzK/jZJiyKkMT9GkPgyScfnonMQysmW8WnF0s2778Mz5QVZ1P1M5Owx7xkv
umScnOO9DzRvXgJthnvciDXnIkX4NCo4ywmEnc16dyQjsiMRxszANqTmbej65KpImJ5arT94kXvT
e925OHkg0LDs41p7gKQ5HCYP+avZs1yLF5I0p2ZxD+gFfKTuT+6qllDCB2WGHhsHRsohGZXlwWm5
+FGZj4954RI7M3ZoKWfvleRWjOIzsl8SosLOMsZLZeeXqpIMbCpuHu/+mDC4wDYOLAaja2KeGvdu
0urEy5grahgyn1yVnKLO6LwN4mWNxBz0Pm5JLdV3XxxBc+g2Ohau0TYPaFkh/BXOblF5dQQeJy5t
0ddbVPXVxl09eYKg0Ry0+zfMxLVhyUy/DPHDOQl4o35Pt90tNhHzscn72eVX3XIfCkDYm2bBrz0n
HX5g1eFhQsp9dIVyAX5073ov9W8GntSOZUpAjnCYd5UQ7Je7sNrQa+LGvd94hW3YuE0c3B3Nt7iJ
nnlolkMfL9PVblf3nAEAmc18fIdwb2zFwmg3Fg2TTqtbHoo5D0EQtMeoLT7Hos5JnlY7cDBEH8/s
kQxQKkzojPidZQq1j2H4uGAxe2J4zvS8e+o8BiFbFxscxnfwzqhg89NMVQipZjkr3VzO3aDwIsbO
BRsIsPextTCYi129OtGxER4bsFWHdrf8YKnOONColx2TG5ocsfhgUtFCprTszZQ9mwqqDZz1i7PE
MzJgbjHeyZB4Y7mVKQCSWqTVJ9v3GS7KON4iwOshk/hXL7fKJxeInhzTTwr/ZmdgSw4LhF2Q18aL
AwXxaTEvEIsc0In54L5FuNQCbJn2MVn1jKjNSl57VlGw+0FR5Go6DdFMFZlEJ5glJ+jOFUPfubpZ
NcsM9PJ+Rbn62mQ1anWhnam0eZm6+WTAVo5LFgnFOKmTVcTxxwC7lXvJeM3iyrgOyNRAEzvxR9Qx
YR9sBlsldpi7oTVsTEeeajML437N2Kw1B29c5+0Khsdvp2G4rk5rnWLphSQFc0gtZR8Q04PhJePd
N4sBE+yKFkB2hEkvSr0Xxbuq1mPWZeOTTpWXU/4RlBMboVVxG6iIcZblsCDJiqLcRqlX7xPcG1gA
y+IBew06aCydRt+V1yxFjc6Pj9Yjiq9G37wxDGseTbGSFUE/iAG2fVSEq+1c5kdPdQWqQ497c0d6
kxVKw3ua+Kn2pUiioMxxUt0XoptoMfOzNlESMZ96iQjjYiXn3Li0V78cy+4dMext3YKpErc5Xn4N
ejO8WGyg3TYFJ4IBkdUok7OJLNyYFgmF6LnGDzCi2D4lIvKBWSBmhNZ+4hl0YnN8GCsI1ZZNe4yq
Lkwp2/Dyr/iDHKjXKxO6yqRuVfcWug6x1Fg74iPiYMJzseH7Ftt43iFeOaEVPbrr3Pqah/tdT7Cz
mmWxm7tSHj2WcZsO2NExJu4yHeS7PlfooCMiutGs8vExYLc4M0EaFHOsTHHYs1l7HuFWHTNQ3SmJ
YGCp0HygKtnj2GbokglC1vUm4+WLSMc2puiiv8djkpzdrrrWCfXiMPdW2Bk1jauIU7/tcnPTlsbT
QnTQoTAgP9V8cPzKtT+zFaXXYkykfTkt+1c7x5nUmNrW6GENU+EBVCLpO4MWYrnxDaOun09170/Z
HFa5UIcJjZKfVsU1csmfmXEboCswrzZz/4PDDmlTF+nXoHkOxuzWuKXY0jaJ5iCeZ5t7sbeG1bvB
2neLb9h1elVqXbb/IMz7d+XbPyrd9H9mNzomgwb4rqx2DIR40jRR2/2jpAx0PhE7qdlvUZp+GRQY
hUF0AbkeZ282rui9nlvZfExTdajgQiyJ+Yjx8kdTVFtAVqs4j3QRwhufJJrOmaJoMzXJT3c1wfo4
17viw4mgi7QVRh29QNkBWeq//gnupMy/KfoOv//P//rbD2ALrHEepYcpxL/AJ/Oow/8xQYDgyXzQ
2BJGkU12da5o/5a3TGaPs4Vj5r/+olL+M8Dzb1/W0+86PMHXtbx/keIRuTPq00rEOryoN/PuypAz
fmu9NsbD4NndDrvcp4bx7lwkDABz3D6owfX4FUR7WTJ6sMeLSvWHoe+rD02MBBgsG6Ix7ZBUrdQf
tUs5EUx3N/862PuCMpv67XjCoGOz/ke5M9CVoKcjaE6hvaHJJyZOq2BQ6fSFKBkgJS/4as9FN1ab
KcWbPLoo/DzqRJ8J66+6RJHdpkBlW1RNmbknbv2I1gE1GHd7Um8NY3zoEBfW8geKmCMQGLBdRvVc
WtbVqdRHYoD3pdkoyp3QDIwsWPSl84LN8U83xb9BSlwzsEJ4zn9AOnpIlfWQRyMUmfpVH/VvUyPa
trNfunh9g1a7WTzyTVq+RutpL+sSncCC7Huzo9zpyAIxjF0Tk1o8g0CZK+ai2Wv8iCELoZ16TvBC
2AUqryn/gpwVexmhgpZ8dAbNOIydCJu8MHeraNugmV3Sg3IbZFNqDGFiYsda5pykRRKaP9I8QUCU
3VMamNcZyKm2SGnuMwUXh3ymaVsNScIJw4FGrNb/jFL4kv5SdVf/6f/3XYP8i2WrSuOk/6u89T/+
6/8nPbFpmzzV/2898Wvf/1D/GZwUKNj9T/6dTuoKqXMU2LZN4sz9kf13SbHzF0zpAJY9kydW56z9
u6TYEH8xQZzqKJANXb8rh/9OJ9WNv7gmB4r3f2Gn+n9HUmz8q3aX2YglTUfYttAdnTCKfz5o72t8
Ww3WSGFIgERJmB5txWbo3u6tWTXvCie+jdP3ANeLzuNxLLyX+z/RIo/NBPIK6s79SE2wxqWzdWEs
TFoUwoytHIjLhC924yIuXqnkrjLfp3l7qVqCJkxCjq1IpD+0mKEdXUcX/sNb8Z/cIBZm2X85gjGX
MT+6g4x5aW1ulH/+0QYuRnQx47jjq66BqXfHCYo066JKbsqWWsaYbxPTp7AbrEe0RjttqDCJigEr
hqv/lg6KFQ994jHpm69hSWRY9AMCovYDCVtzFnZQxTDsVduZp6FaYj+fgwggwHPexAfkosuxv//C
04rm2CXOcjTlchqcxs9NbiSnxfyGayU7OQs2z06J/MD2ZSJKAEipmpLvOuqu5DzJy9Kg0Iwso9zl
Xgotu97ivYJR3DABIzj3iJByfk6WfLmxhWFeClV1zmxvPy95f4SBhTStqUjDhXk4VH10jVazg3hi
ka3SF/tCJIdJee55tB1S2Yfhsxb7Do4cwLz6I6r0wK0T45MZWKhhA6WJBlOwtA2AWFelj8lCPFRM
sX9Zo5SRn27ohFU1bB6ImvbbxHM2Xb28xYl8ACTTUIkl423C6jvghTg1tbL3YIj8UfQOp3lEzK5Z
PDWpsbfQNqKQ9cSFZF1B8Rr0jLogjsZOAFTSRoaViWNjKSZu0ny25u/JU1dbS1bsQkYeLKWNraXK
NaaLS+cXcy/BAaTpsYmZZBrui+t0KQElI6K/Lh3CGgwghE6BjU7mr70NrMcq2ldUN97GXNilmvNU
H03gOfvFfhfiMGnoGd141CFf6lUIJJJpWQV5LqiatjqggpSsLRgwLmL9WfMEbiaxQFtdaXqbkzOQ
mNymPRnbzHlgpl2NGTS4VVIuixfGItDSN0Lmk2/MiKEFKiAvw/iXUbNa994w681X1mt6KGzjZ54i
ejLh7tbErx+JTXwrZIdOXaRPjISoB1tXnSNVsEqcdPwDYxboKsa8n03VCwZNtgydOsV69NU0jjoj
zOg2sxuTaDhb5MtO01fRR9GmW9sbQsOd4sIhy5utmZ0cMGQh7ClYCN0zj3OX2Ke5Xh9x1R0Y+57p
OHLQkuWjOcXbTCsoRz0LgGv+OmTtAxS/W56hliDAlQ2xHeoT+2i62TtoY5+vpIywj5p4/+/4rzTA
FnEZ2FF6BuWGO91nQG3GnPOXdl/gi8QluwHNRWvVuGvIktpYnvRhD7d5FNQUHnVef9qpzDdeVxzu
sTqsWLEC5ykhs2CIGEdDsWTLe1kLa1fZC9k/GpWSp92nY/O5ttU1NxdgTzTtPDmQ8cBayNlX0a1Y
smuj1JmBFNE6T4k0fhkSsbqtOh8G1wV36LbNAJEO0T5Db98loAJN5Dv08wTvZXn6uoj8r7tCpGXz
ee0GsFyoTRZy+OIp+7lGbBIJcaXopeS2ArAJIwqh7lTHjPNipvR8v4GdA3HA+ZBnX0PcST8xYNZJ
wuXITQBrWprvKNo+885pAgtE7l2Sn6GZOppNhA9hfdK0Uy0G5dcYwnCtojmPTnrlvvN+cvjpqIzw
xw0T+TxzjSUKQGGaknOoo/SvQWGGqHXY1Z3t9i0t+zdqna20Z7GBm3Dg+zyKFm4IQZUBzwxE1BwN
AYTWVamLlTCaFYV96e94mjSneC3XK004lvsDkUGErTglAuHmwTHEHqAfelEDp/TyNXmmxWkUnfiI
IXScbG+D7xuV6sBlhmMFnwJMhGKZLmpVu5q/fjHxVbFhUCaWDXtbaiwaFuHQTbLzWkhEGlg9hmj3
voi7Y3PhfKk0eZOpukWe92dZvG/NW3GKITwlffqcRoQvc+V92Ost6TB33fMR3qHJoNUYyQcb0tja
gBm+CNHvElGgbjWGej9U2jVb+B7LvMD9kBDWqJvpT6F/zMr50GbyVCfzwYk75UsBuMkmsh1vZO27
hncTY/WsT84VUArh0FEiOMb03+5I1LObvtOwDhBE2EN5UZ3SrHrCR7pj7moa22fRwTgcHaIQkszb
lIRSbNcq+V5rabIR9J0sEXtppe8TDshg0DBAgn8hA1V7HNb+V9kLTPq18Slq9TW3yvFrRyM/EPvL
oDhedDdmh+sBuwYATai3Ox7tSW+hzA7ubli5/OyO/8T2BvQGyA6y9DJcKlTjQ7Y+kRF950+TMBeT
HZqwAr3zUCGsRAHbNOwa3fy4gHHYdKpGftblPkgw5FxrO4RWNzM7LLjcGeGI7m7tQEnZ/uru6x9A
FfZuvBMkDdfZxS0EQbyc3vNUXwV7c5Z5zEyTrt/ZEuWlHK0jQSZI1BXxuFwNHDjDZo0VUUvEhXXe
cktY2gPs+OSHRK3l5WbIAAoblGS0L4z8J2xlGUSN+75I9CMYgjdjNXwwxbN85airZkfHDPj2T4vp
ZqEuGJNAWaoWiWiffc2gT9zONu746B77f39ISpbeprIeTYal7A54C7tG8cgMVrMb9ag7//UXVxBL
S1LhrkuSg42AeIMnmLgwOjeWjEUOl85k9SBlhsgL4nSbMqLvO3xS2IVgUjD2WGDFli4xuy0A6E3X
wTwvwMX4CpfMiMXIjatfepxxCqfDA3wv4p1mb91ad5GiA/ZWKt5ezzJ2/Eg4KfBm2w7jCs5C0rP5
S9sAq4lHcWA6m3zy3gQUSHDT7HB0Vql5cbXR9oUmqBtftxcDab8g02MVt6lcKnRV2nutIxVM2uIp
7usfmkaUeWwfTVl14YK7xoeoEt1ylZ49x2QwZqG1HLT6LCpz8K3CKM5Sz3PCQxqJf6AkM3uAdjim
DqoUFE2F1UM0Kcdna3FfkmkIp57pmF0jbMIH9yeZJPw4F9fHeHCNFaudZ7xA+9QZiqxVQI8Wo+uN
WK78KDxuXDh3+3JlfjHYsA2iqLwsOJl2OLOesAR96MuScQZNAEbikp3RsnWnan2oG7Y7Zc7E15zM
cZ/LYdp5HsptOE16TNh129B9tvNLO8Jht42O1WZ/SpoK/OLobONpNYJJjI+2UQ+hmE2P2i97w9+b
iZqdbrnBhz7t9IH6281RcNngD3NPJTulep+pp9hqMGbHu8V8LKKDbRCvMwFPnNJF+rAfeXQJBrEa
tkxcMnC9fjUu+ytvzXG7I5rtrPLDbabnYokcngbwCn2Z6JwBBCDRWfs2TPONAVUUUe1XVlC3siw+
Wvn0080tO+DUHnwEODHcLk9/Zmz46JrjBakUXAZtNK5xvL7KCa/Y4N3RoKiID6SlNmGxmCE0a3bP
rJ0nck/txrj0kY1fbaamQdc/4mTzE9varxF+jhIjVckQOsjIfASZpO/ciS4BgdqwTl6YSednn1A8
VY44DzX6YBihF3J34rNZafrN0/dAG5ObhSh7h7Mv2aeotMwEjXAywrWKJvZbbDr03bLQU4Gfm0Ix
6cSmQeC767oFI40iuyXYj055LY9GP757KrY3KcM6pFIbBMKOo+mhgoOaOv2lVPELhMYtmTigVs3x
Sejx+BQn3DDNoIjB7Jk5ohlKmLPo4ylrPsn9RbofO+3VYKMfxryqj2XmABXKxnLXujw62ax/Nyo5
EyfvkuKFdoYhoXsXfejsAtV8matkvqx8Y/vSHb/ShdXu5j/+hyY4gabMO8gFBR2ObdQlpDItlvZk
jBqlG/uzje216ymfq5FtEJrADPQjkqf1laCgbZev1gsHItMZpvUQf6LHNo3UU2GohDTQqmVv1R8J
z0CFlHcPrckqkDUC5V2zBlCS5k/L1Y+jdL5KcywP8BWMs+49GapIrvN0nkc1BWNBqirTLh7EHljG
mjxRov9At/RTxz7hJqguIuyELHoIPEV31xWMoARj/s75jlNyLiDSgWuIOZaTk0WWtO8VvIh9Vh4W
xLdElOGZ1GVQOsYXxtBHtVbIOvC6+ibjNV3SSd9XCqmNxtRE1KFXYPTbeutUZE0M9bVvItJwPNX6
tMwYIuLX5LO7wHRAarF1DbKEkuU2oJrXtI8KfeYelLbmj0v3QuaQZkaghTMmfthNJZBvUhBRuraV
BrWsutO+6mQ/zeayUTwGtZO9x46xXw3wHq3KfjkRoZMGqmkEzwF2iJxOpjxOubJ5Ycx38m7JeRSf
Fp7IJO29hy63g2GM8GNWiIXaTt4mTMcbaAYZHvcpPvRAL/KqCTrVpM/ZhNADe4+3SwuWgUbHxmbE
6XPFBB/0WtRuW9JDmDmUTwCm6ssYYwYFckcJz0MY6OTH+bG3/jGaOt6BUjBhVBhoYUX+sxre23uG
b8ZP5smW2ClGYk1b7jwHHQzXBDsDwIa8W8V927Epl4HfMw43PqeTGtIt6hbqKC6HFq7WRrViPnNj
kS7YAlwi7AQSYYaXIUYXDG1ttEMjGwzCQDLzISZHuEuj9Iq369WSSzL4OLJ46x9YMcb7fBzq04K5
6OjZn1Lo5oQTChGPkTEkxcth7J0aiYbrgg+Ddf8DDfF0N6V1ycWpYA0r7Cz7jLiCdd3a5ehtKKtu
Uku2IiMmgZMete5o77LviY1EVs2nKGl42TCVBnav0Zpo4CTAgjnYq8kUIzXZ0ffrsH6von9FJ/JD
EIc4uD8Rc/2SJOb63dA/YxQtSXrSyMaq3WPqMWJo8X/SN2RXNysCbzXOLbm9mZu8REBNfKbzj5Y3
XaFdoGWJI7WLdW2hoLcfF2sMCT0c/aWhQ2om9UgexuojkMHSukBVrdoZnxEovKvLOi+wo6VG/oUi
tt0xFl5CJ4EzsXhGv2u97wGo3aWGxcxaS4Psp9mIIZp8z3IXVwgSLk5y6NuidIIIbRDWX7/s64k6
N+9/0dvhRtb7JeTLEWiY6d6ODIYShrSNUVqf38EXl8cYUVY/BuY4yrt8tgohnLBOHjq/Iq/iqNmN
d2rJyAi0NYL0B+PvlEFsHmB6XlxIW7yMkMxk/hOp+SHTzT3AFIudqflRarlf0JDy+OmHukUuDIjg
ZrbndJnVLqqrmSVOMI5EphbpCB96gAjRMEBZZdhO7fugOUevu1dai7gAcMWpFoGaEL2JHKIRPnT+
t8j702KvhutbULTbud+ld85Xa6PHXZ4XkE54cVl1TDZhj0wYgpHHW2eChnKvzQMT8oij1pNaRlrE
/IJKPhxKLmmm0YGLApUPSASeubqYmmJzGdPQwY5hVw/GsmqDhVQza3ZfYvaZ5wyTYpyYUZgi64So
gW5KOs9ZlSIQhhhPSV+eKWtlqW8dk4g5rX6IXQb67GHDKFcANuLJ2ZRxBpVklj03ahrGMSZMJ87Q
fNf0G455jxzPvEdqK0J5Guj7uFYDb0rtrUNCj1ygjUmiOGXePliGNFgLgYTMPW5fkab9qa/RsVey
iG4O5h3fWJ5Ij5aPbWFTbkX1UzITB+uRP031dvaU5gbSXF/WXqhQ9ZP8aB37s9HAXOp6BZjHS1hR
FQSBV7nPCy73go9noKiot20uDlU3b2KoXLg5k2qnV+pw/6gjeM32Cqg5YyC0uZ4js1NFjgJWgfa5
c4Y/VMugweJWPUeoQeyqVYEhzepq2UeuROekNe6bNS0dQoj6qavYn3sORWfNHihYR++RRwNGLkbU
Uyc749BmIrSVe1E4bthurz9XbYZB3kQx+IaNNOrXEu2KP/ddG2gOyufoLkoyc49bpByA2/3hqQe5
0JKIFJvtptDXqyfN6eQuzjOgrV+JIWCSCwYUJAv89vKmw/iz/BCDEK+5rdVo7DoagTZbryzNAbsq
VC2Jsk109eJHkfT9mY3anju9JWW7GzYJe/oDY5sH2CzLLTbfCy/HbthIuogpx/lQSsjhTguZQKj+
QxntEyXKg+q8eY9Fk93OtN7Ne8Smg4DhpFX53vCyazEv7hZVkoF0beIcrB4XyC4XN02fpyk9Iy6r
NhViaHafpDGRQpWd8umlzB6SrsRpk6rnup4vKAyLXZasoYWjmBnKyFp1rV5Hfs92TQtkrYP52bEB
/GaOuFWz555kzj3fsSqaloRw1XTLl6OSGSzSNXTdOEDnJ9MQnDSpxag9GSDiA/C2QEisENMAAcqF
/iYTMxSMvLZ2UeAwykHiis655aR0of6vF8ZWDXGzeg24H3UPE8GXmJG2X5fSvpDr7t/D5qeWNdnU
NUxRcMnvUryssVeesTWeary9AT71NhDM9pCZxW+LIuWwUPxZN1dRiM1CNtGxhm968rwWBrDz4XXD
LjV1fnLEM3F16+PmpCRRMxSCOW3XHJ9HDxi21CGbtw8xF0unjdB8xc8aGa5vmh4HdwuoJC5/4TM+
ahagRkz9+7pN2ObV+Qly3ZMaH9yBx4I/QsVSflMgwR3x7uu6FCEjlxVjVWHwpgg+VnX/0KCO8U27
/JGn+Qt9tOL0pDqoFfS1NqhruwzYDjd8gTZYLb3xm8je8b8d32b2DRxpb+fVJw8n8TpVsUtR6Wk6
WmqVQ+fJeaLNm9kRzUHRvLD1JJcpNjBWzTbnNAi+UKffA4qI5b/0+5l5j3fIBSRgY+ZCuq8EZmd4
5TW+0dK6/AWUzPpCdOmkuQATm/O8mC+gABEBEKRbT6i/Eb6yCajetFK8yFrKjdOf9LI5GroHLdLr
qfNQizpC+50N1jfGc+Q/PWfQp0nqCSX09NHZYrdakccJNKDzVubPSX/rbHmIRl6fFY/n0oRa8tIX
mJIyV26tnnN4LM0LWvJis8M7OGfwP93hSZ93spdhbBJvkJfuIwIQGisMuey4mMQx+fzTiUUx5CV9
tX4z5fjReu772Ngng7A736Ej9NtePHK6vXRFv+vN5gQr/QG2HskTNutWULnjhvuE7rxIaCC4dVtZ
/47AmAfDpEPxu489sMvkFKhDh513QmycXe+U6b2JZ6UQ4hol6VvbMvx12WtB39PJ02lxIQtG/GMx
P0OP/JU1ko7HO/d9854xmOUzcXaUdxp09e3I/LfpjiS+tc0jIrB3J0Ea0Y4PWjJ9ty323xTuIKA4
vFI0n9W5IeWSCDYRWnRzOz6FzE/uCWYckWg6GvKBpptV1Ew5wf0XWv0mYgjCOPhSipXCZjyJODpy
vjwrIitdrE9AFzFqK9uPmtiBMggPfB4icJDw8jbRwDzYsOTHkEffBaI/tPGEqssaDBot+abuexUK
ilJCjIiicUBodANA3+qCaco5GS1peO2oTprz2UG6OylH7hmytIHnRGswkpeFhcD+GtDwbizoOR2u
57khwLpq78dkgyk509rt0sGAjpKFoUYK82Dp31MhqcqLzgr0LN9i3DqudJD3duVj6JW5xQnN8AGD
3BbF7hi6LmaXqHdBa9t45MxEe8pKTHVg6eqe0aok7mo703dIzODHBD/JBlecCONB+MzCGqQuvX32
SkoO3cEd6lFmaUNsHhssEzs55BoaGI4Mp8sR9mk8VXWBzzUinA/aRYh1fjhO63poI9kxn1rmC3qy
YO7qE5Di8rPK1+fFe8lQ3u8qeD1MfMYeYx7cudzTKBWR426MH5qEzZHY+P0HZLcb6UwooIsP7Gg9
obHbuJmIZBP5t2FZp76kMYRJ3daglWmrN5hDTkMt30zg2z6Ld97hptvPHuTbHEdclGIyU32wRFMD
8qz0Anm3CzHawXNMYn2Dg5+9kD0w9LG+6phbRtXTD9iDB8fkHLVmUrsltppl+qmjtFD28rOa13Fn
avlRtzXdx8tC9xCt5XbSzG9rdPcxop8Fk5BqdbSoC4B/YTg6LVzzjIn0d92RnZfX4kaoHUXWnOuc
IcTuNc39OK3cclfdse5Jj6NvANHvYvR+w4f6ZyznE229fSEvLrQXaJoyJ5omGvlGGwoA1HIY/UhR
ng8xKA+3z7IHt05/OGRSDvAJQdrRgSd6+rz2utixZG2PE+NBRPe4rfJk2UotOutj/WITcgJz3M13
bic3Nu5iBphk1mFu+8D0GlPp3nMS1fLNDXFlkFTySQLlsQ4gjJgXEh1n+FKbmC/y6fSRcGwrbUB1
YZbZTosbFxE5g8+UiD4BRyjoHASVLQSCjVwJyy6z7tbng7HT4yAXBYT3WP2MdfIaBiO59dPvzM7d
t3x6ZIwqJkbUDNYmMDDrwU6dM0r76mgbszy2rfmjYLOzySg+9tasjmk7NQ+myP4kkfyoCE7a0pFJ
tr5UQGJo/R4kafiLZqE99x7zYwJzijJPuPAXjqleEvTXVkfMFuuhNirz2DlJMJtVdzXscQhbBNVk
sLGQu+vWOYYdFs6flN42fPeufRlHh14Krl0dg9YmF17x2kTdpaji8dLR5/vrCPQ2Ja4I236PO4Ts
A4LXnqMaMLptjANJiLhjWrA0Yy4ISkmAUvacvLr75qWNdxgoHA9Dox5oOB8g+E5ha87tjoK8YVLS
TeZNZ9Pz4Dh0MO3AKo+HpaBgNVMw0+Uvb2iyU1l7TUgu3RFKIQDKqn/Koxmzk2ZQL9jbga2l5fa/
0q6wT2tEvks6QEeQkSnwzkuCFXHG11FOHOUMBGtZkzerqfXtUi6/q4xFYM1ZDoxU9BRcCcrgOnk2
2onfzsXiA6n5FiCSfZJnbQznNAEW9UvEXIrMF5Z3lsooF9pt/W9EnUdzpEoaRX8REXizFZQ3UslL
G0JqSYkngcT++jm8zSymJ56ZnmoVZH7m3nMzA/vGQtOpjwkmYN5jBKTrEnjdhzVq4aAi1eKYthPm
T7QU1Ib5cvOrkdJeOWGRMrhVWZpjva7mXVWzPRexvVnGhBUdMyOlCHgHW2EBzdWYo6yxMlRKfLlt
iw63kSioO4cnys63JAWAMPpabN5YgCf4f62LJfqF1VC9bKSi3Ez0K7GK6Z5WjGmmFaRRb+gBLIxn
MPphVhB9EQceQ2UECWSaeedhojaFx3sLslI9gmgt2YUgAS9rHQA3EVNpwoGcmMbLCv4BM//nTb1z
nSrtNtQDG21Dfw3cPNitAj7fK8ZjvExwG4mNKov2PVvkpRNp9gKKYiVe9k/k7QDFKxRbFQCoZBdo
r1lFFa4q1l+Km/KdaBs2wHZ2M5By7DTNbh5dU/gnJP0vJP9Rjy9vJFmdPR/AzCR/CkAPhe7c5oEg
V0D6Xe5cHUqEULetG/99IfUvSmYc0KgtoA21flQjb9NNfug1RsMISw3ErvjRaYKHMd5pg/0OhnyH
zgwnTNC827aiFLX8n6TEm1W547HFlHE3ON7B52S/mzT/Ocu79zT9ifv6KxV/hNKAdEJmaLfeVZvn
97Ha4MVdPdjoNPjy30wneMxIjuUMRy9KBhGZATd/MI5t0px0EAd4LDC3E6Z1SkkUSKz0z1/ke8AW
nA7nDxrwn8UBE7PLJUks++g6ymIPDoG7+0t1RrYO/7aeEtyatfqfkU0Hfcqhbc1fAd7c3AINBArj
SgP0POrNuQ3Mg5kW505NT9Nnh3Odmxt4/IgTX7q7BdauXRcfUJAAe5pjjX+N+4S/G3TpP9sfH5Yc
8yP2HnAqByrleTPGwdaeK+CAQYZpI17aS4048AGcC3YcIA29+c2W98IWwn6N5+xvVuhAgozaCO27
uhTIYkOwsdcUTwxDL7KiCsHOE43P05Bol8J0ss+BvjiMY+FGOixz4u+89j4jY+2M+RiOmVutiXjL
ln64u2dCoYLZY4DrLyfMgAeYNt8Z+YmvkBkfxuXD6RrEqhnQsD5dya5jrVDjVlHv2umTtI14hX53
UWGi9W5sWWCAG6u9CIxvvSjmTSvy7NqJ4ewxWzqbBr4cByC+wclzZ8BkD5UkeySbGmuz1C1tHhZ8
U8vB9vaKFE2HSgdI+5cwycIRhnucXFbvuS1IxuqZMUwOOYZFn5Ad0eRbPrdzTODHLhohPw36a9Uy
gMxtuVeICHZGzOJ9rqGpuslQwsvx78mgErveHdGD8/aSFlrsTNaogskImH9/2Rd1c4U/QeCTTRUq
SUMk0Go66upTM/V/bYLFCgdNdqqHhklQGkc2g8PHIbNfxQjkrQcDAK5sh7uFxaZMDpCe+Vic35Hl
OTG893jL46pf8FzFG0M0x8ZLQo2W4qsxcLpCZvTwnO4A3iVMgRdKvZKFDxkLLoHBdKZNwd6t5OQK
Xc+5KFAKzw5UuQKH697F+yCyKX135R9jWpyZhKBgySbOBIwaC6C1SxnFe1oaYi9gy7BKce79jGMk
A8tT9fTJ8HAw7EwfBLaiEZr95JTrdocz4hysShc46ctDKvUn7hoENLCkd7B+CcspW+8weqMX9QuW
UTbuO4IEjWPv0UzGrv2A5EKdhtkm9GJK903FqD4w8GIkNHIHc5Gk4ooafFavOOxbo4zM2clYRQXx
FZ2CcZmwqZHtSDje8mFWVFI2MSxXiokKBDK9oEOUzH+lCtDD+WwmiFDt2fJeQc1X+wRPedjyZuUO
LMkJW0DeD8svFuObGvJjzvbh3Acqee78IaHK9PKdm7IqyojVa5IZGUmK2Xt00MCDKO9H/vdtuxZr
EBb++2VxJ9aNWOBn/yVIikcKP2YfRBLhtAIvN/ovI+CQu7kojqQBR3NPQUa5TKCdjIpG9GEiCO0o
F+/eFXBuzJo6JJ4olHLckznDuAHa3AfTBPoNfsPA80bUPkH/NDfO2XIqUFb8c3dVSsz2H/bw0DNb
BBjGZzxZ7uvoWuwErYPmwCN1g+SXC9bqUSG0jfeHSaUIs4EChb1vYLsgbwjla4f6p+rwVMgm4L3H
Qjr4MMiCHHp3ylBtId5tdLZLaxl7Jx5jrMftjRutu0CboBdGUnVgwXoZWDMeMem9l9JeGFghKPR8
+UzAEMnZPhoS29YyToVfYTUHrXLxWCaU3KYaHnLNN+8TLT2ZxRoHl5KAUk+ztcvNsz34vxqr1FYb
Mm4t9vKln9xW8x3LSzRIGYbc2iy/8SnfJj0b7mbGZeepODpwUv0qc85+MtwG2Z0MN343h4k46CrZ
88SQqcm9hWN3Zlvr2LcRmrdNiclmhNwbu6sjWcyk787CikoVXNGHn4xynsLEYIfIhUBcmMEaCr2a
B25jMzkloZd5qUgwKu8dYAG7JPNYPMxHLoEaembyWyVqJyG/ANfkEWJnorPAATgZOkn+3RWY4ewF
q8ciyeg0OjxarC9plVxC77UeZ7Gug9RgZEyjkoMu1GgciK8MYYWm214O9zoRn9yuLQG8I++QrIev
CVxFI98SaaJgdCzsTTaoWSbuXPGBHbatxclDnM3sFHlU8LGhn1S3pfD/NdnwSn74OKplx/Y62C0j
5wuPHyXAjIiiNYbPxsjmDcwh+meTRbuoEHDBDyHRAphd2ja3oIQjZnskO5SEKlgJE0GEjNSHrYbK
iRprrEAcpe9DUp5b4zQ1zZMc54XSkdFDRktY9tpWLsWDBpoFq1FPT2zwBN3ZmvHl6fWbJb/IoktD
t8y2rVXEYd10RPWMLK2G98wZdDzDSCh08jUTuG+mEh/GZUQrGUt4XtKonkYLtMJQW2gtFfaU2Xhy
dPGOMm6MHPlHetSAz7jrNuzubi1KxjujaotN6nCzpIJLLfeepJ59KPIeQ7zcTcZWSrZ/apR/sQe9
Y0LToWarjgwEnbt+sl/HzllIrezlRmcQVM4UzcQKSJBf+tYo2MW0CnBB6n6ykPuzWEzcEShHDK7n
fQuvZFOmX4tlAGhHEqfsNXyxbJoZWdAwLMtTmzF5GeoZTkvzvSTMNpqko8ZnJ1e5LHA1QaXVyNHY
mHpwIuTnn7YE7x397rJGAAUCceXQ54+FY7/XOrPAvkaKMZ+DRH/C9u0ylAyWXZNob+acPeMfVQCO
QwYMCHld8TVK3pp+mA9u/pyT4oa81tzyvJGDSNLHuLQcwMR3Q6shOXPc7KeWQrFfXCtMXfedLS9Z
XfU9HzTSBDHeWO92gZD/ZgGbwMdyn88bZGxc8m6Flnnq3kqrwqDWD6dgmMEQsombTVLrlH0m4+lj
RK87O8uV14PYug0eQXR1qAJZxjS70lNvXcKjbII5NZZvvssXzUkVaGvnu2SmigeJUKsFuC97Z9wi
yLoj1j1EPGDqshR1DA4LBtN0580Q3BNFZOasw82ynm9VzFbSJ9Sv7uPDvAi1pUs9d3FxKQtSfQa3
4o2cbpqOuVYAAmnbCQtl/5i7OQnqmbOphlk8eCMAwbR9ZpXxxyDeuhsZB5xR8zpNi4l6wYiR16rZ
+pMi7w2NUB6nl97x/7CQhmMS3DRIbKEui4eFkhjdNfFL4NDAXQ3Fp+fZTOopkBWoBXj7rL2WVeNp
PeTj8jIKMB+m+Wz5NVmcjP+XISN9xsiMVcdwtFJnY2mFQ/xDMWxzaf4bUfMUwhW3CeBeLlt5Z4r+
lunuQ6FKhF3IGvJs3C1y4IZMm2slYc1B+Dl2NpEeih0HElKDN8oJY4rPc4m/vf1LJM1ULkywb6j1
qDiSPTSVMF+y5ZjAd+nT9Ibu62tyhnu7PPks3kKTmcMdbFm0BqIk5YKjhf3Oxs7RMXooMTDTXsTP
YNU/XdNl926S/HhKntDjEV5i5x9+6z+PLSe/Nuegmcf5JBinpQTY5V6GTLra5xYOP/Yzj8bC9s2Z
0rMYQB9RdM7U+AiRHBEiEbRwigc1ZacV+fQurYM+0sbdfqja5W1aPdfZgxYYz7MJCc+JOalIatpa
TnEuGGP2QvuXBf1/PU+GMRAFWJkMWwB7NflP7W+CipBB+b2YB41Fub4ftfSzcQFPN960tRnUDnO+
strTNdBui0m74UczIpFlUL/JrdeYlMmxR7HTuQ2jrA7GrhrZPg+9fiYK6qB71Xsi7JYn2pIUFGW0
xADnfLzbwwDILd8s3PtYKJxlJyfIwoJvzgZSlScuST35m526eLyqy5IGVuhLOIrLiIN4JoJKsV70
wQ9s56YDks1VWQXlsesMk/AGcsri+BPJTofYIvIn+14jteJuVvV9gJ+rdR9swenH73GRDVJPLHd0
Dko95z0ygVaaz0X7EnQq8jFLB0q84oueIELg1hQdInCCIat7eJgP1LkYWpfJerM7tncs7FvZpju0
XCgW9AqPfSMfUyueL76jNj0ktK+q11H9uC3iSI6abUqa8rZs2K9Wtcky25YmOMag3/l25Z08fyYI
bgKIxHOZhx6hq7yiLYQRO+k/2ZPuq8Xa156bkHw20acTR7GJW5BfvV4PYV/XJnI5rlzbdI9N5SDU
bTC5w0sYT3Znv3agJkM8hgYwj0+d/LFHJOcl+Ug6t4ZI5JZ9Ctpf0GxuVXt711h2HTnapw4n8qlP
JyzvxDha47GwU+1SkyuXIoSAn4McE6WRHdHWxTgsanFmGvWJxGd5HjIaRseou40OzntrurhWaaub
6xCbB1xFdFilVAyuEn87DiXOnqnNzsrjYsG1bUe6Tpkya4TOg/aEyDQ9dbGxIG2Qw+OSUaP6PgAH
aGmhKBz3jAaT9t1M8u3MInHHnKPbJ25rPNEuoHWs/nLS8dKFBrlL5R4SvXEbR6TiRk/MF/6/swGf
7cAXlFxKWfPQ6gLzdP9o9Umzx0f07CZMJoTfoY4qkRPgIUhPtSMvPsTgfYm/427NidlKIw828Xvu
P6lE36xqiJGlNZdmH8EJ5lXoCQvg8N661VM1V0CreqrvhUm2QIdc0WcE1vTmtBZytogSFhto+WFN
dGeLUn++hYhH/yvi5Nj2mAImQGJRwn27k0F1QTeERhlkiKZjruhIr0+NI48ni4+UHmNC5g88uH+n
/wwBDVNRNu0l18Sfa/ln8A00pIIL0JsKpH1Y0Dv77CFw8jrqNCcP0MGM+nfHJQUCxLymaFFxQ9wB
SDZYHXwMBI+HaY3RA4CO2y0YIFV/ykGzo/yCJ0Ty6cYZq886pPdhYgTPCMNP/JpNyRECwbufKwet
HBekUUf+P9H5Fyzzh0It0WRguDCWL5fUcVnLX10yhpCtxQ40zXf9bBth5cBw83vg7wYltp8RB4Cv
JnSzNQMBfPQmL9gOKDB4lEZaNkZBuXB70kqHkzYsJ6cFHdIVnWRg2P1OpSOjdBA2HQuBChslbPfS
G42+G5Pih0WXFbuHwCwZ4ATWMXB6+KF9xvgyTUiD9GMcqjH2MWtF+g7mZdBtf8vbNm+a2dl0YPyf
s2e6I3/fpcjzwD/5kaXpz6bEuW0ZGfISQxyZbSZR3ko9gt2LBk4SGBAb2nM+VuLsGg7ivoVzLs1y
d+/gF00ETb7j6/KNLDFr68KianTnx121FspJQH3PNsgTbB5Zi+ACwJcnpfvhGMS6JxLVsxSUGGXg
faw02aPpNaQU5DBOF2RAMBN+cBETKajkv9pPoIz4+S8UeLHzB4FoUs+JMz90DZm/zHh2OVl3Fy0R
BhsahQDVG6uIoIy3dF4rg5ONZf1aaXjLR63TLoisMcfA8QeuJXRJIADpm40rWl5LEKk4xTeD6x4X
KIB7aVuP/HHpylom/rU3knFlqBDc2rvFmLPT8tvk6C9jbjFa0gQbxJyTBHHFwamnaC6unu/ty0q8
DNV9N8fbTJKvjCNCko26U2AuLgkxYp4PeMpN2A7KLn4RMQU3vvUizFcNq0N0EuWcqHweqcl9IGML
/QszgMTxTugwQ2dOWQrL9FmMGFqaMXgjHuFF1cY/Kqpya2rBk0LwH04MmLjIUxII22FDxu5lJAR7
DxxpZnQy5DcvDfYsHR8JY/rMmyZhrICSbsabkmjYmuqeOU/W/AkAjBpamChvcDqxScHxwX7Wrkja
G5PL0LiM4tEH7r2mvpolOnScG6fiBsaqYvCN/QPAJd5gDTvYiuZxgKOB8mQDHL86ruNHcdBAqbAh
/VWkmuu4IgyC7bdN459MnQ1zjUIAASjWBz1sBqfZVaJ+08BaAZ0a433F8GctcUOl/c6x4keH+44D
A/kKSJSDn9ZIu0gHtYmYmNX6y8D+uUv4OLgEQ5u+CVk2XWKXovVxVyhUnfnhOAZyt7r1NmpCk+oE
1Vc3yox+EbGSIKPoDkjgC8R54hVSZ+cBCQ/RRortMBYfo0G1UTX8KRlGfHoaCge5BBB0vC10O8in
dTRDqjPnGqNRYTxADyeRGYfCwhonuxJEBkPdTtxdL4rvdP7B3lKHY0NdOPYJcjnQcolzUGuqRZHb
v0bfXjDWFWy6SvYno3jUiKneN0ZzHCZ0lQRkMttnygdIIRe1wLgDzdcuEQHGcsM5Rpk6GRzM/YJ+
Vcz3Aw6TO3o6WB0MPWFdgU7p5QchLNw5g/HrTM6nbY+UE7l4QRGFYArfoT5riIcTxPnQtI7rf9iv
YINyWWe2bAzrEUGsuPiCzKxYo3vo+QzsLbTtlF2nBO8sp6WKkAaSAeb657QNAHcSHRMybgrTYqrO
FMu0k96qtbS9RzqQL/CB2laUY0QFyUydaqWGX4MMqoh8I/a3CapXUtcWtPxPoOSPWGJOxkxUo61d
+3UO6R9xxyMGn6w9Eej6XZf3N4M2lcnhvUPCEG8VdHd7a3B9KS5AWLAs3G0EBWzQ7E2NLkW3l9Oo
vENrvsaDSR0GHvNO1xZGEAW8z+zoLNU/YrGyC8mx2YUBBTcr5ohQpg9Wtw4M53prxxPLemq5yOrx
b1YzklQFDYMFjN7TN83rEM2ZTyrnsYqbA9SFjKuUWqRk0Ny7b2oKNmx+t9IFa0AVt59t5M0VIl/E
e2tJbT6i57Tu9I67AhCQl6Y7xxbQqMz0EzHNY1D3NGBFH7K/qEKtN62Nu+Z8A9s3FOTqDO5XlPoH
NBRM/P0bkLew1fJqo3UdIkff2ZHoSCNePSWa+vGgeIR1e7NEW1InN+jF6k+Y6+MdAw9kmxVjiaXf
Ihe3L3XcaKFsGjOaZEYVROhm5Hfmt1Xzw6ubby824oNIZiLamNWqgScF+hePe3MuWvlmwmxydK6U
CeSXCPSbX7dPHqNCs1wejZrxZMoORTX0dYZEq6sXz95g4b8rij7qSn2jjxJoOYoRBnX1pmhmjQgD
eSC50d+h00/ulEtEJF5FRRQGI+HW0Jf90LA4nJvimJY+2G+D3933SgQeg/7awTgaC/NHUQxvNWs1
pYnuuW7jN+iyR4x9x6p1z7SFb4pQw7iqNk3sklZtPgG33WVC0pAVry7liRW/J4nsDkWzUFkVaFC0
4K6gkQlTfXhucE0mc/KYlOJzBrh0x3b3ER34sxV4G9eefuKq36RGcETcEkQoaFkhacPRYBUJTYdZ
4Mhdbi43pEXfRaE2kokP73t3gkDFxJkJYbmsXl44QhA9nCPJSw8B3/aOzTj9lE70EOh978ga9oQJ
Kj/2Foz/BfbRDtioFrk1ciGvmbNtD2twp5naBBfdPapEFQ9pDdHOdUjILLwjNJR7SF640wLI7qSO
Iiyp5glMIPpwxyBNyYBrUcJdiwwak2j6bGziUxWquWA5knp4a4S+i8HixKBpCBttf/G34EnRSB/R
Fd9zzaxratpdKSUTSG8mM6N4GWDDXuvYmp/q+B6fU4EoSIMAFKPEmg1GYqe5r4ieapiwrsAv9nTI
OCS+qoUkVZSGpP78hwHytoFtgLiz6wAXuPYy2ez0K/Mz67THpjTfMo8nISsmBB+ctkE/RgvJTdQC
4WJ45cYd64RQDOcjDZj3TUCKkVXmjPprZ+t5aGhZkDCtIxILp3JkOol3kIF/xFiL20Vvo46KMmwy
qrQEqpZc620lR6TStNUOA1hkZDGkTF4u+Lc9LCXu8D6JYGQ1ZzDD8d7UvaeYLMt+gdSomODmhkNK
jXaMk56WZODlK3GaYQFszgtkgeOcjAd/ggdZxhLoHtzTZOFMD5KjYYt8N6LcAFVlXxpFYqE+o5AG
c+kS86toN91gvQoKzJFzvAN6yHwgSLPNaNXEZg+JOpCmSGGynjw1VhKL7kY6tgk/tax3LZHxeaEo
KpnvbZBI/pbPLP31G8Pge14W7ZywgDWUMg6GhlJOKjtnQzX/48TLzqMYv2YVJ9tkbKdtK61805KT
hpxk1I8ghSKrFOYB2GS6H1sGUY5fnwNtfEDW4Xr2jKjTZMatiWUvm0HbpKU1b9OhTs9KMJu0DeWi
lneXc9njdW7INEMnOBwnXeOg9qDVq7k9kix/USbogtRdHdyucaJ/emsI+BJT8S/oMBkSwvyk9fqv
5vj2lqP924gHnKaM082pMXYkZuVRjawpOgsvGW+SQIVe9HwJDXQuAqGFnBgHz6h4M+TNHGyM7nFs
tRg5cZ4RqIprXZIYiYP52E9gmwUhPKNq7w3GTgd38V9EOm0zMnl3RksUZ2mf0b2P14yuLYCKEFOt
pLAeP5TJ1shpF0ivLBaAFetPHYVOhD6deQkF/F3pgECv7+eYOnhMHTek9PMRR7pXgJHMoPvu3XWH
bz1RT1T/OkT9J2mC0W9kuR0QyMJHZphWjgV6FKxcvRn3IbLwsKjjs+4ML6hq1D2/5yPhNB7VDdDJ
u15VCGRTYFLJRE6GpF/jfUIfODKXCAygT41OcThRLmnZzXesF3dhC+GQVTQNThV+zXr7YxnLuxUk
93EKtNqFu3c3WdYX4wn06Q2wsFURktjzl8Ef8wQbmzUuupYNs9+9twCjyxMSp0v+rP3kvy6oeHjK
zQc/QCE/Njd7NbcjJkyhwktiAqf4Z1kT7Jz6l+VDu2kE1DUUWUExDxFhH23EevNK5Y7yb6apHwRY
I5mQs+W5b+wWPgcr+8rQkqFcb+5ynZWhVajqOBvmp+NPFk8bS98qS4mUX/pq547zowNZ+aqRbqUI
5JsFmVrC7OQmbfgcKVfqVhj8/86aB04XeZxhiAhaHYtMT1+tX4ofJHe3zTIBAaKcSGTtRpYihB8n
IcZn74WrbgjtuUDJZMhThXngkGfrLEFyuGXObBNmtsAHqMXNnoBlcF5dJwbvABdR6jhzcxEy98lE
r1Dr+PondqXmPiu0jZFP9rdgd+803a31iwNZFvOlHlzQ4Az0xzHL9pPb/9XN06yD0UVs4McoL133
37jImtLK/8UqbUem27/pffHQ5Oqjas6TQoR4M0adFwIF0SQ3vZnqp9gNvh3H/2zmikyFjCeR/Tqp
I8xM8WgoG+9+d22mTSdXZYZvn/A6f07mQ5w63rUCenZndl4I4+LbQ5bGDs6lXylfyv7cuwmKcYAH
XYzvWKvsRzu2wEbP3DOkcJncwpW5r2mkvdGIv6w5iRTHIJfMOo1x5RNegtPsdNe25/RvTIiYDauT
3egTtLhIaNlVa/7mOtuZzsGNWRICc5nYuSc5I4AByQObQUSovuXejLwt8ZwP3UtdOg9d3ZXHnqyq
S8JOgXY8eyqsXt0hLtb2SNMhKhdexyptnoHvC+vo2mUesa2dtmnmrn6T+Z9FWsCJTKi/ehnNB4Ho
cmfRO4Ya91JKSU4+o4/ir/gaYA5DGPeTO524qhUBt/WxSt2Btd1nqX3CP/CQDzRguVTFZjY/5pLI
l5XTu7jS4+tMH/xhhcihfXdbSX6V7u5tz/EP0FWV9FZustGDvXF3zaQdCQyowz7DP44Nio+yxOg0
GLk5wvgmykVtpppUpyog/itO383Cmy6Y28wKYwfN5rwhvlK6tzwl6RSmbmiZMWrKQu7cAFns7HXO
XQ+jfwQtQMXsPaQungrD8i4tExcvxTjHzXDnJ1Z9crPqPrFld57GIn8ym+mjxzc81iasmUhlAjJN
5oHIg3IeZYgGJnY+YNI7/UDQwus4lTfDQ+Q6ZW/WgFs0nzZzET8WvQImEnvbyjGNnW2qey2p/gJ6
sS0Dvtm0T2VGVA5Rys2+Grv3gkC7DdvXs6UhGKIGMDfgccDmterR0If+0N5PqViunqrsqxgNfefh
/iKxYs+0kl3GhNtoyIWx2jvCbJLjAwpveNTUEFkVZ7iKguaU2OVLb8rnXKjy1oz1phTd8FBWFjXM
kvw4tsO7gwBvN9sBzG1aV8oJ2qAaJ+91MDD+IjNGKmPMu8GYxK3AOG8Zaxx8GWNWE316rlNzjqRu
UMclZr4n4RrRUVld//9L54qHifZo5zX9GpKmFedk1BX5Qm5xKjjQBrIyz5YMNkmcx58e72Jme0+O
YySPcan1J3tJ3A0bXFBPxV6YpXGPDUw+aEuKz4r+XtwjofDfuHCZNZJktqV/nkCYrv4yFbQbcjK5
dmmhj4mp/TKg03G7qvIg0uqmyXo+Dia754AwP2Wa2XfS4VTJhge3wcmuBusn8M7AAWOuVUMe4k/R
5F8ZaUI0s/Liemj4HMc+5fOEm742f2us0dveRUnH9+ff8GiZsXH/n3kbPXgPqFy7GV2gr1BuFTp0
vltDg5BYBtI7mYNOmuBUW1zG/bJJ4eGFWR1/EXdaXcVcPQRawGyjqCsWn9hBG8fY+oRibROdsMlg
ZB3IriLfUhVwUsJixYGXya0OUwWLeB5OcWFc4McHd15c+VtjBoanMt27BkLtcLDvusndedwLPwnm
zXYp951bSNTscXeKZyzySIevrDrU3s48THAkXWxyxhxhXaEtkMkS44GdugMCOw4+fPO4+tcFoO96
BxPrhG5U5k61ZvwYT/TKoxa7P4v1jMQ/6jgtTrqb9TurZ2k3DILJl691YHnNb7L3xHvtCLztZawD
H14+hdZ5W/DP8XG2OVR4Xbd5nCNkWDvBQLciW6D0Ng0W5SxY3+xAkvhX9Efq7uawFKufhfnIDpy3
mWnubQE3PDiQEfwu3s45J72ZJHsx0V+Pg3NpOK4v65ArGvKabpimezd0pvWi1z4k4fUv6UugUCzE
FMX6HBC3bna3sGjqImpyNIa5U80PBjfFZqj8sJtH99zQ0CRQo+psgJJV4bdLmm6vs+x8ySb1q89n
d0FwPJhLf5LzgFuqXM6J6Vh7m5MBygYU7oo5XDL/ojS2Tq7n/nbGIxlH9QPf9HFYgX1MmfM9av12
mzsmGCxeOo4U82JVRDV1zQ8D9CZculQ/S5FFciBQxpsqFXpktu1KSm9sZeRCDiicWamVWxIgi63j
r0ahSr/pKSj6jIk2hI10ZyKWSZo12lXdTzJId+mItWIZ0/ihN+otIX3pLvFwxi3qDoh01KDjfuq7
4jYYHCBFA12/S7UriOJb1ye8j66q9pW+vIue0xITBNQmYiScIttoZHVt++r63w+SM4Xpnydo6BCM
tckgLmmWEIfZTyfJ3MKodNhcfsFJNZPna3bLczuprQqY32aOM+9L1X2JZHxNldY8Sob6YWbs/aq1
bj6L6H3SdXAQUBAtLHhf6hEClM/bwmDEaQ8G1scDW4M+LNvWPGoeeYye0XtHJH8/PmOcdIzNBxa3
3CKjTjp9zwxQpqlNz9PtY8Nu9vWI9qRIVROOuQ10Ivd3uBntnWn7xokpQBsvztPQqoqoD+OWyhPk
4P6DXVFAlopPe0tXh+vI2qb5KmB2kghWzD/ZEJ0TMA/VyUD1nNY+BPOSEWaGy7EtlzuoCM6j5iGY
H136OulSdTIyq8xWItOlynJrtYljzAio2e4AArxI1HIbYwSY46b3cZ28gQGb7pa5tDYQiQj/4Dtr
oTb6DmqvpDPVpvBFD6ltZ8vaP7Vjqs4SwQQiOxSTyPHTfVsWUU6w/SYrqhe/7PD6Kw+I2IRbo/PD
UjcIKp4Re5gEoNwk7vVoQWseGo36K72m+Jz05iTdDXf9dJ6tI+bpbssgWERlGmQhvC9vdTIlx0WM
r44Zo6foFFijDteIm3n2uZo14vs0gn8723t3fVY0dtNSxax/6ZmvIwSstzTtzNPYuivZ6V9CXNvZ
SrtwMblHc6hUiRAbjb3QYQHboOeIPZ4quhMUhr7CKTzckKUexJqOnhn1G7ntSWS1xiNSl5fOxIHl
mACr9eVFEKxiEvh9LYCdOsa96PR7Ackl1t3ujillATin+Kn6knrYIVhDetUritZL6+Ni0q05Gki6
2rFaDV05q40n8s0E6gcDjELc2lrnetm3nnNIMM9vvAH4TUBeY38oZ4+T1WCa0C2l3LY12YWle0l8
GEfw0/+srj9Uw3jz4/ij91vy1wZyIbLx09LIRCKPA/fdKgow3/PcOQuG4ndWl1Zb5vi+jZudW1wA
a2BjPiLYa9cYs+GGI+SHf2lAeUjRbaFUvmMUw6fWsvTgat8+bHU0sqiYZl3QGiJsYVrU2TYIOzUA
dG4lLinGi0lOBo3ba4ClnGc7XUhBay5ls3IQwIMhpLpPRmA/s67jFsoQfOC4NA/L/7g7k93IkbC7
vov3NMggg8PCXuQ8SikppVLVhpBKEhmch+D49D6s3wZsAzbgrTfqbqBLlUoxI77h3nMFmBlMuSRX
6JJYUqYUPpEUFNz4FUczJ6yE6euSOnHKTYjnLFk3rYPmZ+oeSM2Ab1OjiZ+AYzRufxm5SyAF6Rgc
Uzif2sS+gM8lySFMjE3P30d5JLtN01v2AzE5Zhg/SZXMv0yoO16Pb91Qpd5U6IPrfiQWHmL1tuGT
sk/yezwXHuFQdvwhooNuB1xWjRC7znPf+iQ1r2PXPVX84hgBjauuFwzhBqzU1JvzY5ARjcAiTJOj
CSlRkmBHv+20V9Oyac5nTKyB11GQhc7KY5JL61lYEKe+Md+4J1m7xyjKb57DwqDFJ+YPXowC3Z9v
9g3bvbioaLz187JvVLHc5iX4j7IxrVM+1/FKtnLcd2xd122JIYJrxb0JFETgc0h7GZPuO9pxXNCB
N4F6bFxdbgox9vugIRJ0gVkOSMMIRgQ4MUQo74YObVSpmRhz3FosBFEnNQ36uGnqR5hyyDI8XQvi
2JhfeLCxDxXAsTX+bpKmuzndq0YQGWwWxW5M8WwGFgIoPFpDXQ84CIM1jWxxd0bjo84dIPzUImmQ
BJfWGtTjsosSc1o9L3EaBimeUx0Gt8JgXRxrP3oeIcLD5QwOcH+fzCljHYSEekgLUuM7kw2CZtun
hjHZKj6tI2Arlg9meAt6ok1BrbeHJnN/46wmntLkZ6pzTSxtv9g8mO5pDG1Wh9nfaoxFdtMQqTbH
AlEQktZRu8GTpUNicZK6e/YcNlOxC+w3rq2z4WNOnHvsP22T+feoRbOODjINdkCjqdRq7yEdxStj
CL1qOmiEcM1PidNiDjKrzySszItborYvynzcZHlobKK5ig5LqKqZPbXNU67n6mUMy89Q2UhTu0+7
/RP32QCJETeS5W7pbeRjgSfW6OP66JuYtuweHc0MPqWvyvnE4POVPrI4ZSHer8Skma/ek0JUH01O
GxlVb65OrDsF/u+xjEDdlfIsNG0TM0wQUJBgD6UTMuPpmpoPPfallGGE62sY+C0OCqPFeO0swKws
48Yc2vPstyfd5uItrwcWi3Lon6rc/BFeyKVuWn/mpmZ9O8aYAWu5dXPb3hnSTvfE0mE4tSqAF3Ji
7m5F+bFJbrMkZ3HEx5IonKet+2bCmrWbkF7ZBypWOL+qAWPCmIM6sCCbMMMwdzFXMO3VxQrCw2Cj
B1BxvIEVTVnM9UKnTciuJssOz0PC/GhxI78KwTigKGZjQ3Arg4VoDaP0GhUNt7Cx2HoMeCgQwVZl
ereL8uY0lnWsG5dzL5IHXwGg0NMgt915bvuJVD4bYmDt3wTnWcacamq633PnbZuJtQR6lGxlhdW7
AyVwVe7QhhzJ2plWqOc+MHmaq9jCS5mr92A0OcAMmFquSUp9iTQrq+3oMtA+m0O+iSx0cU2CjNEn
Z6QH/8c0iOlHF1+M1sf87CTl1rTus5DcRdWnn3N+WfAsKHvd6Tjl4kmhZd5UtSu2DrUEg4bVjP71
oXKbm2dO+BUFivRJdqeiiyQ1Sow5zZteipLSgtTrrUyovyY+wKcpo0mvY41dJtGYRlOGnn4GnYKq
gQYkg6wCZTxxAoQDNpPnRNdPUyo15Pl13bBQVojRTedPWnLuu3V88+ei3+FBZ/Fjj8jcBsSW6fTT
Zw7J7ZL3zGuHg0zU1feerTwLIETplV/g/yln4TwOCvx9DYeiximvhIAyHjWIN4lWZ+BdnbVRWjtT
MIgdI7lOooDZ4MxGZfajcpfkkskUK+ZTqReobAk5Y4JOcaxVmXLHiQejNH5oArst3qaJIwe1xyh8
piyCsG4ro0RkVUD8Z0yjLCT2lTrsKc7RUWsPJJc/ZfYfWwb3ztPTsVTkLWS6AqXiQChl5bC3qntN
XuQajz8OuS7pty6u61WLRXKPXuhbdD6GEDoS0XfNQxCHP95yUikay7NbFi+9ZwGL74C6ZX0jXvvO
DzcmnqEVPSPGy64bL0lVs1gJ4dUQbcTlHsQvmMzntR1hTq4qTBIehc/GJvb5gOeAXLkpQoQwoUSk
NbHZKA3pZijIIC7HcC8EkX9jg4S8AdeyDp3GO9nV/MEBXV6iji++m4IATuiEiolu2w/nM8yYcFuV
xMh2/WixeIYRwOiD4PGB8aWdVe1jptBO1DouDhMLwaexFsZTaC5hEQ7iFHQ3ZENqa+sgjTsTaJKQ
Dc8yLR5JiggIWUEGunJr3yfYhngBC/BtXHP+5ZdexbAPLEzwlhf8SSzBJJrIG4yZaC9z9xjm1OBl
2L+bNZxlZ2IYy2gbhwFb7Fm66TYULrDf8ZcagVUJWreVWft34lohNutjxU5F2uVjV99SjcyPaKXn
fEIqE4UU0pX5blrDU8N440EGDDU6UCorcmsu6dh8+iVYHKrIibgDPshUQUJt3RqqAaDYAbzD0uUG
vOBIAVwIgmbdxvItqOEyOE29mw0aE6n5ghsaiQLza7b4JvJF6LNh2+9w1RzzNt7kU3OwbfNcm8lf
sAXpKbK+6YTInMx4lKzG3kYOGW1Wwgx1SCligIisw9S+Bd67SconaZ/ITVysBLlSP7ab/IiG/DoA
bcjLDPch65GWw8l9Gtw/UxOdsRVsM0RBadmoY9hY8FCbVebllwySBh648GQm+a0A3MOmrKc0JPVT
TYuD2uX312bBjhE67j/6pMR+So8Y1r/FPGLkboJ7NEt2RLql8gJS1yU/lqHfFzMlWB+bfY58EuUL
kismR033Xuj8Ex/ap1mWXyQdvPTK/RyU9YiqGwoc5xdliY5Gf2OMxjcBP+3qwbHyFkHmqdf6Rvg6
bnq+V96z/LDJgZkEFZLdRj+GTVPB9mIpKYGSRC8lMMQq0HcT3CDT8yOS6quYF6oG3zUJ6EPsgWaa
ypHkKSSBRhvgR45eZCuuhGlPu45afwOg4cmZXwoz2CfKFitG7zywKdHW1IH/fkRzeSlR2m6ziap8
5FGawruiLSHp492cWSDGtBfQOO8UzhjQIvupLkeqs7D4dpO3mY3siuhD1qjOPYHXlpFqVjm8872N
8jBs33EmPyz/DPpnz+P4d8SZGjk8lD1mvWzBVVqR/OTO7PxuQFpCQGgZtQ5HvfVg1vF49GdU6ZxZ
24Zm94DdHuHrbP6t2wmzz8RvrzKPvW8t26lwN4xsvlr0DNr5m87d7Z/hwLsZyn0f6wy19fCB7+xK
Es+4nqzkpbX9N4B/DzMWQsFuugvKx6wa/lTTdE0VImPTcQ5BiYJGCnEhxBpoRPYBff51QugtZ/1d
JsPZlbkHnMsO1ybpWf+Bs1+iEqJvJuQZ51/R/q9hCf/bf/7XO+nuZf5/jVe4/v8WwgCew4Hr/38O
YXj+SD7IM/soyFsotOLGI37lv/+p/whg8Pz/LDzX49dhcyvi/Pwf+Qtu8J8d3/aATpiW4zq+Q0ZL
UTY6/i//ifwFyxJB4AcuXGlBbfc/5y/w65ZBIDnffDJW5P9L/oIDV/5/jykQVuCZ1FlB4Nme75r/
a0wBNf3IaaXbXTTW7Vb91Oj1UDdZEe4+Bhm+au85jInOrqdtmoyEOqETf0iGFw1HDauRdaYuP1jO
JA693XwAhJ9POTBgTJ4Oq7uejyHL/m4LPPAUTgya88rmeC6Dl1yo6Mn3WZuPHr3hVxdpagWEHlwf
qdyM2DEx4LP1w037ZTbVTtE2KJ2jIHBUfbB9RoQAEWfKoxlsXRJdm7gRnPwmie5zwpJw4hQMXOY3
wlp6MZAFhIkrNK2S2Wg0Hms/q89RqPd+7iIJnusacS4OCB/zPHGTGPzCQZSP5Fo3rBq8ZgPAGm+6
N5fPQzZ02yk27oVRzFcUKJ9+y9I0dBK1K3yq1ambm9/GAxLCoHfkVSqOBxm706awi+aSxUn36JHM
QuFYiE8LqWNJ47oVAXzBEif8hpDQcEM6ECsoqRYC2wKqpz/c9D6+GdF7N2nYf0xfyQ2UQXujexEz
RujDdSGEPugeAeNYzF80588u+aoHZyRfqpx4/X79myi58Y8NsGzV9EX+ZnXHDswBkomi3LSS3kMk
Yjg52HS8dGCZocxPU/fDVlWuuoWD/h3hJNmQ2tad+2i0MQuXGwF98chzzmiQbRx6rC5+rDzUdZ4F
5j3u+cuq3E9+YdXGWXCSY5VdksCN9m7DziVBZVY55tc8g0Uxa1uwDlxXMK1Z3QYfHJ78misXXN6q
tNE4h8V6HlDFS9TVGPT/CEOLcyrai4emqSjsYRMDiBdKIhfP75PxADiKzr8snlBKuLRsh653DFIQ
3nFmt3jtMUs1j8YIvFJF9Rp/Y7pPVb2IbN7j2fM4zBF+hcYOBRhUdIj4yN1i9MXu78E1ohNwogSo
Rk+imydfmQ2/1NRLoKEs1OxpkTwWAfB8fncj0QET/s0R3+rc+mpnVFMO1BY4SftHu2QPylzY5wwQ
0XrmNZ7/fWlmUl6rBASiksFj7I43IJwTIkxwZtuoJziknr33tjcAWLoZdo6Q21lHhaJ0E2AFjF/Y
Bhlnz9jmgCZfjQgFWZ3HV21+dSZw+rkFBxY4BiWxS8Rd7qQfVH/Bp4JJUns9Q6kcmJylUQqXA4Lj
VjImtlrPeW7xpDznXfhqQ23HbCslY1cy0WM0rJesxCiJPuY57udb3BcxXo4/WRk8NEPU/R4Ks3pQ
6bFipW4DI/1OtHplGjE9Kdt61bOqSG7x1848TsRki2FfFVN/8JkJO6HTXsqKjZ6fxu+qiLJHm+Hv
ozVHuNpbG0M7s8ZxzDoaxXXlxeoJDLi1C0yEzdg8z45N9ivp2u8pLuxzFlbl2eqsi0imid1Z6K0r
Uw5PYDsEPpUtHD7jL4Phf7UPvX6nKUxJPN7NukWWWfTFpWjrk+yq9PYPBfPv3/xWD6hm8xrGGniY
WPT9g8hoOwvVFY9zjDJ7rrG9wDvaIliuPsbOWbTZ4pcv9Kub465XPvs5Exs6Dp/QOFbRXKxJwPry
miBkN0AOMtw4El9CZKkNLW4YyeEBTFVcyPVUNQSLB9Vnt4ASQUcihp6Jy/VdEh9UPp4MPrlPY+XJ
i1U9zzOBapLNOho57PNBRSyuAkV5Usm6KUQJIrWxHgZuQEmM951z/stujWOjsYW1oXTWAiXffnaw
LAnGCGB4mN0gOLIe/n2Zzdl6QFxkbyzSVoj2GncZ8dsUgq6985sHZqYsGWaHb29mkC06nmvANHDm
XZM5TUXPYEUzO6dEJM1JqzQ/pJ8Cg8iAVeiRHszZFQ16xzjdoqpAUG1tcXNAhSYy1/cE3P+QKjtG
WL+361CRCZPoE7YT8DMcZDzN28a1wR66Gtir70zn3oTIAD+m21c5/gvtht4N1SCfn6gDRmUS4qNK
E0ATxivoKadUQfU2W2Tz2P0O4YTmTkRnDoIa4ZzHgKMbikcP//+YF5+jgkJlzxY7ZAN7rkcu81PN
X7HKmIUn/hg89DWmQlxW0yqeezwb+q1xRo/0Nvhjdotx1EbQsBIeB5JLvlnv9O2BwS1LeCdIDjG5
hOYUme+uAmsRf/Q+7xTdgo0gLbD3dVaP+7If2VjUL6Bexd1HH75mBZFsAYiCbp5K81yilmAaWiL7
sYt9Hhi7VBEsSC+ubllcl2s7pmIeR2JGoK6I9uo0UbQnwprDPq8uqVH/Eo2sTgSiIG1HtU3CQWif
rFpcYNUVB6cXHl6RMT8RErfWdbekkfOlqxx9DSORXWTwlTNwRf1nbXTrhtThgHzhYv+UDuLiqPPi
z8GqtwqqzbHOEV8g//VQlajw2NMEM9d2LpnIGZ3jOiOCBzqmUZO8Ctr/wA0s9yEpIMwq8wZQUzN8
IY9ZJ4hrJ8vPb6mt5BNIDlAGyXzh+cn3DvAWHGxGxva25Xm2BmNdZAoKgWFcMnuKrsDU974dGIfB
ZfgZc3xihYqyq8wBRpeQVRD6L3fsKBF2KrPYjDHuE06z/Io5hPe6rT/hDYYM/6L+6InwK8m78Zox
LYpxnTPYEJQySf3g4uLcEhvF6T77GVcffOaAUIOwU/nOrdoPZaFzjIbCvuTZyFEXMQ0mf+Bic0H2
cfDWOYFxK9lPQVBsX6QhzgB3S+CPpEwiiekucpr9FfOPU9rOwXPrj9a5Htq9kcO4sUX2GqoEV+xs
0Kiz+jhPRvQGZMQ9xWl7EtMiTqkAnxr+eK9S6GcsdQW2eRkJ7uTe5YbDp9UMzZsqs6NG2ud4f1PF
iD1OJNnD1aLvd+0/k1ewHjJN4hPjb6upljzReh0E0WIm2nRZi1AWiL/JXHYl4MsQ2JtFWyXIwOg6
55iSEUos+AQEHBPZS0P2BUAsYGLKwcE6/SbdnZGlM8BqICqRs6q9BwWADCuUwy8Re+cSn8C+SCPz
2EiCqx0aRRxB+H6kwex6cgOsFQxjxzDUW4tJxpMjX7wKW4SeCN4tYf1yJxfC+aXIeEYgOj66IUME
zPMI2ZBY4fQJm4IyjMnbbE9HLMM4lkrGsLExrwcmERu0ukwRFEYn0ibxiTORWUEnbDZVYX3bhgAn
1pe/0BQckh7+X+VnB0rf9JBpxOUOE044iN/26D5DuR7eW+9vXlI6dxGSjNYEJkVapL5i/U03tu7/
TLP7wYXSrsfWXEJOxq0jI6zBCRLd2sRjsUhoHIqVKhhYgAcjvgfdHFQ4UrdNw36YnX3LSY4TUh0D
/IUbGzXlKmrwtlaYIpzp20trLojlu7KOxlphRV/UsNWmrPq9p+079k9Mv4peAw/Uquj5QpTotNP2
8DqO0rmNQf4l5ODvM68AjVya4SVXd4CpM34xEh7AFk47Jmy4lY1lZ+2iXs8b/TRh5FqXE+YepTv4
NMPAtdJ6FuK7sXtkrvHa94ochdm8tVkvTwNmiXZ07KM3jtjL5meTCcYDZcsi9QY21vbS2Mg46E/2
5JqnwlQDkcUknbXjRyt+E8E0n7GtbODWh5QxWEu1J8VzGCN/MYHIVDE/6agXB0pGkkPFk7dzsHJY
S+FH1DCWzkBj4uJOlWl/MjMbWVvHKhDan8IWEgfIEL5zWY8nrys3JffbabSae4a0fVWT47FpGrfG
sKjeysjkqauxTjaESJ0TL76A1A7YV/f9zmY3cc2C5E7oCrQyFFEnksT6YPzux1hf8kAK9BT2CGYm
k6fWrjaiDYqdJWtvk5G2sg6UicqRpoSpLDEn3r2aG2rxKptJj58FrYj3iolwI8cWTQMRk3rQ9zKM
merOFWmZPvEhnUY74rTRYzEifDZGhl8j2xKKL68/a0AeW6KD2nUJzMDrmpdJAO2YI7QPRRije5mi
TYae4REOHmCJYTyCeLmSntRfycMhOIFGZ495G+xzBtDZC79x2j1K3x7vUQNjbIkYBgZy7nAkrxq0
QkRhOs/J0hxEos9e0ixlOGvnCJcdCC0GabV71pssHJUI8UzEOf4DQfR0MLUv7zmp3Wgd+or4dtMm
mTo9hHNLYiw5U3OT/ykTWWxnBnM7ScpeikaKLTAcFsFPh5rBfG0SNn5Mrs3Q6l7gBbgbEO0ZBZWx
kzVblIQBG4eGN6+aauJBItx65YHhvnQ+RRIFcX8lZnWNwa4+6llwlqJx3rtweigaSgPCFHmh4KIg
WSs2EJRp/pD8DbH4PHcQqrcqUUyTW4v3WBgWFWCC5gldesjYapuCtXoWcXBM8hSKYu+8ZdwD27Cc
UkIA/I1TOeopqklh0q5sYbqgB0/4vOyEYUynJg8nPoR0k00IPhRL7DLvl9Mduc8rxP2c3GoWMaBE
jI2e44HJdZCeCzl89E6H6wbAImqPwbkazD7JPQfqEgWZ3tnYbfYMA6dzPhh8cvCW75kdEPrGBgaZ
EWeE0VmnHgUtIQ6EikcGRINsRKr97ykhGiGcDfNouulumLM7PMj0byWfg6y4WQTDPBcWgkLRTKC5
Oqc5zq5n7jvV2pu54ClpGmObjuFHEjBtVd7UIrUHyKbikPVTVj8wyuvBPZJBU4X5eQpN1uPWslBL
xbdsxDvuw+zQTG7xiwh1PAMTtVrVn4K6RmINRc/P2nzrdcOV3XbKzlY94Ysh1lVY91ZY5JgR+4Yi
76fuiF4u6nReWzykYN3VBUnXbsZQsdImB4/y6ALTkoVFBvJ0He2FmULeCxdbk2opQXhq+6F7K+se
+2JwFkY2r9LG/9v47YvXVjz85t8K8fTWzHvSecxxx7F4HEBHbuqSJ2b0rPjQle5r56NhEJSQq6HC
rapz9y+wQ8oTn1shpM3d9wjSipjMjyLo7JOB+QS5dG8xX0b31i9C168yyZtDIIbn0MhThqO/rNZ6
rSl495i+b4YzsgAVMYN3S57V9Az3Yj7pxGaw41SvQ5wWu0xbv7WP36IOZwtbXce3Q1sc1q23suFl
9co8TAniZyz7T6y9u4OH+SmCytA6XcHCssW1WZr+eco9AO6+6l9cKKMbifNOWbV6Txwe1xGnYCSI
c84X15R0kR+Bg2BqkLwqc6nJRZfT6TCxHTr7kMBAWgUBOz2wMYeECvvUnmTGNISeutpmlQCjXQE8
J8BlMUu5h0IMb0Hf27sCnknDEVTP8i8WG5OlR/mSs2nYcdLmtH1r22GXZ6noL5qJj2FCeW8y8jZw
z+BCgpURFrdakvPlx218c8jCdEVjbAKFcsxySw++kbYYgon+UhmMwQ37eRSJd7Wx0BF87A8gO5Vx
TOlcqrqWbNdAz8wO92vhAtweGnqRkFEju6GGEYiF+7goK/sFU3zBnicQiwYE+QLJxfSj9l+W3hVS
n6BYpwZbzdayjDVeBOMiyMRkfZJfJf6CLQ4M9JudpqKa5pY/2l2UCzCJ/Uq29XKy6UWbE17jGf9k
NriPgxSNIIeN4ffzTsuKrFhs+qlA/GPHDcBVOCo07cU+cAGN9gWaOsNgiW8yqoymr9br6sMg534r
WEJvRRZ3EJoga4ds5m+Jz7XMWHJVG8DcwsBhJETs9drXRXNWNWDg0GNuGArJoJD8iPwDbmNHow8f
gmSiR1SFh0UdleDzfIZghgzJ7viISpowHUfuCitWustk+p0UKTJV3q7n2B9vDO2qx5iRzt3KoThH
02uX+4jKNRFXzlBiE2fAtXGMnsS2LniESCcPZN2D1ynV3e9hJ4Xxd+81oG9F4bzEcTLvPFKMJpmi
omS9eit+AYmYX4Q7vszIH3Tpv1Sd9zMyyTj6sbEF5ZOyN6Qlxx+QbnVmUfIUvTjWFWS5AscodUq3
zjrbhUOXrLPASB/qrN2A1LRwFqXJjgsRFViRgIlnk3htJ3s4BB1xmH2avButpbZtgvGJg6Yt0fCG
MajluTzOmPTdRS2Xc3/uCJt/HAs2NiZgkZXBabpqAjJferz7655kv7U1ftE77s20+FsO/fSAGYIi
AoF8GEWk6k2C5bWqd8zS5qNiDZblgMTDLgg3lHC3Kh5PI2R0eD3uEunx6kzW05zjlE01gQktyHE0
0aJ0V3Ed6mMixR/0IAzs7IRoneJJE5vFiszhcJ3ccZ3G+l7zkHezgbIGaQAxivmLXLy8HoeBHtMU
HXHEWliazjay1VnixhxGdFllk+y51zWfqP4FMRAJhlPRUVu41ZXkqnUDVnGVdTnzD6nJtavJOfDx
ww9vTuB2RxPg9y6En2S6DJCNeTjOWnw0SVrvsrlG3UxVjFKh2c8zrpDG8w/1ADHZV+EHj8ghoizh
4E32jRgsEvZwYpIFgmqrwHvPauMGZyg+Y7HSpB9haR9GcYgqe2s20LMb4W5JlKUAaH0T5y/AXVNZ
tw6XaoNuwndi2H6x9z5U3KsMlFmqE9SnvfpVBGa0YeNHf0nOJjUSznRvOpgptubAbN5Q+sHPJK7F
9X66KvpVzgljBC0ZEh8VsejHLBPGti2BCCPPc5Gq62Q3Wj+OTUfoIAN1S5Irp9lmAwFXeWKaAU6J
IHrT+WtnnTzEEX2gcvtN0cW7ySesxsCDsPDVSZwp+D87GyCD52fI+yPzabDs42TcHFuOBx8CVFeC
qV3c6LXt/inzfInZQSxjxpibHY/s3rzOsFskkGxt4b03WJNCP9S72jBBr/bE1vRV+DvyKxaRaJDW
ZUvI55LAbOdGvbej8p72GCAoCb6yDBkSmqEalKv/oGb1VUfk6dVYpNDqfKWfrqOfUu5T01ZM30Tw
rSPrOTSZqzip/3sioZNJHe5czsKpL73Hsgg/Gmg2PUsjeEmW3lgtS1ojp9Vph/yyCEV4VZlH88W8
rWiuqBhwHPbYW6MGsHyIQYppes80nVXRhLd2Zj7WvrX4bjaIszhqMrGLlMdC1JQlhRE0I9PGaDbo
Z8c5hxWeXIpE2l1Gp9pO0t0omb5lxcwGH36Bx9Sc6IOdx1PGvfMx2HAMXbxc1M84czwUlmYYPHWV
/9MNg9g2SXmiBHXWRoYELbg3Cp45HUlrqnpjBsEVW+paOBKwhouLq82upfLsvTGP34zujmmbNDwZ
8lvInl5IYh/W1RKi6EAS6fiSsHSKiHcwIfLUfHAPkcHUq8watt4fBnNtQjizM9yNm9HXqBYDB+Bo
73zy+7+281VNTrqNwKc4zFJXLm7/TRgCa4mmNzy8t9blSStHXW2jDnaq2VNwIKfe5A9C81SQ+dBt
xn96CuRlgyEJcsM+xTfDgpA0zOtnq7sCmAP85fP6o5HPg7B/txqgl+u9hxHyAWETMJqiGSW5qzp0
mgcoTBhYWqMo964jmFii1DYq01tLNlkrNtJMKZBIrgs7eAVO8hMA6Aq88MA2jeKirrhiHLl1Omtf
2iF+6zZiXW7n18Iq+kOfwdJFRjHkaDUTxBZEYBjAyY282MB7Oqk2eDI9uUP1Be2KZGL6RgMYCfA9
XkKGTqeYdm4PF7/JmWSO6G0Tl6gYTJg4pUNmJHHeHyB48yJIfrCztTFLQElBDtvUlMgIYejhA4aG
4O8HaVFYa370mSdBs4OsSo9gJxq6sOPxHHRHf5s8g8BYh0nyJRh34p8KV50eNo6zvJwSSUnxWOT9
czuIn1wmX0EO3l67yU6RHk7glv6UQYZUOvZ4gOhwPAM0iRVHZ7+1C7SkxF025FpWPj8FIjO0hsZr
EG3MLvzqpuK3ZImhA/PLVERPTIROrcucYsRhEbvmAeM2Bg6CiSPY2QG9szQ0cajlokaDEpHWL1Dl
1Wr21MlSDk7thVATj4+FYDKKpZVvJIy33g3uwVhfnYq3IKqCI7guUhoS5PsmlBrWJ8/ktxz6ecHX
mOm8KVtLHjIruVbl2G/nljnggr3pFgCODQmH1pked5r+Ok3z2sDKiRdoTgE9x10wOjE8HQyaZxRu
YP8g7cjRuZWm8JFnJZsaFk8Gk0ctcB4CZzlK4fWwzGm3vQbulIGHpKIbriVwn4wSp0cghx0y2Hn+
AxyeO2vvw5g9OLCBahhB+QILwjmOxiMYW5K6ptfUUE9Y0B9qo32PF9RQlPWXqKWbdhYMUQmPyOit
6oDE9DR0QbuNl8HLAi/qF4xRjCQR7MA28pv6CpptXIBH5YI+kgsEqTonE59p6U+/UtnA7k1yrkao
ZSvc89ZiFtvrGqiSewRXP8CvBLZEODohg/CXqn/SPIhM1oJmylznq3CtxxBj1SGfsmFjeiI7dVrS
2/gYN5savs0IxtjIPfk7rr4KC7C0UVUkf+O7wpIOJGrBRTVwo1js/ELta+/YEVe/wLMsSZHQUnKK
xSohzVpRKaz9JMS70wV3NHWcAwuoykSpupkiHCW51UJRG2nq5xpskUP/brMISDvgMTFOo4PxlErL
pKt3wNlRdzeD4e/6SoprwAwbqRemUWha9oLVYpmmNuGC2ioZu8XW0Fybzj8CUB5hcvVWTacdgem6
JgnG9HqqnWvWIABsZffN+1A9IkDQa50TM8aUbUDxLeXWL6sBwOvIKKW1M38Th5AHWYgER48yv22X
xw2LfJuxePfsJdw9J6wd82u6z3jL1qnTgRdrv10LOX4hPgZIZSnEMgG5bMjCq/nTknduFcajl4I3
s0j/Aqd3GsEqwXFkib+1IGStISr/CeCjoSedVr6AYFbAToPPDN8WmloMVa1b8Gomxz2QJuKSAffB
XyvhsOkFyGYP5ieRA0TYLLA2e1Ehq6sy3FejYSPe5Jj8Mo9dkupDoJEQ3+rmahLjt9aw4HAlvluD
3azUgolj/8z1hINhAchFlvvG4WCzZ2ZtBWNOLbC5acHOFZzVq5hAXBciXWC/GnP94yygOnJQlld5
tfj4pPLKGOnXjAnMyZKNs4DulMaJaCXByvWewQM0OwNLKfP3dGsumLwRXp6Gmxcb09bvX7qPIGBR
Nls29WlQ8bMvwL2KBTXaFwUPEBFq7GP09BZAXw2pD79CfcBB8NyYPtwEUb/TlOOPDv3yiMEd44KO
1wOV/RG9g3gicuSQLGDADEJgb/9MHgOwLHasF7+DB6GMCcQThFcaEhtA8wIbbBfsYLoACE3+pVmQ
hHqBEyYLpXDBFSKsJk6TkyRZUIYglCgJqX4IeQV0KGn8d7ZM9TpwwCDi9GJnV5N8uyASrQWWSLp3
ux0WgCLAs/kuYCo6CAvOSADCnbnUWyWouu3ERGxTIW3MFyyjM5wMKI39gmvUC7hRLwhHD5ajt0Ad
wwXvaDA1Sf8BHxf0IymsOZJpcJBO8ydY8JBaAoqUECOtBR2ZLBBJleD41yY8mCVXobMn8RASYrUW
WSN3aQKnKF6QlNUCpyR85lBBq8wXbGW2ACz9BWUpFqglJuglSBTQZbAgL8cFflnLAr1NiDlYd9+V
MohMnjxUtHx+/xtvZ7IcKZN26XupdVMGODjOojaKeVAoFKEptcGUEzM483D1/4Oq+rdus150b3oT
9im/zAxlCHD395zzHCYqqBqc/BDUGJ5mVWRto9YC5DYH3sGvRL/S1pBsAaizhMUzlAVSd2vLb1Z9
uQy1M2ohzDKlTIGi2GnoLolPy9rgIS03rLGb0gruBea+veeNDmIRO5DM/nCDkrNIOq48O2nPLjpU
S6D0zNjjswa9xiRUrfzmjI+les2bj3lhDTKh1ujQl8JMfwYpQ17X5RbF9ekkWf2p6a3dQQlsOJ1F
w0uRYbzpxKaqzdfCdH/NAVx4ahLe7AkUmxId1eUDam1hNu2O5Zj7cSzTpyKc5ueWCTbwWKmJN0/A
zWe735az720VYYIHXbjhBQv6qUh0u5+HpNoFdPowPKUGjm3X8DJAFIrk8Nsww2JvdqheFqXbx8TV
sLyavKacjO0bSaYCr0XA4qrZ35PfYJbcUmOyNiZirC22iE0WIXkXI37ZLHxhwaJqDHjz3I/hyzhv
h9b/bUQZJdtzKHehHJ3DTProAmS4Xy8xmXfcU08NvU97J0btFKW9FS39kFkFWYv8LH2ms7cjmppv
mUYv+Ar6l0PsZSvTYFed+BUm/d7iKMlBe27zzzQkE9Y3C/WEot4sCQ5pR4NJU80ZnlrzmlPa91gF
NXq59v11ORlPIFbCV4P8Ontzd910pXi2zeoycTluJYIeQCLGXFNEoDvumPZoxz01cVQdE56S8A9G
SR/5QwfY6aHya+OkvMA9+J1xK6fBOo8d4AOzzgnBygZth6qawnJwEqTNmzdSTNUQuH3yzYxyHK98
q6GpF9XFlDpDJjrjgZu/4gRd3A+6g8ZiDamyZ4YNdngTOLnBjiV+T+TMfBz7DBoy4g738XbIx+lm
yYQ9cIgZzpD2roeWsEoQ5JbNe32ignRfMob0ITtC3uHUPvPbafdd1hqpS3lOZS4IyEzOTabmSwjt
eDeUn6pzH31vkZIp13Pbg2/iMUPfzPdCZyQQfeTRbJH1W4m1KIo+eggHUJGXg1cJcsltki3RXY6L
lR3uXE30pg2nbpMVks+1srduE48r4EUws/l89uSCiOJbSXaIPItjX8G413UkwK5kIyI8/J5mjhLl
6H5k0OKTNN+pOiF1r+G+l04FE05nmLLhParRhTVTAWkmqbueHCc5cHcJYjBYINwOu0JrT0tKxd3H
bdRfmsB5jTtxT2NQJMVc/02Xh7+qjHdTDE9dPuXnKEqXjp18XZnyhKJmbkrQ4wgYujt9v0BEuJcO
Kwvt2NjUCf+Jj2DowyMSTsh4NziwOQ+fy3z+I1xvb8ZF9COq8vc+j9V5LqfzyNCYRI/49Oo6+GgB
aXDnW4eQustNuHRXRh7WEhYxuSJBSIJE+S8MoTUcuVnvuplNpFtz1I47XdOI5aVPRjacrAR1QtM7
GBfqZ9pJ/ZzJT923MDajkYMlCMNjFzHO0cQ9Chbna9+rs7QH41CZ1ROgEotgKU4i7NjrWg0BoAxu
j5ygOObplZPOwSGZW/rQR5Py65YrycNowyyuNB5mNLkL8P/Uk+LVw9UmQ5Dkc2U+VUC+DEGqa7ab
l0qOzU63fYNP7l2hV+G55wqCR1mA5mVfjMNSveesVGuh5Ur7YXe1o4D0+c+6quZ7MIFuyOaODiYe
Iih4guxB2pxUIi9uXYb7DmhqaGbpk0No4+n7v6C3mHAxEQXc9IKMPSClYfkWbbbF2Obhwfba4xQS
S+LZUlK70g07z+jaM2LYvI5qhal+sMeNPWixjpIURZKk1bM4iUFtYP5Hr98vhcRCEI1bKrPEYzd/
GNAPgM8H1T4bgV11lnIf8Hz5m85PvWe7t61NZSGZfH8p8qQ7yyDC0r9Abkf7sx9HBgRJiF+wbOGb
UAC6smV9t/BCkBnjia1slJe59I9MLYt7HM0Qr1V595Ye4sAdX3C4whiy8n6H4TJ/0m351wp2YDi9
czl0M0UQmPkSvuNS5LCJAi/f/5nRm++SJgh43eKzT8phh0EHvcHdtzxKKbpookd6cMf16MVXHFc0
WcChy6ghXIUm/HW/qp8CxY8v6or+1s3lta4rubce1r4woy1vjjOpCNs1zJj0WES4PDxVByv8RNO5
Q08Gi13Vq7gvqq3D7UjLB/hTHKTB05IZtoj1BP3d8YLmHKlkSXUGLXyWtAahW/8sF/gysUljB35l
3AqCPB7LmW8kwUbIWdyKaThos/4ZhOankxNLK2d0ZSuqSxR4ZiDZoLeJ9IAfy8LbRW0c4DOGrsnM
hIW3fQ/BAp9LVUd0W1gPzN/CbZXZtJ8ypEwq800UKYit3FQHo2UQZNU4J9PQsXAujlBdLbR8xgB9
A0pQtEyv6IL9nCb6nDjKI39UNJc7EhRFjjnqIDNxMGJN5G/Juo2JQ5kD0YrG6KaH93Q1m9LaFFq3
p26Aq6+wckYctZnIC69JztVA4Jz1LH7wKqa65XfCCI5Pw+OR3itoZFQjhrueMIvR+u++a2XnUMAo
mifSgM+eAMIHPfYiVUc/ztAl2zYAaY8hcbxOtvVLFGo8iIZFA5/J2ZDtNZ5QzVOF9I8rE9UKMWzj
O+BZIgyyZish/Hnlthig9+jOfA8DonyexEe4bFQms+fFwW7UUA6Ze7Jl1ES0mXrf5NiD7FqHbXkQ
iDpbSzTmFvGie0iifGkB9sJDIw134wU2iUnXKNaw6qAOOxlPlS4/tMxqtfLKu61CfIzlsI9HDkP2
4KaPDkjXvt4VVQjAg6M5FLn/+RIScdkwhwA56vwoaJS8MQkojjxSic+0fXsJq5OFvnAkpPeuu4tw
2QSEcBsPA3+ElNeGIAvsy0YuxaTetqz8acOgayf7adwXWQEURGbuoV4uGjMIkrc6HD+wHB5ghrbs
XzwaJvn5OQFJ4Yruni1FE+u6stQZaN6h18Ss64HcTIPQdIoqgvBmNuHPsEwB8oAd7dgsnWfdNGF6
cojieNLZoSeKVdjnK8mZct2GRsnVBgIffca7DeXA9msuWS2L+I/bBMw7pp42ZiwYfWcsh56GgUbd
R93ahMJwbBBSjrXRIwdQIq1X0zCrlbdcS56iXw2eDCGraPajrc85my2VrLdJP/0CrkFs2cGEVXNr
HL+//P4v14a/1CiqsZff8f1LZR/+KaYGW1ROF10s6qvsf4QYnw6zM2TgoOo9kDrGDfOwFXOJ+Bo0
xM7CWGOk6rfJYHnPbumRb4b0RMM3e6HBye/UCHPid3HlgQ9maExal7y/pM+mzswzeRnNHrN+1X4S
7IkROKugJ0tQA4EI0AMQLs950IOWjQfYQvjqTRtdHRsYKkZm8FRLGORGLsjkunjJoEnzLK6zA6Sg
n1gjKqzKln4yuMK1mVDdNWD2qGmZOtAPgj0J0isbAGXvzNHFheVTxTDaVLIVTUiRROmUN2h6+tbX
1V8vDN8TMmNb6Y45G8TYuwr9axBLpKBh+8Ezg81/Q2Wr1m/CWjZ0bhzz84AO0LKLqfGWGvJxZq93
AndlLyMYf41K/aSawbwaeWZeYwSN89QwQ17I+D7JDIe1actoGB5MF/8iRUjr+iw+HNfeOV04PzLr
3eZmd8RFFuJN4O+oSKH6rDIcZmcaV5rS3YAohv0XD6ClIciv22XnRtUugc/aelTtmL13+dLNQ0xN
tGKLsitWdgGO3wuke+ldHrEtNQ0IdZsBTzFutbk+Ao/VB/wKC2AjwQxqJ7e0al74+HqoZ8Kh2DZT
PIFw+oYAF9w8/5EpMzmAsGKHZWgeAWZxr9zx0eNcvWq02Z7nti/eNJJdX1AD4tjIO3NrmkwdbZu9
UhRee9R6niJjcELj/82YxSVPjA89tHjAdqGVX4yinbc2qI6xCjJc9NldedrYJMo/jIo6qCyywX+Y
49EGVLLzh8zjQ/7RV9P8QofJryR3HIisSFZ+077FQf41V7ShsL87TbJvSYqL6cY8o91ExR+z7yid
gFWzB6+PCWWax5vFODlmQHlm9tzt8ejzgB8lsdPg2oK3rNIhfvarXzF81HXHMrWtSK3W02fUgO8b
QlntPf/S1jirvRoBmF5BY+Xbfv/O6MyFjZfCbAm6r+lqVNgYB+zWA0rxgZ8iBSCQ+0aJFMvwdeXR
BnWRvv2Bl2aVBHfqVcpNIzq5yhrM7NMQnHVvYSTg/R2zja+UYbQHo+bOopmPLviK0L+WDa6nGFqY
MV+GRs9o18anFmaM90Iz761C4+qqDmytpY3HyspS1qa4faCCHYANwLLnhAMEfVsWm7MipgU+j/TV
wQORW1RTYeaCR9RxrRXsPvYTEB3iMc1LPczymc5sbFVLsxVpV7mKi+KL08yeEWzx4OAJM2U1XUJ0
g9HsOoCecDTzFF66MNIIyktMWZhRJDv0g7xz5nfG1ujvDqM5yEgmFjT6sVxVWTSN0bpojDWzNdQ3
NeEnSLTh48j1I4rdU0CSlid/4grbmy4uma6ub/TLqV1v/3BS0KfmrNy3CcBzSy0jyePBfhpYgMKJ
BaiqwbwOQLjIY5SXfB7aNbv4v5n05ntEu9Xediq6/Yo+2cPQJavq8DfYTceEHwYLRFiYuOHcHlwA
i3E0JI9YnFMYMW7y6JQFH0TFE7Qzwj+RYXtHWwT3kNPniodHSUKWmNgYTj8qem9us4AVBb1FrL6/
VBPVbyH7sRUhAtQHPu0HrJ+0cDnKv3Vql9YZhfdrU+uYrMmt9lR++v7CYxp19npyzqXJXMJ1CXNR
IAGlZ5ozErHI1DgzcNYzYHbWlEaO4CMb5qe5xXHbjvCoiwEfoT01J8bSDzads6dRG+Njv7xELh09
UMReOBQwisKdurM7G9lmPhA3sW6N63X3TL+xQhPHTwZvxyKVvlgI5QdIqDm0SFufZev81Wg19xyF
Nyj6+0Ah1w2HamPgWxDOwCKUV9U9Avf9KIfilsC+P4tef5U5LjTGV2TKtzPNSg/VOD5AQ2GcIt1z
5CY03aQYav1c/0qSrjpB9A1GMW8EXMmHbjFFlYP/xwOeATeg9tf4WDDBiNtkWRZdMO68sUb/BBM2
WcEShYSTM/8Cd3s3jJ5DLVDiRsu/lqqZw+VfkVAeCeZi3DoePZykFdkdFDZheJj6CYgaYlyQ2xvG
2TlkFseyhiPPAOiGkZ/vjYiI3ijuyyPtk9nvqhpawuEBbiVP52Qt5umHU36F3wQNI25fdEAXQKzA
O+MKZlk1Ou/WR3ilajc9qW6TzLV/FBVjPdsPzY2ulhJDt2KzR3RiU0hBk/lghtSSdAq7W7r2Cl2d
ywgbjajHdDf7VonJqIGTFuibIdSpn+gNERmLUpGLmWOUm62dxHgPhFoswQ06MhNoOJ6oqRYV6h8J
hz64QjzA+LA4UoMCsPEjcKD4EliL3g0xFBxfP/HSl2+miRKpunGn6lxda5Pb1nC4uh2gjq9+Nl5H
BWDPGBTzKTdyr65jrznD57dU/TIKz78rQaVHKIfx9P0lHa9EHlJsjDLW1TpeDoPsNvS9ltuZ9ZU4
RFjgzhcvdc8BrA6RHyMZPVYxIfR0kN3RQoxkTR4fDVrjTpEmrZPlQHOL3gjXEr0Lx5hRXKnmKerg
d9uza6ySGMDTPPycRkjaZEmOoD2sG0Q05Mj2Wjc+/QQNSzP1A7gUxLFPQTp1tWev3TlpzlXfeRes
3BQdxUpdW8aMD6LScHuK5q56rl9acElbsKkO0ei2Icka5Mq6XRsZklML2IUjiaM/UpuAQ+U3NYvI
/JORf8gYa9p3VIyoJu4OmcOBJvP4nrrphOy7o86xvsQ81T0nHui9xCaie/xjqUXIZbFIMkty8XzO
1d4e8XXZIrPWepknggd1yKS4zgLyyfZD511lDrLdStS8dWbv1wiVPYD9ebI2rh7rC4im7oJX7SP3
Mnp9Y44ETMzcBHYdLUDeY+Zar2XoxocyxHadMFOqKxRIwbSrm00AbyoApTGI5IBbcUZUw0ve4hMy
bTD+w/TVRJ69snO7WRX091UQVnAERWKfZ3N2n3tOOdSjvbQo9Q6PjV1UccyGRI8x32xurlEfWbFx
2ojkToM9B338pWULLqQcuOODpM7XHkAE0lCoeKUSdL0RlF/ZlXS3WRDsAtU9ZWXZ7ppY3OKKMwa7
op9u1SJ2+GGxFU32w4ZF2vgeUz2/N8iAJXt7Sv/mVlI/eqCDNq3OiQYHaXuqYAvRC4BcRxPUgwhf
RZgDaAnMm+na0Be67BUPFh5C3LjYUss9vMLgRWXdrpkMZxvk2R9Twc4IVbtPc4jAJhuVh2RcZIo0
pnHBo0LeLgh5OniakEz3Qdc364hMLdRKIGrdbG+CKZvXcUrefvxUljHyKIBm03Q9bSSGfioc+Dhc
4yaEDnhlocy2aTG8Cj7Yp4xM/yFS1qcOYKOYFMlzaVOfFyYfIDbdLfgLKHScPThXIJBgLH7C1Wms
u9TgRz4TX3JpRol857UxBHnnJjqg37UrPMTzehZDd2Zbv7b7vvwMBn6kOcesucrDPWeKWHYlHY92
SBgOkACJr8fBbyloJK2wJQFAuk6XOx/ozhF7xxeGKErl3ZhmyUB+xblZPLY9Ny9bpD2bS7UK/SD5
qXhQJ/kEj6UG/jpiMl3Tc+2vJpI2b1lkISpUgq5da3xJrEUHbdipQVlr90TePoLuWtrd/NpN+d8y
i7kEGe7uMMNioXf9a9KBbfQTrHeqo8/Zc9WGzOzWbExyCKl6NlJTHtoYC3GB8HJVjPiSwlB7itMP
mBDynfLGm0QQerB6C7ZtiVTpkDTrOyqPi9ZYZSAlV5SwmGvO/dPezsczSXCsBXLeh8NAEjejWJYT
ql4HhIi31jzpByMa963tpBSrum9uV59NiyXYrLNby4yKW7GHCt1zn5pGeJW1S88P8RR6PLMVbvEf
Y2tVUDDpIrWLxF+Nr44DNT8bMvSQZYpLwujI8dw+e4ait5tsPUAUw90HdBe7QcyhKa+OtqHV/htk
T6qXQs6Ae9T3jOk0xPTrjE0RYlArzrN0gXnn/VvmhTcY4emX7P92bWS/UxWHX4q+EQn0mSmCYTw0
ItUb4U/9FnmKd/bSC+3HTIhMMR7h264JQ3/aWV7/cA0Hl4Qpw0cb8+sDELh8VSQJoY3CYXjHIe1Z
IAVxyh7Bv5SR3ocEwbdF3sX4gTvoKaIFWOE8tIGXPgY6X5KSLz4ukX0p2FQUdLbvihbflRsjKSrO
Uzged3Z7rxfWrh97PhONATxca10yOgyTyi7YfPv5C1vKbV5Z8d7tKDp1nQgbbt7UB0fnj8kc578Z
Q30Vyfg6VFD3GjiFZyfDDp9LwXLlkUSDUO1JSdlI58FU4iDH1cdg0ZWGuWtUGGwm0dwnrZgfTMxr
kQkAiDkUgCMi2q35SLfFV9uLt3B08nWHejo051Q8ORZ8tNj2kbpQj0yvZjhAJuMljT3mkXjEIyOl
Ai7KepAssrvI3tr2ee4/YpfOmCiDeWaqs/B8iEYN14A6ENo7LCLtz/VQeic2FjDYWSvxRONKs9X8
klDac6swNAonxccf6qdqOQaSKv2B/crj0cw+LJ/wYtPdHp4dgWWrCXO9zivNQ82jsdxP6c+Oo/fv
70tGIlwXkIIw1zfNntAYjODZ3mOHlrsg5thXQHm/gHnMiYsPbrCGQgCuJ2zD4xBqdjru+Dq2/rk2
7Zvd4nxLNXmRkoKBJa6uCfPj6zd/V0uctsW++uCMVXsInO5UaIuiV7u29gNwVrv3na3rLPSUOIFu
zQsRdfiOndfc7VNZWTUrRZDtuhp+oEUP2TMFl7DoKkbddUyWZrCm6ODXUBvm3nmclOIKoMHkkqri
l9nr6WR6+R36Y0bWJj96DtfDyFxz06e8C1xxPLAjVditsh9zP0vxZsVn8irWk+RCepyEfzeDU0eS
4Jjzj/eYzOVBqY5GPdrPPbs8O/P5vj2Flwp7vEd6cz1m1oyibtgrBD2iK0OPgomNcBVQQvkwOG6z
pv9NrqHuM9lX+aqD3r+1pFTrJgVNLAdKEgARJjGikItq/EjofduE7PQrfTfGOL+VWMRfI/+MpFdu
Sj+ndddT5SPj9Y2XRPYKTAH9Ogm3KwnHRW8H5R461JcUuB9dS50qigOUW+FimttXCB0d0w6O02nr
j/vR7nke4JsM2stYFN2PMi15ZhTpNRopULIMv3njF1yngK2RFR81u5vNyBSfOXQX7Y3aQaFaJJA+
JfxpZaXz3HjISE2VwJiMp2hrRLCtaOmxkQGwPVSpsbVxbu3ttmJjUiUbx4qmsw6yZF9N6ponYjzB
hiMlkCyHB3ASWx6IZ7Y7C5I26vbCqf/oqmF4t9jgIhqZqKaOp33f7tnOkBgpp71S0j6H1TWQ2tkJ
drjQcnkUAWA+LQE3acbpqe/fnTFLzkr7P42qDh8Jx5FSlQY7h2mxNZpltGEGHzH0mvB453o3cwk/
V9j68L9E1r4R1JYuwf/vl2lixlaghh/Ktja3DDbZjySqOuKprYjudWKXpxTBqYKZPsL/yimuc4m5
V6ekg1QJbyPIw/yUZPOLYVaIC0E5r7Vtk0vK/Wd/sgQ6Es60iaapO2m7X8N324UxNs/JmPMCcYIk
5PBier9mkY/PI23jqZs5R6jk4MAlRFguTQd4ek0HUxuEO4I6Oz/Ok7dSGL+LEEXNTN2Qqr6C41S3
0LHm6FzJwt70WfsylYZ18vXSLr60lIgeVoGbgkI26+Hm2NzFuF/x/21cPw5/27LhpGkmFg/ShL9v
xOSN2V1eSlbQBxA2X0EyB/cswGCetDtUUeeAcvajq7nEodA5b0Fag9JmXzGyTBEVjfQ95uGZFxZ1
bsZ8EmTp/ZGOKPKE4mI6f3zH1ffIT95dwSAv6rH+AFgQ2cWK9M8cakcSvtfwExZojIR6TTkxtILi
hYSb5FqsNn6u9LNR6fPkBO0JVMNKeJRtmH7er6akTREq6OOgHThc8eDt12aeePs5LU7kVyiDm41+
29A9tAmS3Nu1xfKoxSVEmoytZtB2+h7aKytsf/qidXmKWAT+FhZ+pPRvuys+lHxrcLNujVL/rIph
XheOZEllHRuojkos3RxD7sB9HpzcLvL/NIX3itJQ7rCAxNg/6MGLZ+caApY/ycx/KpKSRJ8pf7ST
Wezp04vIXxj9g9EP8tRJDFxJ9STtdR76gqml125csvVbCFXgD13c46hhycGbJ1KCykKugdVZiBCn
Bi1xlexIFlCdtU/yr2S22zNzyYurgvJcLHU45IzX0+Dfk6WZrYmYw/bxswjGDZb5YB/afOKo49yP
EZ/AFO7IP0o27lqf0QsVPpQM738w4b1xEDqaFs5KUQqCDj09fQQy7qkDy4KURE7jyKzz8CkdK+LX
ddyt7dTpt2ZYPTvatDcJ+yv+uekPMzNQiIPyJWIWfBibniNtWG2wB06PcF+W1AquPScu1d7G2DgB
6IppAb4oDxs0e9d2TwJ3P8xvlEbrZYffKppsDKRGe3KSnaiUv9K9e4qSYGabAjB5NEgLoFO2FLa7
75DPf8HzM06tt1HCPvatyZhBL32AXQfiAvUmC+mSCBvYnG2BoTVM7PIwwbQYPDbETsM9pOgB2FFO
m7HuZILHOPWFTDtuZSKZojv1hUBvceYbOkB57AcqM0aaIDByCDBM5VC+hYlPVaJ9LUA0IwN6oCAR
30AxwC+cJ5ClNedcLfWnqo0YB3sE5H0sjn4oiFZUHd4WUhQM/F+/MVv/34hkyxv9KvVUx2HUgjr7
zxuvv9qv/+2LzTfV67n7U0+3P02Xtd+QNKBpy+/8v/2f/2GDvUz6z7/+8fU7j4t13FDh9av9X7Fh
DgZa+f0p/BvLtrzDf/7k5SvnTz5+RV81h/m2/vo//Ll/48aU+U/fsgTsMMcCEOb6oMOGP037r394
9j+lAzfM9Ry0XMuz/P/mjdn2P01Qnq5ilyOAgPnWf/PGLPef0nLhjUlh21JYyvl/4o25infR3KPw
5RY0Gm/gQDrzLIEXWAI+8/gX619fNxLJzb/+Yf0Pu5soqrdpoZNTBHFzjv0joB//OCAh/fulSZKU
UjtnNyPnH2ibeQ4V2EsZt8gXYXk0HEZ9CsGSB/GNsbu1bmwC6aFnPdpselQyqItMSn4GLtncwbJX
ikHelQ/AwveFA58fDS3kpemu4Jqbl8ytnM0CtsmT9Pf33a29sdzaAzmnCAtOO7rZpzv1zzjO3GNL
hnAX6epUKIMGCdx2RIPmn+4yANIJkZlKPvSRkx9nxRTf8kyfgJyLiyPCfBzV/VuBEvtUa9LsbnMJ
rHY+JuY4MN/136x0VgfJxvWKqQxkL2bujtLuvZfk7zMG+oPddcVD5mOYHvmQ914+qq12kJq6tgaR
lLv9oxADSQUcOAkBkH2KGnGYfP0EjcLA2ONwtmSdyibKSZzGmjaZ/1KZXrN3GYvDXriGnWPeYuI9
e5ChlSc1qQkl70PCpKgzfmcWTgIDdpAWLW1S1ZqZaEeindQEFR//eenKFPk1YCk0Ykxw0RTb5Biz
P6Asy53Owu6cJDG8dnfEotzzE6WVncki7ksZK4qeGncXu87Exgpqf2IUco+Z2T3T+tJjz++CS2ei
A1Y6e02mPD1/I2LGKHnNfKvbTkYHfiTnKUsQNHwMBSV31E1VnwWMNUsO2ftAT60tirVttfF9dPqn
yM9pm5eq+BFQ3gjiqvjAbL6rM042gtPfdmSghAFuUMxRTf2s7SW20pjzSbkZPWqm9dayCdx33lBe
g2LKjpYJlNH5GnQ8fSYOziLF4p2XNLhQ+lizUNODzvjyj08v4FC4z6awykd212DfiLplubnTQ/M3
Bp2wrR2Ct4UdrlpOpofykcEUuHPD9R5L1/T2n4qasQ1XtT477fRDqlxhhmJYzLD0wLvmp0JkxYnt
2TuS6YrYYfVEbpzHPUnPXeSr4QaVBjx/Z+rfA67Yqu7+5FozQilp/4lqLzmhq+MKzYxuN5Z0MJdF
BxvQGrbjBNfXTi2GocNSKM+1WYqpOKA4HwcnMlBzsuo8BR46c8VSEGJbPXrMsyjqeyAR6Z3M5YXS
6nU6lR6TKw+Cz4KWd4vC33kyxPdUNvVx8rznqKyXwrmB7usSW0JmRvu00u6llfmvKjCCMxcS90xg
+etKl8WuK0vn0GTTVTb5lflP/gYOak1GlNzpZKWfHosxsTJjN2oGPvgZU4A3smegmT7VjOfXavS8
w5Cncr207m4sMzfOwrr0PYTZzphafCPe34SNH210HK4mDkDNz9xuIeKpdDp11Cts3BajY51M5IPt
8eCmHLvmbPgQPDoe0qbn0YGraIuctZVisD5g9pPpC4fLKLEEljTpWYVWP6c4eLRBQk3K+sGhttp1
ndmfyFXgO4Wptsa1bgFJSDq6yM2n2R/4dcTcFZ4AKhTofntmsYjoEkd1t0hNL52oxI1QLlo/eCC9
HB6jsXM3RsF0WhaTeGhNuEwPoICG7bww49hjMRlLydTFJvB50VBiMBQw/jod7dyh4vxTusa5cdun
qdwglrMZI4WyLXAmP/g11tGqr6fDYGG/iB1ELeJrzIJo727IauQR7WgSTIcdAy+VVI4RcbN1/4En
bJeNGDzJsturOTB/T27DsLPndxgRHerseya1spXPQa5ibx1KwkNkydsu3vlpAKupupkTrqtC5s+2
HM6S8QYXNwgoTPmrmFaH0ajPY9wkG9fkM49A2ZN7uphMFHDPU74EjhkwsLtX1jicBBkva25eWuYz
5JamV1mTOsogCeOCPCS1x2A2jsGBNC4WwPETJZ+D5FgGOMiGNVaulyEed0IkzYPdnYjsN1st7csk
XLoXzOGHiIuflgFyCpvAH4+YsB1CfOn7+e8E9EJFlrFGwvY4B6RgGrC/wdPHh2+6T1mT/arip2FG
2gvrftj3zOonCcXBBu6X0dDlYyDEYELfiY4/ewacJLPYDidxuZJKElfNftc9ZmE/4ICJYWFLToFn
bpKck9x4I7bOKI9W5dFnt4lWfRysSxVHZL1V+ug5Fa6P5ZKJkAfTUFNwVsQP937EfJ9j50sZ8IXK
3KppGdpHpsd3vnQ21+6HolZr5dHYB6szOlqsDAvIeADGDXsfgMzffk6olMztejNUPysFBMLNYrXt
+BAj3WUPdq4uVainrc6tij92zBLzOvj9y+jJG+nf4zgGUNVIbFmalY/pf4DzZQhqfc8JMKQOUYYp
sFdcg89eBX1nxuRAgYn10pX0WvgpeTpNBW6CJ12FXyiYz3Mb7nTIBjxsiXWkS8zGyw8it13Y4j0H
4T47ylolECXcZF1yb2y7MkYM7c14K1Bz1nrQzi0MUpOxD7iEJMsWr5Pzlo+whxPZv0noo8IJKUEj
N70BFHtwaopI+Us/GW4Mm8GpqN32KLEI7bi49BmeTaAdoZ9b5zYSVGfhas1IaoiyekpxkzJTFRuS
l926x7G+l+TjmOPU69Kr2bKD5lojFzHR8obPghDrzo8sbIMAmnBuN51Nds2GGYdhFfW5uwRqYNJu
pjvnv0g6k+VKkW2JfhFmBBAQTE/fn6NeygkmKSvp+6D9+re47w7KalQ3U4Ig9nb35aONQNjY+rnA
GBZ07W8NF/xZ2lbEl581RR0AzUjrYtcb2PAw78ysq5MY9gHgswxaaMSm6TZQ87bD+5J3onrv5GOc
UAmyou73ZoDHXdkG7+yiu1V2/mP16otMer8LxNi+duqzHCPI0VE93nDJ6FVPm9FmGGxITuYxylCR
Z69FAiYqfUps79vsKLMhvkSDxnKPlMbwMPOFpdzanyzb1X6Ch5uahEuqVvPxZCRaRUOluZYkTG9u
ke/SdPEBmeSq0kDIfRhTEeBKHlsE6pvDMnHjl0qfPD3Sf0CgN3L1UxxX5hMPBjYuA8r6J9HjZ9Mb
bixKSBOPwPVHIpEqEMDpRVXvXbP+QyNxc7KAi8DqNtQ2dTR78TC9hnkORzKbFANWdyPVE99HF4qA
x6XppHOTNr1wurkyJJNhN3elMLOBAThb/MrPfrAL/UKdtBohZ2Rgx61Qy3Vo9zGmIW3sRe8RBDOq
D/oy0aEtbCdkzR4qgvWIwxD9svKgrmD6bb2xWUbGcWURlf8QQUDhUfgkXG5M0vvr6kqcQzgIF9Nu
+6PvlCxAkvicm9ar0an0KIj57nJaTfO0IZzXWs19cEgxAKJ4RmrqefKx9adij2ec7JvTq10xYTxi
r169BDiFU66oVpyNr5PUilDQSHoY8oNjhOabj0sypSDuUvbtTS5leFY0mbxjHWpE1ZGftY1zaJIv
xjFwKj00atZNgGBDsG5E3twNQVXY4rQMnJzlIoLFV3JA2g3oog7nMuE63k+DvKsCdTA3CpCrcZ7z
ApFhEB9y4vFiAd4+hyll1DEl4VeczQnxdFSThp8L9dNhv8Yo8TyZOVY8w1X7MT5hGiDRM/CnLkZ5
nn1OCTHAn3Tf+ryoTktJU2Vp+5xZ6nfIDX2iGrw7Ak95DKZGShQos3OIZ8L3qbNBdUzXshs/vFlX
BFvK8lFUuGtwbdc7IjNoVTFg8RmCIU8eEtO9M7nwhJF5MCM67Wd6WVQqhkchJY06bReuvTq8UpXr
Po/6ALK+utuVBcy//K/Rdnsf84pe2HfGJftGNOyk69S7TiE3cfzR1HeB0MRbTDsqRUdcXmGYvIbF
S0Nv+26amuzgED/aTrIzLvgLkzM2vHzDKEE1G08VUeFyk9MpRBEis1ZEpGHtD+rNtmSO+ib9w5CU
xHxD3qDRAzDVI6DU6t4bJh6xdJcQ+RymaB9FrIfyf2YLtKSm3HXwvJ5SJKTIsZD/DOffTOL5Amtp
ureq/BtGn6aZvuuAH4aMponl0+hBX7I/euG/LvjhfcLP5zm4KtoV93ntcTWX8z5GweftSV+0MXyk
uZ+uaVCD55z45jbx9KES+bkK9bj30TKwG4Z5Kp4IiPyXuPKHPtdoM8XeV2Vz+vL8TKA9CX+QEN/6
or5EPtitJExusVX0t2lic5OH6bACjZ0fOgf03TBL52ZrNWG6WZp56+HJpRHxvQi+5g8oJslD6Mnd
9LIg5pegxGCmIHprXn3gMY8ClMrK4Pe44TXnj5uzI83TN6mH/Eo7w4lsLa43HaU7I4iCvRkBtKiU
/14QlXiqg2SPzyzf9h0troIEzBF4n8LU5n6bTP93Fz7h7IwBnJ+F2+OUCdCwmAYIZwvc0r5YsCK2
Q1veqMpLL1lN5qFZnslO+8emJeYGdeM7Zi94LEU9nZK+I1+G4EKRrX8xAFDI0TAOtN8w5iLZ7qke
s3aOE191mJyq1M7OwDT3bgczlrR//WiLeW+MFeV9cAhzAjL7nJBahhZ0IztQAPSgAdH2XaQauC09
cYJMYjrhqHHX6VD791H2Ym0rDHYVzs5b2RrnxC2aA1tOjA9NwlOfUsGWSy87m723eBHb/FAK41YT
uD9lRMYO/ehJMi2cJCEEsiq/MTD3nLDMhROFCUQuQahOHuxXq8u2KWz2lbeg2HybVGqPbbYQUfeo
ctJjtsaJLtW5rBZBKHI/pVfMJ752VIV8dikJNMsevn3Vq7W2guxgTuUHf1v80yat12alH0VIsEFG
nnmPA5IM3MmLXevM2OVblV3G3CW0xKKbAttin3SYroPYKV6GkKMeQijuJuq2rkLV8lAL/R/cJaZU
hg1X9lsZDBYFlXF9ZN2976HTn3q3uERVK1adJ+Ta18bR5c9bquoiZJzTkBcRmiqifT6xxBFTSsSU
pFkElQ5o44WiKVrNX1DdLyY/uFUnvP/Syu7YxgxPM5PlnFFY1g7Jqi9pZC2Cht7u/jBlbJ7rHqRt
UIcY9MQbfi/GDse9uTbZqaKcX4BieI8ONIliOK/J8ZQTKb/ITBjXsfzAqCb771J5JMqF6nKqs77d
MuhWrDe+FB3wK2nPB5x+YS5PLvf3zOdoGQrIKxaegCoK/xpZvNcpjdtDweoWPupx5JJNzDw8a7LW
Rm76x47UaGSN3moo0SNjChmlNf1HY7NaiFQ4K1K2EfCw1dZFZ2nx8+wbt4D6PMS3mNvlZnZY1Rex
u/ES848XCrUW8fieJNPedOd421V4aOkkZEXxEuRgYDHO/aiR/Kfe9HP1WQu727SYPvq+f7OmA/s9
a6FNMR9lxhkh5F9rDLswoSynBTC04RZ5FWaU74PC/mdE+g7yHXopPNe+C/0Dy49/pExmlDaTrj41
hxQU1tnZojs7bavw6BjtFTylOgS5+VPqMbj1hhfcUhEo0KduvHVQb2ArtROMDI1E1suYCYPDpus8
fZU6P7InzL6KLFUressX7kkNzSmb25NfrgOmnpNLVMzW5U34qr0m0rxD8SfKnETl1sXksxF4Lm/t
VDdHO0tuiN+Lo9SywnPKrphZUPZnD4v+zukZ1BbaHPNm/Z9rknE30mC4m3VAtfeX7eW0FXvxRQzj
S93SfZl7aCcwxOgkH7gC0anNO4z5cZ1qB7Ew6cGWS8vZ5cYoHh6g3dDo7imDeweUgWUb7gqNOLTN
08lB6fP1xmkB6ZZd/Mx29NtOs+KiAzMjat4GRMrTjLkfRg8JwoUL5L/CUXxwxz2jXPdfowrx0Q2G
CxUvo9IlLqPnOaLZPvcq/cqHBAGacKIS7rTHAcN1aOw3fgeDBAAi8i73L/LFO/RCjwBL9Gw1xnNk
MYrrJGgOjYsrRBTg/gLxlSxV3swCK8vlBETlVqBK+mGVpoea4hL+fKQ4sEGvi2qc0apc2OUGx+zE
/MMFcKmy0YSFe4KJq+4EAfSLkAtfeRN0lx/BboT4Cs45YK9nVXJjkbciCfIIgGVe3YSXaP6rRj60
DoccjLLkQ7TRb49RY6MC+yuFV1mFCpuyFcJDjLJz0XbxVo20rvH7IJLnYe4D747XbnLCF/rvPvOg
W2sFuEz28rkm+okpLykOyr5Lcia3ptVADjvUPvyPfBnahf4zG89Du3ZDWMU8Sbse68auKcqnvJLu
nUT6uCEiVppUni+18JGJC5MukGrNY1qfbRdvasP9XtGfx+UZY6NuQqjOQCsVF6wZnMbBaH8slxYA
LKkwIvr4tWvZ8RQpyvgQO3dv8oh1RO2hyXW09yZ+13o4ZkxF59TQYj0UlBG70Nw5ced9rdyzutMG
51LxShuzHGd7N5MQX8umjb4MKXeebV9EY37z6hVb+mlpgaoN/9ahnTq4Gww9J/coOhacS9iVwbTb
bcsVDtRLM2V8W2y3XJeMr6vSF/uYYB1ugVf04fBapPFqDIvh0tdc7GSZFQcebw5VboEwGwy51o0Y
d0PnwzdUCt1Vuv9s1m47remDDSt1TKeCBiBYA2VJR25JjXrj3ZqwgQZY0g+Fk6Q6wTokcA6Gi+zj
NG0mvC1TqW95NTsr6XufuunxUjnpB7f3lLiggYEDrnFs/npgkrbaYS9o83OlRZkmMFw0gbsXNY8M
8WF+e0N6koho6xRDHNANoGyCPU8gT8D3LgB48AKRDyOFkGP/4g6XTc05ozx0D0R6uTjvAlm9jUZt
kOYgpF4OCvdh379EfSB3tfVU9GTfWdlhG5UJoZyaTrd4YTk2xhpn9ZEWaeDBprdtB5zjpAPQtKm1
p7KQZXZUv04TWxk2Fe98E9ByBTVeTSSfiQ1eQndmM+1X4OIkpKuu48Uh8U5Ydz2VGMyCXP80QWKf
Ddm9MYDjTZASmFhdHpKdM0zF1uINbKqefqyCCgt4K2gS3X5q8By0PCNFaJ6o3eW40WrYXTnYxi1v
m+K7x0HgZ94pTMU/14vqlRHO/Soh4LWuLTJ8bmw0CAX9B/MRLPze+c8pSRW3if+XkjA8QtPJBWQB
xCFjWTi37hrHVb0RUUw+ZnwAwgcIPkNh7isr2XUzZDHtcur6LK4StRMOwRLBmm7q3D+Ou2TF3b+j
Iw/TXL03jsAwgByVd9U57rFl8DXoVXjwTBILU+WZeEnjEo+oTFf5qFkrwIHKsz0E+0ug+VOFg/nd
LGmqCPgCDqkSdleGFzsQG9eIDjG1lIeYe9UKhHIjghKjd/bbCG75pAzmjkyISAm4OdRNQqjdJ0hB
z1FkriX0c3xZD88H8FfE5DrDhwdM42JxleGRKP/V8VwALGBPwffk0xyTk5vzo6+bXYeX6w5ypsFl
Jq4YbHHEGjGqvJ8QBeqXmh8kt1LwJDSKVWG69NbASLrUXkWtdJRpsp7EVlg3sX6tKU0cY+53CbqR
+wzsazpWwc84gTbk8PEUipcZ459Ph2k15QEL68y1zk3U3pjiNiUrr/axVLsD7oF9XnlgiEXJ6t5p
uHMl5QGaPrg5uUTCSFLGFokifsE7yPIkaggAO751DZroEyy+2gAXsPeF7a4EfJmNFxrvBfIwoYds
NROHPrSW/Aiq7EuX1T8BKGoHXralFaPY4CKErzwcy3T+RX1q2F6AYLVD7xGVBqWtL3ar/y37gNcY
msEAcHGpwmW5rilksfQ56cOXCuflrcEey9025SNhdfi/e3bcnYBDbnv+3pZzwWAFLMRw62Jj59lX
DR95PyJ27aN2/qRJIT9FffncciPEW5CvkhAYCW/8M13a/VX13VbUQfiY6anZ4QCtKOKmUki0Y3ph
DDvVM1jNcsHuUmbhrGsnad9TBxGr3Ph1mL8PVRuc+Og3m9AmuxoVs8I/iMqmjXn5r9f7PGCO1ESm
8U973bZy5bRt8mjLNbXfxXGDU04Uz/gdnHPt9Vcj9qd1YwzGpgSYtsIwBe4wMGN8INODpUew90wK
6asuObOcn99qbXKaZRh7jTHc2TpoPowAjnIYGN4hrrAzRl6wpYkyWiknbY65285nHiMfMYGqiDYt
Nt0IyiG3p+qaxGCHR2fw8Xj0WDXL4r+ysOON2bpQ9zL9rX1m37wlFbtg5XMVeXe7aZ6g2vd8Kqn9
aVwtgIu48Lu18TaZ18Juo58MW1uUg3G0s/p1bOy11t6n21Qng8sP+/eUsz7I0zNvhHlsDSIDnKA7
NRL0TivJTmtODoTP+lWj0uyA7INKuAgZjcB26Cs6Z6AVh4sZ2qDpbu2TXkiyP0ZItSubjpTRbAe5
pz3kbn2BZHntLLBGE/T5vTmHG2RTvCdde+w7QeBi+Udb+R+zK/qDjGV8rwRaAB+QZDdZSXK3GY2p
DD05CcDNNG2dLbesU+cXEQNqUj05frQFk91sq5RG2nzAzycVPwJtIHGlyzE9Ae7lg1eThYzrf7Ql
AGbuIdgN6QTqGF/bUWShOEQEIqFPxnQEWPYdzsIzhUh6zSo8P8SpjYmGtR5vI1cGLXqHgch4UnMJ
WpWAeA50YYUNsdwLPws3WIjEpazDD9wE8X/TyFjNVpe+CqumqSERj4qQzXbuxhNHNbgCU4z7fMa7
nlT43as6v3pCxNcqKbajH9cXzoBhQ/3DuOa+kFyo/lAWSTZLu/9ZetQ7lVXdxg0BLEPvn68O4dtq
7ti1Lz1OhbnKVBZjirTYQLvGhYS4IJz8PGV6X3WIYM0yEFkVBVKy7ryr33A3EEn7NNOQedJW9cMp
ap8VnvAGx81aDKy/03JkfV7Yb04em08Ne4dMeXtqgdS5NTKTGAxuf9c11CWK0+7FdfjqB83dVy7j
NQ2vQCPm8fq/fwTOwuhIwnVv2Ca9ruZwL5wGr5HZXamnNU45B3VIAu8U1gk/gm6UmIgY10tv/Kyx
OR4i2+Ou5LR8MmN6cLPySqLwFBOaBFQJGqu2EcyW1a52Yn+Pp/TmV7nJo8ZrUpmls3GgPpxGg60t
LzYYisg4dCxJeFa6Vyz0J4fRgrlW3K1o6K9N2fyY8Onk1OiXXFfTRjmJvwUe/YhjbNhuw3a/jIWJ
PXayPjFHrMFi7TFd9B9eYsekwgRbciNxzgnpdJKpI4HSTEW7NqKKG5YEpZc8mWdH4LcMI+d78uej
UVl/bFQfXM7xbxrYy6jNEsPgUbT8bO2F846Ezg3IibctBt653vO+7Nx9ouc2W7M/+tTQRKH/EB/1
7jEdwKugZ/dScvj048xgjzzf9O03Ay8OyyfYYR9hfChRy1fCwW7MNXxek266S0XABzvmvbft9wnI
IgWZhCDyAXt5b3TooyK9hEn5oM+HT+vIB6RwB3jQ6Hp9BN1nTPZxBrCCA8jjPhbWZN6caOeJlLu9
7yLqdOmp7lhFJgXNXjUWh82c+B0e2X9GKizSkDD/QmRKi3gbhntgDgXQV1XGf1kFJ9p5dfrq3RfM
Cm6k/3pF8OKwzt0bgfgsM6mgnaXrIgKLosU37Azi/sySGKpN4C0ot2NrbFUr/44RbVPUKniV+VmP
ww9NF+eA1MuWIlZqG36U+wacjZZol8BSXmAqmLhuhM2Wc9uAWD9TNTZXXzWFQGhilGXCyKNum/II
l0m+NhC+C3GGwcLaTnobDy/Jso89aKkvE2jAfOABWJgI5NPXMz9SvvObTPOxIZ4z5MO49bz5dWmg
woxpXllbQ0orPVREu8yuaWK+lRa8cpYwfR0FV+7CBlDfhxcjwoIGo+GCLCyGRDJtovtA5oi3dWE+
zxQjmmmiYZGGJyGrD5UPM5DD3Fm8zGzFqeMSk/RYl3b0NreP2K7IYbTZO94PUpvRK3rXS6q9J6dm
Kx+2HRCl6cUK6RkEwsfFIBZ/ROu9DmZ0dvznmZGixvNH5QhZi9kxbxH3XQNvRph/ESCmLq4EKAYY
JAR3Q7RlsIhIcbrsTDKsq7me4/Xca41Jcbk5VoifGF1vecepZcLJsgquXhhhX1v7N0s6vZ0WpmjE
KR624i2BP69k5O90L3+CwgXdYUu4y4312i0ceTWFYiVEFe61g/rOzLnWsEaJhwEK5leGtiuzVZVS
cA5yDKKg8h7NzIk3CsIz2ejupppnCArka+Fb7wk+6I0DHB1x2OT3bjfTLnayHxJRzFM8SSsfONbW
su0TL5u/S0KS4PwN+Hv6zndsnqNlaq6b9JqmM3toBOhKu0sFw4blDQBiaLVkgZfCcwjYEjh8OoYs
zobuj0cyOWJ2ipKRZCji0too6ngfdlO89ceoZK6sPj3cYushInjjjP8qSsPYvFDvC/xvRYLnocxw
2HjYWUDY/cI1v7URVik7Ne9d515T0Hz9d9XmbxjSPqSZuhceGmP6JaOCNu5S4UAi9sch3L+umm6f
Gs19zubwoNz8NvtMA+5HUGMTAwQ1sT5tP+MJ+UdMOHoCqlRMCRB/Dt+nXN4K3FrrOhyNjUnFk3Qj
uXEqlpx01GK/yMZNRZnKyuxftSjX3vNMfe1cq1M3gZVTBTfAkC8HNDXMGBcgBi8T8SoindDWZ2gl
lZJqx+36lMW+4uLfhDvs0djEcfq2kK56M9U7bArUrHkVqRrcqSXum2jGli6a8r+kh0UwDzfKg5CX
LR5fOUTtZuyBJcuB2I8mGp1Hlj7VNdYehp8BbdjFVKXm+OjUT1ngILE59bxIgetsichkWIS21sw0
0oMBOScRFMfYIfAOIyCmaQxTH4YB5yPC5jdQUokJ8wU/13Ve4GvhiKxGf5W/92s87mJ4r900RtPR
CsjzyNMaLtetefEbicPIXcmUekl/QSg8/+8fZhtZ//9vdr8xhpBJWxfyHuieqPBE0L7i9iVgb2x8
PbRXZQ/P9BDaB8vu4mOc2S8je5iHQ9nUQ7ZIUOhNtZ9E1xR5a5+ZfNvb0rYu1Hhu+9kSz9RQALed
gel2Jdeu3pVgUCOys7H7YwGYpWInuZr8CNfDUDKSAQsl01EJ64k5bVs5hG+MwLkl9fwUe8PFa6gE
j1UBXKdzD4NHtG6e9JbOLhds6uI8hLA6zFTM0f5xgVxyn5mOqKnp6UQNEKnzHHpJYE9bqq7kRe6p
Xz/hm9p6Ipz23sDavW/mDgyHZR2KqbE3WH9kxVHWet8pl79T65YH6APYAkkaDveAZgcK2+sPkQ54
OrrwCD3sNxfF1TNpYhQ+BTiEpA/IQulNRpSAQLE0NnWsOPygPzwgs5K1D/ShaZ3mSIBg6xV5jFaR
W8ualI93WZxZmZgnmBD9LUhVzpNVp/BWoScoPPNg0OyT39v+zTYp6Osts+cFPU/RPOIUSIYN0WWT
YA6Bc8M3qRIjVr8ZndEDoISh3RFwNEtMkMTa7G07GiC3JgDfUlnzYezLfWEm6ZHut3UpPVIvLmw5
SOAmV2ic84bZfbsWgBzcgnfRWQvGTVwbzzZ3vRT7XjUsquUUo3FgWSoE/V6uz904MXZG2nYHwqTW
iaeMKjmqI9qxuqQhqxfZP2wUlDulSOa6ZXOA4ZkGYIYsun0lRfSRHdsXf/ae3batbhXbkQ0tqpeJ
v/Ub2MQD7cYtgTXPX88u9COZY4Axud7FH5SW+jeXd5iT3s22dWAh5mEKqggJPnpbfBVFK2AIdQAS
9HSrqGraCloHt9omQuwWA+o5VEEx6VNUixzYvK9uqTWTAqXXUkIW5DVV9qkZq5cZf82ggGzmTssb
ZSczd8R418dBcZ9cEK1hb4ijKgfv7KsId1DwRHJPvZTa+1DZWJ0st7iWSdW+lqYpzsQ/Ppyp49TA
4bjtBCCsJtDxDRA5EMao6nYdt8tzPQLIml3/MNr+rylN+y3357vfx81P3CIWQlhWnk2jJsivq8aL
QtZ9SDbxUIWgCIuviS+ZDVPFZys+y/wTwfkztYkWmnBGomKiCKyj9WQaUXu4//zziFRCMg3B6Bec
sHH3aAE4s9ofzD32C2qGC6QVp6lPFMN5GwDD6dEUHTOWF5BKKtSqnZHm0zF/53IjjzjUOzAeEAU0
1J1nwlA5yyevM/J136Pql4oFIWmui0Ob6t6mcilbwvVUP6WFprFIj9PBYcTK2vARtzHOK9vZVUZ/
AGbH3pn74RDbm9rY9654hFPdXRon1qSl+mvp9++Dkzjrwdr0ZcrhlsX/OHzMVd9m3xGMh7N1jCZa
4lGgMCTgIq1ZVKlqGnd5RuWF/G3aUR38aCnxfYeGRGPo7BwqJ3Gvylh6maLia9s6YfLBq+uusu9M
dukfNdS7kRIJtJ/BepGJ52zJwdlYSckqEhgJHoaJbtdYnKaFEM5B8/p2gR1xA6E9gBsEsE0rxbbS
ZZcmyOUlIRfEiJW1RFnCYDURoHtOs08RvxusPCO0lWcLUB1lChAKZ9vl0XfIUVDgMrqOu+UCkeyd
wsFG7QL+LvIWUtEU2btx+WpZy0MYae6JMIorhqiiunSdx9xets6GThNnbWMCSgffukk883bU0csV
zntK0oa1LidB5nwT6zo8ybIbngpZPcw0jc4oYkba3cO5i55l3sJkJkrDMlfh+IvRJWYqJlC8bv/7
N9VwEDCjQjxCVRGOEpA8nT+YLeO9PbH20IT/sRbns/qtp6R/UZX9okT3kttVdGE99dUSbD81gYrX
QVPrfWCAqBuCm26zLZEA+P2V199xUDLqjkX30NZPVGn1GqQeGXv8fGi0LKJbQDn3IrO8bTQy/YZ5
sKs8MrNIRtWDDQ1TAo6KTeMQfdReoO95ZLyhsctNRBT6MBA3mkuDuqY4Xfx544XwGSFHPJABcLOZ
lPk1M8yXtoNtFlgTVdOUX9pRYGwpUkgRruLi6tDwQfrTPIKN+IiGot5rg5drKtR3vLhv/Kb+CMtJ
n72u+ReMU71vgOze7AiLk1MEFGSkQHTABniUEqbZPg+tl7mQ9Q0+XnMDf71vewd7elftxGAZO86j
7SCtrU8t6kNEwXhyZPCe+GCSfStmwJ3m+ACeiScifbNZw6zyiTlFLXe6jPKOdU8B3Gqo62gnYg21
Dtal5Ta/krj2YBYUoxTRH3dBTrdQ30yu6aqG6RHG6rOdHCBNXP49/tNplSIBVRjPMTHFmCkRVZhs
rSg95zmrgc5lBAr8coO0GaMfzC+a+wxhW8m+ogHfGqjjGMEAg9i3rlLRsUv0WKtz6FH4F2TA5guT
P33cT+il7Zbnykg5bZ08pF5iHX2LESENJThzjBtFvhRq0YK56QGc43Co96ZhNwfO9cPYxp843ufj
oPdjIuOP1maXmgLuWrPmMYEFB/0nR85a1TO/A3cWB9G+MGilr2psL52tsEbpRsKW1zhhWv1NjYv5
SEhSdIaE2RyRjGVr1j+Y1V8QZJJnR41nDoD2GKSOx0rNND/nagmuqQwxaBD/SrOgoySwPg1MBwuN
iNxemJik42Iz3QU137tmrEFyWL9GyDhv19Pwyv01pnGC+gVsWBt8FZz7HmOkTKcH0jmufDGrba2J
d0z2+BUW5cMsMcVK04sB4aQeOEM22APr9BKNyKFbdGuZJclisA4BP6rdTKB8mxiq2VA85a+pI6RH
z8rVUVIwYUSdvanCuKPNsua1BexTTbZ4oG/DAR6pICuGtLnENU9qmIDYTrnylyv/3CfgsSvvNyP1
R6Z5qq+sFXhmuOqt3HkxCOXO+1QHtzmyghMLBQ5/i9UmVCHUd23h1beKNQfZo6xa75phRl2cUUWV
XmIdJS+6ghANzubEl/B3cNIj6Ot8BwF8V0NN2yr92eU6O7qt4t6aTUdrIPs71f2ENAma259mBMFW
bXxj/MJIx5GQGrSO2BX0tuqj9Q1sA93eN40/1qz/9FXdclkjxRKGVB7F9l8Hks8JNvkAXb4o0bgX
F0tqTU9dRHQgTt6jPL/V/VVkiKjofMmKhhISgmmBeNREDbQzJpPMdYsN7qknTiZaaWx0If3dcMtb
WQasrDEPY3rfxU52mBnHEHvtwL1hncI3G1IzeQYpqSxTv8p5aKiydvozz6V+Bc7QbgEM1TsqMAcH
fHtSG3+kjTBip15zMklaLOXXsnUZPPxuEaDomSt6Wmbd8lz2AKBhig8s3Ukcj3CDYiienLTYHK0a
oZJgKyMxs1ua/Umly+s7zCu7H5Zii4eD8y6faKDrmnVg6mPD3doqwDDJd+mMr/XY46nuWLIm3CCg
txXKviHbvjZBhsGi/5tmINFyYsFxSKOypewrK0T+7wLjT0zX+xiY97QhjpDn2Meol/PWs5W9Dh0C
H7o9fZNzPa6tSrn3pqh2EaLV1sTQyYoMa/qixh3qAA8MFAt8hSontiYo324iuz8CQ4s/DU/uh4Ky
7MrFkm3SBT5Rc1CHu3G0Ade5LI/9cJcGNX9ly9963RC9EYGpp/gxelQY1WTAsvIpS3qs8gZ8HRIj
wI/0qcQ8ffTaYWP0EpSFauuNY87ThulZ3ioyYrGjqufaadnLhVH4Y7Vk6BLH2UdEYfdzSpsosSZn
LRfzrOU0HXzeI6XRFQxzMvppP5xa6Ps3D+MOegNeJmWL8DaGKMFTLc7R4PHXsrHpaWZ2ZU2MFqP5
ag+ck3z28kO/MN5FPawgHBlUqEcHrJ8thtbMPLm2c8xh49xci8Jr1w6oMRerCK62PUpMMEb5CtRs
MxuTv/Z8GhNKJKTr3DXttfARXNJJ/GAx4qrZ9sa2s/svn0T/qqZm6aRE9Sdo/XZDTBr+CHZXwihD
ZpwgMG7z/tVkhAQSgcOzdPPvsMvZP1fDF/4nNuoVjYc1lmC6DOVXjHPr4tdJs4LCjiYXhk//+we/
f/5Yqfzr8z/Yd2kHOV4fq6Rxb4UPCrBDOIBNtUnqaiaczHUPp9eWoWH6SObyi8/AbszL8V1KefK5
lZ2HLGIUNJ2TGZS04OEFiUb6XJAQU4ytNzzxFq16pU09CgtyNYNGxiaFq2xITl0W5neDFcSOb/Nh
0v2yZkhzTJ2gFw0nDHF2ypJbhKW2cHAlRATHqdgphUQzsEAKlq/4JGfVjPuxDV/9znQ2iLLGiwXe
ZiPHvoFLpVCJRx5MAVR5lUurPMg2JdK2SPXWTMNYygGBpe9LtHLAySEgFZSglmjO9i4j7U2XUbO5
S+ekWxmD7i7uTBKoH2N/5w+0uthrTw36nmX23x64+TUzaQtlu1dsjCiFXUsqeoYMuC679Cuvm/ap
Ze527Tl/WBnqTN5r+hP99D592JF7JHPmfcPWo7mIHj6Xi9vRHWX8nBcAtcyRgLeC40RdQJZSk9RT
vHIpWo81rFzSHMb/MXceS3IzaZZ9IpQ5hENsZhFaZkZqsYGRmSTg0NoBPH0fZHVXV2/abDZjs2EZ
jUX+ZATg/ol7z808zhCmA0G4CO503G+HSY5ns6B6sBBrsmKeyV8x4BTa6gk6EfG5JnZ74WZiMyoY
CQMO64OZoRWxG3vfwFQFJdsdo2FlLiewqUzSPUpvby2IFEAO3c7K4j/seW5+ERH5Y3pgZKsZ837C
Iy+WzenISHWwuYyJ4LUs4zgwtkWrn1gXBEUDlrTnmaaab4PcgUVZ1lZ8jIHnotDxGnHxRWCya5RH
E+fZ7ecHtHUfbkrk4WzF46bBVsIkmZ8qqd1DbaTM0ZP5VEgV3yvd3iMPms707Iyogi9rrpBC2C3V
Fzzac+KgFipJ7Zky52GsWDLPZnfMBv8r7zvjxMz1tfPwlNKg3Tt27q1mZxhRJTnZXiXBpw4JHcz6
37FTb80+zN463G+o+Xl9LDMo30fkNbFjT59mhnVRFM4mlTHLYIe6th2ySwpvD2oGlkwW3bJg6A6p
TW1jNx/vMr92oEePp7lJsjsjssutyhcuQdYBhIzBczl81RBSgPw2zh4YtAelWF2hCpMI1zSHUJjM
6vobNESqFp+n2/sAqIYzMOqv8Qhau5/RihaKnqA4dk4GDomSEf8Z2BjnPLrqvoAywfQoI4jHsDd2
Gnd7QzHScjxjsRZ2e5xo+XpM/3axubcKUnaomdptxRlYoma3aaqrtiQBIUx/ObVXrOdc/K2mYW/o
51hHt1CjYXIXD80wcTdVSXTrIXLdg4+Mr6MMERIScCj5CxMFSVoQIW3VfSIO0nA/G+EYWBKt5XON
971fff5MaRB6kROd1jdUBtNBa0RgDWdSAP/kMlRvhmiRqQb+MSll9xEukY0x5zdvAVzsocbiFuNI
SJPL5I7+gxsaH37OSHnGao792ee2NiHUgfbADZNO/c5mnH9l1P1sh010YiVH6ZtJZt526N855NYz
wtoQCs52y0lIP8FHj4jz/LOtb8JGbHJ8YnDMnOIalQTdKys/1jkG765pxhuEI/woFgc/qIOrTtyM
AKQUetpI1iKjPUIEwiI7VjUrqToV0Tar9LX163DtGqheUaHdqirhSPO6pyof6rVRh+9ziOSsjmS1
wpu3GEO3g8Gi3irwv4Ttq5eq76YjFymNnRNBCEwTR/6/LGwl8hbyNurU3KYwUzCI2Y8MBtptEgDy
1OHfwdbvfXM0TP9pGvGJKHt6imzEO3RrXxLtrjcyYWGSWW1Eyq8XwXDV7Uyq5XA20VxHJF44QABd
XmbtT0hD5qfyHtW+3geK7TDqDG6CiDKst8VHVPFPrMgyZZQCJTIk7LIEvcTnYvJXRhOqFgJNbRn4
qILkydQsPKS/6YZAggsaESYtDsBcM6ls2vaBcJ6hHx9V0PzOevdPnui3yEOHAP3B7UGQVCVCNPpz
yKz3SrhMB3zLXBdFtuqVeaccPvTZnL/bGJJHlf2FMTgicCrfBDq30kjuRDuQEOGZnD7qcQjndFvr
Qu91iOfBV7wwpR0QrbvCQUFaSE1h6WCb2i+fgRj4Z5WeRk3sehWyoJJ4QXJhybX5a1Zs64FU7hs9
6HNULEFfyDyDLLzT5G5su446SZcJgVOTATirWYmI3+6hvIfQryEIFkDojQnSMWmqnuqNtQ39CY6p
961TSX9RzSdjhtwcqtTdto17LpzkJSACjAk2WyHfyIpTZ+ZHYKyMsp1abGwyIVeNF+XH1NKSHXpN
FOi6Em297pIaUjDBAuvRnN9LZhGhWHq6JK42nJGt71g7T3i/qvEpsc5jgF3KnmJYm2QOsS82KL8o
n3LQ3LDC+2tL9mmBxxa1kQDt2tQrzpD7PI2+XQfAZRaTJ1166Fd8bKAuGG48GQziA1R3Op6eRJRI
Hjf7qWsKBMrcglYJVo9OIsa473JUBuV96T/nTfYKYBxH2PIW9K761ibgeNNCSMyoZOT9YcrINIqk
74TzEXTwtzOpZ2S02F9G7Lb9WCCLre/ZyP3OJX/ZFhDzeuKVYu60nlrnCUVwfgyXkPOqyAj3Mh99
eDaHtP1g+gHeHlHzSrXkHSFJqDZKQKdhrLrL4uLeIgorTg1xsAkjAmOMjw/F6RuADBzQMw1VVLQ3
g6HuBnsu5l7fTFZWxATGl8Z9LPRdxYph41EdbSeD8bLFUjugE4FpDH8VSdJ2FLCqzGI9Re8Tft91
EC7zm2FkexV7e0/N8EXzbt/HEd8luFGa7fLCYHBbAWpZ1STUbSUXx5rxFgsqCMXOi58kX2Nd8JIV
9cmHzwvQsgQm030ZYfHsLV9fCSa6Hfv2vnP/hlg/tvXo51sfnWMs53pdmFiG8pA/PwYNOYecZA5B
zJUtr3PIulJ46d5sC7Hx6odobKtnR7vXOUvWxLt5n0lwHLzww7Bccalrhs+oA4K9buKrkbtwTpmO
5XbtPZT5acjLhKINW2CeJvdZFWFXA30lzLIjaiWrtjRGmFOqXWjzeEjhiANKOdLv2N/ihmhB/6CY
J9nhOFMUgUjtyVhY573c1wS8bKUHva+HPFGkuH2x3YPWCJ15M0bqm0kaS5y/vWvRn471rut9JCGV
+1jgLlh7DERWTuftYO10W2cJva+aHPwZey/ek4KA2WFVU/aStcDyoV8CPnq3XY26QppuqXfku/G6
nOnzReQ+aNLMBv6UdTpWy3ACwuKY8I9WCYrVijlB0bAbU7zhfYAoLGy7c1SxLZlaXxxMl0+a2pr2
p2sviR0f4smDlc+LbZPuBVUIZb0l5AFzYrMWFrS9EGQ58krEHAUJBuSLlrvRJ5ne7ozXvuasZ+2Y
7qUvzR0XYX1yi0fFngg+U4K+SyQv7L4XkQjWnmJKxlVtkmYJ6M5B5Og+DkFxQN7DGN/j5rMDlGFA
oHF4fsegIBmVRTc9xl98FGKTcgCu8YGLVZRUuBdDJqgVyfU/L02T979NYmOGeR0UCInNZFpk+yHU
5yZ+IJaYJ6o2OfbgpYyWD3ZZ91C4SxsqBFPXziTxLzgT8+c+CB5eBNsB2c9Ev0jXmKi56mbjk+TD
7ps4iPqTVBr7Rrm6m0q5hFiBH53xFVduhaoba/reL9u9FxjP+ELYUI/qksFGNxiN7weK0lUajBsf
txepx0f0JE8kYWosFrwwU0g8TsY3ZAa2f0qF89on3adREWmYqYFHp/7lx+ELGBn7aJv2r14GtzEf
SM1cXvefx3l5ruuUVbhDXNOuhz8ZO9G0YrfdbkuCgWmlluaWcSdGNbJa5Rsl6Ees1Fcjku955GbP
8Xtukpc56K/LJJNiysVa1Kcs7mfuUNnzwyadayijRYuUkVkT9XVGJcmnDpEZTwHxNbV+H00fSVcc
klSlCQjKI4l6UTzRj/ZkFBSkCRFsFPR8+ST+nZhNfQCVNnfQNVMCn0YfjdFc7AoUB8HQfZTh+E4y
JxqJKvxjhT2GC5ttQ1TxV67Zv636ut7zmAQb9BDVFE9gtUKoyiHlBYkqwD419ACHqrcHjhBZVFBS
8Vh3NRr+LM1ZleM9hPOD7Y5guZvGnkus+aobURU3veJ547eMBGqtRS2ef2oCtrQZ/SitaxNwrdBT
U7RJ/qhM8v553QL+RMMDphyiG6s9Qh8OqWE8jiZlb4AEHATbuGd4X67tBt3o7IZkiAqXa2EJoY1Y
zK3sDOvBdvgTNyOo0N6JkGlM+59buYynejU1kDEIUp3nYkmvn5M1OOxnwy+v6IEoLSVRSlS+FUud
n9sxygdm3C7FPkNuuTWt5rP1Y75XjoecQg8Qx2kaE7xUCHQUbFMVxlyDlIqD4jAyW/EJEWFvorsI
ehuTH6uQnw/DDsNvmtKfe9lIGo+XfBMAhiGp1mKxTYlW+hAw2BYeU1Pt43SRIY+ATg05vluGvore
9B8TkW16ORjXlBCJfm6x9y61rsHxEdcTMirOpSYR7+7IJd/HFrsHOvTqMLoL1NKNjN1PR24NXXjp
MvP+52dIieABUOj6YFpcF4xiWVFZJFuvy8TOtpqaN7xb91N9Cus+XRsm/81Q6ufJW/LmlzpvSi2g
ZnN1ZGSLKtNDkSjLnV9XfClEXkNJ6x/TubjpMvpGdQ1sJTeOfcxEBSYQlw4raWzxKa5qiLssgO46
THBk6ZinpcJMpvl9bgTLhKY8a4rIjYyYdqjiWPu4vpXNK9GWUbnr5THhZmYDwSmP3IzGHzCn6/Lx
kGiGNQ20CWOllDsElNpKeMZ9WmbfhsnhBHWYaajJstnAPYadExeQV3toLznj1j8lXkqQeRdy9NmI
vUmrRydiE3yoG/R6dpGffJLuKDhISYDKNOBwgBGwKcq14UDEMzMUSiQhkAT2nlb4TXDbbweHN7Vz
HvxgBOaDWJR+1di0gu6hoyMomqgFWdHtEYR8O7Av18GLG83vUUwZQtgNtVcUPGJ3vY9hj/R9STwX
irzRos7u7aXsD9mrWsA2a+91AcOnBAQs2HHpG092Td1uSEoXGfPZyNQ/m9gkO02NC/MpXqPTZoxo
P/J23JF4J7cWZiRu5uNUMcxHcbdpAUcgt0LsT1G4E6VfbowkZ8EXeI9kRQOM5TLnYEyCmyRjonAz
Ip/Tz8jsTyyd30vow2i0wPiUMt5Fhlqnw9j9nI4+oYV0kTfwqyNZSbSajf3RGH7MRms1TMTQ41en
I/STbyPC8uzxFoQUtT/vl8XBwKTjnMNCYulFQdBG2+WVIF14SWQYX9oEXbnj7+O8u+Bl4zkJer7k
js9tsLhMldKLnJCZRDMc8tj9alMqaxI5bkIv46SYhzar1PfPDVsbfAps3qFKyKWuHms4KcP85VXO
euQMRVRIeYhFjlSnpyAfqNMrPl50hLR7BYci3K1vBjUgBLDCVwPXZdGyrh5KBDGTw3Xm8zSsx5KT
Zmgh/OFzN1hqrbl3+fwERRi6vZ2rBhxtuc8dsXSaTQpQgMAstN0mnOXYQ2thy4LLEvpTqu7KGkyo
7vK/OXNWBJ8VKs4CrL0V4ATxAdCt2GHkzvReBd45dJy72qI8bzwY1h2bo7nhFUv55WF2mq3tq2cl
IepG/TsYiksIRXxBuP0pguyuqfiNcmB5mEcjAagwe+J5YSZTXIFqabdODjQTIu4KsRXgOMbI2xJS
kuNAwtYu2wGhCTnwcNRNw/wyqiGDn39N8/yX7AQT84JVJso8cNbyThFCtNMchFsdxb+8gKdRmeDM
agxUB5mmWx6ir2ImybJJW9p5fGbFxNsUaEnOC3R+h8dqUPCg2i5x/9myprSSzGFA+ds6vavH+SWH
LLeaay7nKpxwFcOcWHNXACqBGRpiHbNTkMNARlJwu6LdIP2w7rFic2vSEfOyvuWyZLi7gEFjRw6E
bwyC+LJYM6x99aUVbBq2XNghaadFFZ95q/5ZfxCNSaGaIG7M/jb2mdMvRXqL/D9ZjZJ/LKFRFBIW
OMhiF7vNfBwJZVmbc4kisY2NTSYafiq8dj+R44sxxn9FY7Ag46cn2Sz738nbzXMy7GrvWeiFTO0X
fIZtB8cIyjpxLX9rP0ohUXA2Kes3gD5eLmx8TM+OSpkkalf9MwaU4DGkwHJ4eX4uKQYHfKX9VDB0
9VgUM5ZykAE04NE8/dX6njiMBM0jfPb+IPS68jr3O2Ajq9TuGYUpI2CE3WyQ91FFOLRMqo1Y05QN
gb8gEAg0NjlHLGvb0nStleePR0Xc1iqvKnSfpmNCHGUngUD0hkespAclvLbjXmr6nKAPI+/PvT0d
RRs095HJSYZKaz82jSJ1Cha5a3Hpe55DdrrGDwAYF9qc5prPOupyg+d91zWMerRsWIknGCvHEZg5
dkpzy7o3vbPoCMNS7P/fYjf/nbr5f/Z/ygVs2f7AN/8F4/wnfvNfP/3/g81pw/H+39CcsFt+Nf8O
5fznb/hPJqf/D1vYkoi4wEWVB8zvv5icvv0PhG4eRbtlcxriS/1vJqf3D2lhQfaB9AVu4Fnev5ic
lvMPfgeNmi1oLjxTBP83TE6qb5ig/4PJyX+HvR7TRymdgD+Tf+q/Mznrwc041HKb1RB+G613Phv+
TRLRVs8iWMm67MneNY6mAXkndBXZR4WxLacfp7N3w8SanoRa1KOTsSAGIQ0UuJtTE2GGY+XgM1ii
rgdfm6Ck7OlUNm5zrCUicD1xbS4oeisn3g+P0DV7UYfBRn5fEZJHVROTF4CWxDKt7JxxxRuV6Akm
me7NUerNaE3z3dTBjHeTP9hM5EuVW98WjT4KvPkRrMEfBjjuudILP79SW+Tg45Hx+IGxFj+M028Q
1upAxtaqXQwdSjO1LMdxY5ssmoKwgnJAXiBl711vgIOAhidvNsehg6Y0sHp5rZZFB4G4JcLRLRk+
fCrwFGZwZX54LoKmAsCMa8hv7EvvTMUb7ryHYQYy3Yub75Ss/sPGhI2Y3/cAHFBMGBPGaxbvEZoS
MG7JNZgmhfZVWQcRyU2TBUg+SWGbW7Bmfavrc+Bll4zW1p8UGdy1UEe3JycurBg+xXHHVi0BuoDR
ot5a4CZXroMaPGX5s8pMnzuC5KjNiBRplXl2fIFd0i1kCVB3dh+dLSX+IFep9j46F8rNlOUxCpUV
KlV2R55yOMzoOiuiMvZ5i/0FWeKt6sGggZww2c1iZAJIRigjESTYeW/OJMwlzOgrV4G3JQ3rUOcE
mOlxNvelZcKMwT1Qs8CGJmnXp2rh8jXLNAqlNBOAie4vazCBVCmpP0qxVpiMp7FM6n1pRuEmyFr8
c8zVdrbtJPhDIcp7M2zKdpzSO4P62ypxBSPf5wfZ/p1kMl2YIINpb3dxBVVHJuyGB68cLsCL2LMG
80EJCyZIHnor37d23dTnjGKzjRtDmM0zdIi5MaN5LFg3dLDZQT04v/Hg8HcgQmU1zqU+U0es01K4
uwpyELHCDq0wa/wNqb/WMfBZuVuOz7TL9bECN+G92+RMg33Je1TO40XHXHWY00+h8IDJ5JTEItDO
tl7amymy+1NsgfyzvOhCpkG6y9mzrNiQonUgvAPJSV5sTMkShsQm6OBgVo7uHBOYMc53GWmJBxli
Wi7BscHwuhYRakMoBqiroMJd4sK/x4jmnki+XOW4uS6MPX5HNGS7Ifb0riIQBOHKmbgwBGFgGBfm
+3hAy2lc+hJAb0cMEzrm5nsx8Sqeo27EZ1T16aGfs/aXM7URQ1TRn1nu13dqdL8J8CCpKJzyR/qC
NxKtVYID13CDK1uz5BqaDX2c33cHhXlgkztMeNmgoxmd3Nc5M+k8VV5BQ2H73zbyruy4O3udnH1b
XUvVqTUcRXms7PLRhRDYIMAyMY5fZOVtMWhdRuSal6pR3saP1AOkU849nl3ofJSuw4GMLsgniGma
Zth7Rq23wkhmjkWGeZIMIUYeBxe3bYc0KseKtm46kFhI2kG+e811tGtrZSdefyra56qW0SMUV3oO
xidbFw5K7iUB6jxRbeeJY1LmNnSpmlC2Nld7/ODFyQp6RFO+ET7FcumKlav2YF2bQ/1WZeN0ydry
WQysOgdZP/yEfffEk6x6opKPtp9fFSvHUz1G+sx2BTCL467bGsxlXI6/ErPrnwf8EASzhsz4j7qo
ho02nefeVD6+AeZQsazYXxKLtvJMAnbQYnzJSU5HEutzvgM+AlYOwxmFgvTLB8vw9zLIX9tSps+d
/CZAGxELJfbJhre6C9LgPe0lsS559nsIMNfJUNQE9tgkoJjYYwhlbQ+xM7krETfMenHDYp73Lbas
lzbAfmJYPDsV82sKNli/sy1ey5Hi0LYDTcC8CWqlMYMzE62vJOdOUVmdn31aowEqwrGA3b5q+/AX
ce7VDR/0OgJBsOlF99JH7nQIWpM8qQJgYFOTETowoRnximygqX5Ncf6cUMLNIRHreF9oaLp9FsiD
WfefjC70YQok4EdSt1Vzh9ZrMU0GzEWpY1m6VSyqi/Yqc4EjTSXXmiHGGnzRfGi9szKSdYeuctMP
wjk4Y4yRG7QEeBpmr5YjCGXXUbP2Fj2ei21+HdVuQFnPD73V4rr35xl/WecfFrDOrh2JuKonp1s7
2cSiE/33/dTH4ZGKk0yunDAoNJlcv0jDuObEqQE+uK9IsOC7YrCJPWDazCO66hLspqwicbBC/60m
Vegcxkg2CO7YFv7eYZEMQAnRZlSX+3mmsIje0p6M2SAZT4RB07QYEZVCBbfW7fppzb4qZRKaprtG
4hbP6eZc2RJCNBpk+wwzcFY5EAhWYd1Jxler9zVbcI8xp8+w3NN8pOI2EW508GyHXWVD1ozB5jMt
DPNc4aNG60uzArL7YJaFekZJTs46rkqmWpPDdiGbpxVUmOAuLL8BWEzHAsD6ps18+312h9cwYV6Y
9+HZWGQfSSqueQYjLcxu2kzcIyjL6F713UMRmywtlh8iPT7ACwlXyTDEp6mdjuUowRamzGuUCA4z
/MV7WBqqCw9JU0E9Q+oLe8JCYeoNQ3WzR7/nDWiOqdF+ZLr+QF6AyK/I9fXnh9zu10nrqoOVBdDk
zK0AV0d+2HAHkAG5J07c2BfvVg4Mx0Mkpq38sXFS5nXs0/Bsk1ecpk/gSJkAnUU2Y+Ot3D2OKRft
IEBiYE/HiCkrw9QS6c40ohhR79NbEJwq89XzBOhFh9w8wY6MVQB2hKnbs8ZjNJUTBhBa2zx6wn7N
9VjkG6SY8UG6ouQMtF/HadRbxd9Qi+azH7LVyG0AXhZfnu1ZWGOFPrqCFUptYDLPDlkMqtp1Sx5U
+8WeGsCO0GVDp6PkTL0nYLZYH6LntjJnPP7RW83sbmxcPk7bhKojn6refjEUCsj0Ybp6k3xjyKju
oFNvR1OOv7nG3ZVuyYR2DL9DlmqTylC372kOBCZnJnWTjM9XnIJgQbWttwZyipPR4z9Ee5O9NH01
7OMaX1KXZztMO/VZVwEzj5STErEc/6KUlNaaE0Mxr2wmgujj6lMxv94Y+MvMEARnMFcSPG29qURx
x4hnZ2EiT9PkFLcm+T9+BGw2BMLbFfiGreDMkuoyecnvsVB/45n0mQUzuxoiEtGb3jomIVZ7MRmI
ywBrB0gmtJ38SmhO5wI3i8xfZ8+5Wq27h1w1bhUvzmPq4TB2SY1oTfLkijCDqWXiefZK5KOSWevG
SckB9aslrx4NCscpUVDWrSyZZdrJeCaJ5oyUFHSIqtDGGJl9EkJ35C4W08kwo6uLZ/4CU6Wnd6Yi
M63gxWr+RKOVHTlKzn6bke4DPJrn7SG2qumhwkmwwWlkoXxlSNYRW/o4CCa8XiL/NE3zEj32PaGq
uRbV7eeHOmAhTISYgSXmDkViStHSTHumHgQpMvVZV7rt6PQxskzWRxPP1lfsw1Jr4GbcW0gtOcXX
g1Uq8mytEoBfusZOSkX4wwVITRt0Bgx9nDO4NWvwIwcbFPBDY+eKAIDhhXd1vBeVxfzf6pj/Q91C
haenqzZZ8gTkL61b4c+3RNse4tkaUtvy04KN4K3AkbAbfJshEYv5xjNOAosb+IkZHEfM0i2NXkyg
kIhzIoZoFcWWCj5VXsAr1pzLDHo51RoMDXU272wWkAK37sIlu4559yHYV26VIDOwS54BzaECaDwy
CnkEk6SKdsh4MLt5cXPN53infR5IFw3Y3rbkY9LJz0YDssFltS6G7L2c24iT9lrXxV0WkZ6AX4G4
0KA/uCVRt8IbR8y1zmOZB8kmpBNbudrstiIjQ4WkcrLoIE7iX6MU5r8ftriBW1gkkRPiY55M/CTN
poPdg5HDy58zgDF4uir2EoiaNIw7SzXDWVsncuPMXdwj3eJkWAdOeKWQC0mWKNKNnet7apbfiDXr
Mx2XvWpj5uOJTWpWEN5IVQPNP0zRtk2luQ5qsqCS8IOR67QZgQD2LYLfHhPIfkIlvUI0g4zAmMCi
UHIqK+1W0pDfdtD21yzFQEZQ9IJNJmqCWC1hjH8du3gr2uxdlNU2b/X0OrGzTqS+yKb4HGpjpM9K
MLkrF+aszaE13Y+of2Fe7lAC9cjXWuzVXInop6+DCtp9k39b8siXfaXYk8gH5reBLFYna+8R4ukd
Ks/HStuoZBhcx9n0MmogHYVgwxCakGlSnGYDrQ/bWOcLjQnPSz28o6nFKUYPMCl/z7+rJIBSGqRO
+18kpMJbIn1wJZJCH3L89fi1hgsPN0RK9Zo3jLm4K2RKIBQRgH8hosOjsqN7Eg4JXk67C9hjterR
Pi6sIGufed2OfFnUndUinTC6313ZJGg25keHnttsugEQrliZmHMv9FdmQ60yexaYL9yOQ+EAWU7B
akXGHwk0gm8a2N7osEeEwwXcswGOiO+620xzMG08QicOoV4TZYxqwSAxkmv5QtoISHAdvjNk4UZ3
+aXAe0OyucCmojP+j60zxb/tMDom8OMPSkZnTSjPuui4eWSTsiiSEI+88pVWU68DQIAMsGMyHK3B
xY+QXlHlZeggumc4jP7ZipgrBHyC/LntR5EUqN5Gtj18k88qMs0DkFvI/AFZzaVu1pogz61EQ9Go
sQOmTqxoRFaxNh60wHuOG4eboDCmDUppGycf94eIHAGCfjEoKOeiiksdzTbEkhrljHswHRSBZTqU
u9qNjX3k2O9Bt4tNyMad738kE75JcONQelAVcZcjzgkjYpMHYrlSRWx2O3Q35aebhERdFNxUH4GN
G8wf6prPuOx2hY13HE8W60lF2vSUI2OJo4FolR7zm7gjAQ5LUorQnMh6WllUfoqFGxEZ7FJ6i5wA
p/1QAN8Bmht6raMDrnmnie4GYJYL6udRyDrZzcV8XxO9DG2hBx8oHZKqCioYwtvPQ5bf+ch/lv+N
yXH6cLhyXX8bRRGZMQkGhdrNy2304qGtD9rc5dJ+qqSFqLzmgpq8XD2nIQb01GTOFRsgNAp8oxqD
yBbWFrnR0aP5G42i1OAAm4Es3WKw0x08WeJG8vFvVpt/7IEDEththgIvQY4ffRGp17MoFL9iIe5a
l0GF7Ar4hminD2TaEcVAN5g5Ub9jxQ8cFHeZp1AJFyaqSDry3MEXUNRdxsxmxOFfoMImBpftiM7Q
T1fSP7iWCUvIRSg1FPuuH/+2Ug4v9Vh7sBTToyRmdlNBvfdx493inq+rjJmjRA4HcdwqwGJOxhoK
mwKyCPdX5zQLpSnBd9wBAxhCwsWJgKbkx/Q+fjQijUGNSJxdsBgcF6e6GHhHxmzNtwzKBGIiljTG
MD5A07YOtkPpvzXx9DgiV2OPPUB6ueSsHGjQGAbQPIQb0BcU/HwXjq/tDUopaN2u2Jpg3nnam52S
3UvR4BYLkugDAaPeJA70WZKMfUXsqsyfWpKfaXcIqaO5a+0Wv7tmfERqeOcrnKV+zMMChTCf4eJV
UNfXXkvQ35B0xi5GWcUcfbrNPEsxq5Ac3TnvgQOVzBV7PYafmqOEgKvivmTajwSzASjTQKEd7GLb
Dm24o2x89YT09nHiPoEkyDeNADPj6dsw2PWhDBiHBQ7C0UDeZjQJ1673uFej4Tl7c+LXMAsZEdIT
p0Qgo84MxDFA2GKmHFzwTp6Rxs1oHkFVm1386WXFzndw2qAPjPl8nW9EYJ8xGpJkNJDNRBNWtwrt
LknK0hzOic1Hi6xkQKtHzL3EEIU+i7ey6rZz+Uoz98eM+JRShzqjCYeDW3Avprn+bmp6T6O+c8PB
xhpAbAxQn2yluCCifvAOaeDsy3qGqWpkyHF9xRAAiygdCFvqLmU7CwqsGDFAtA3PRqTReRWJ3LmS
RYjpBgULRgzKuQu2UKOspmQcLhyj+TEfjS2TTFbqXhaSJccACtn32U5rf2vS3XAvZYcAr9tj15Ev
Y3pdTmwRguwcK4VAp3Lq02MN1JClbJvb2dZKsadXv7GvcKH4CvdPdihpJ9gW16WCubuEB+G4psgh
wYGOqkLPhWKyBoMSji5HW9Zdgsq+UyHsGdOeILLMH6ZtfYR+3q6tnoVqPkagJkloiqoHo7TCgyf7
b6/vKK/i4RgjaV97xqdoYA8b1KTowZiyCRTtpVPugG9rbM0nHL7QSNo9+BmYj85LmOWPBUGX3JIj
RvUe89tE35VHezIFQcgulmju/2vk4+TTjQUxI5thNVTjXa/gXxfNOQ+hathBdpuH5L7BMkLKbfGi
Os40DYd2NRuwr3KbTF+/ynu0gLra1yMlZhfEQPyw8Emn5+8evHmQurd42CRU4JxMHO+jGMWGddTH
oGJahL7cJB1QaWs2Lw2No2w1JogOvV0osOF09WNddxbzprDZuLn9ZFmh8ag4bs+A296jgG7O4cRF
MLkjquYlUi2FtjlyLjM5iEz9CYDfXi/b7sZ/dwU4DWgQbBObh8awHgxZ3hd9WFIS9Mtnf2ly+2bU
sj0QZn0QvAXBArB3BZvdjqt0Ci98j0h3o3ZThh4ANHz/qfsE+xRNbKqRxnG7qoF1e9Q9Sip2KiFm
cUp73COi2kxexSQTwOEUGFs6zWZbcLFtYXfrt4lfXA9atoQ2DEBCcpp1p3ys2lzf5RbBHnk8nEzL
c7eOx3mSLqGnLl6HIjOL7aAFSSylI4HvpcCSLG+G2BVumC3AgIfyTa7mDfxbu0na9q6Cz0eGQ9EX
a4PMRBaA/jURSY9MJGQIwwJ0VCgII/vLwwVzYa4EhKsGiGuTV1U09R77EhLxihVBnECWrw8AhaHU
GEs6mv+aqSTbNGF477dudyHhawV4wWEexS1cOfC001aRgF0hdGfIEFlMAPsG8RUjb41Sj22zKTe6
L25QEcq1SSGChPilT9Ly0CFj6SdyHIqcmWng1c/shYaVmwaoHgZrWFhvyCPUkRBdsWpz3rossbyN
yvR7DshBp8euCJgKAtqeMu0S+0TITD7wQjJOOokFimEi9fM6iDpWd4/MZWbSVVeb2s8i7KkrmLGo
zftr1eMBc3F1rfnnUmt6ELeZWiAjMw9+rz/g9pK/TS0diKp48EmBoarf1rUCdTcO61Y61U4ZuEXn
sN94hvNgzOmm71hIjC1aBzYbYKMUyyKdUX/6ifMf7J3JjuTImp1fpVFrsUQzGiegSwufZ485ImND
xFScZxqnp9fneaXWvYAgqPe9CWTlUBnpTift/88539FkRE2kcji4yzYFj0rQbJXk3ToHTgfBiv27
aBA4iL7M3Poxk4TrYh4RhN0oYp8v100LiQm5Id2kon9KZPsdM7idvCbZ5Ma091qZrwGTZWurwQta
4VEHnHxrgPtyuTdOjA2TNohY00gkSEywteQO2aebMab0yiwTZh/iSHls7GOehVUStWTfXgMz/cwE
lS3wkQBVVCXuT2/+m05PrHlKwTShGQ+8NQQ1I2xoLRvzh6oq7ZeW1Ps6wdzCyqS8yNYS3HmTZh3b
pr9FfOMYwzbsMcH12FLOXrHghMo2JrS54TBHtSCiyf256wM40HRzUXLh33FuPY/d9CuzCNkI8dqn
jbMWOKSiKSawbSOld53PyQaqhwy/jJJ32XCsXeEmr5wlFz2XDq1EZbRDayc4xOGahx0btXqZOSSq
Uo9MR6CQLgaICm39JIkHsMly011sGG9cVr53NeGvcYNDAxx2zVm8AHNnX87JhGj/sq0CiC26vLA8
52pMy3Urgd07yA6R86ixBCzkGF8HEHDe5IFcQkDl4GHf6xburCmhtEJnYu5lZC72FVLEQsBWWppG
fBQ6Wk+4FIxoIqbeuj+DSVmoW5IJ5QGzYCXtx96nd4s43i6Y3lCfdj5/1KNxL73ufbDYEGgWT4uh
B5oKNmmG3gQQ/QEiqkW9Kg9iLdx35clDLKrxF+sbehgYhSvlqqc0usvzJiVpaDUHT0JXSQH1rypU
zQenCu7jnn8T2ol9adLZfqI5Y+2l87PFaWhH8QcvI07PtU3V3VExRixkb9QLa+qMByMqNmnGLZWj
HGRX19u7bUknkDWcpyIaz79/xIZ0POsGYy5I1d3/+cVQ9nLlD623ZG3lXszbYJRxdqB16sfh2EuH
dgmYnmgMtu0uvG+iPtoQwKgvYNhgxLpvtt3hv2SK24wzi0ZBLeUe2wl1tp6pH7DI9w9BEO4AaMIa
DJ+GGOR8MZOms+VGRhxOF1GRmjvImpicuv41KQV9vB6jICT5q58NJmSz2VvOg5Qsn/h0jhOQ0NJL
8DYOA/pvz8bTijCaUpjAKb2PKEZp862rhujqyZ1VGPI64s05xWl3ht4mr7lrnqphak5WaH928+Bv
tKk3cGvX0HElnuxhE/hWtCLIuy1mGo861FcNg2A5CKp2Mj4LbMvXLGrOYI0uRZlAmuvY9TcWN8i+
2rDdKPbkRoOFHHLnLgLYmgwZaWzDT+4pIj9XqD144eSjk6Nj8SawxEAv4q3oPtEE97Q5Rtxh35NM
5Vt7pPpX2zlmJlaxLaSuxYy2vk7pDKRVSz/SYPtmoNJ4c5rxyrCNxqf5Vbec3O0qfyaHY1M8sujj
id7awTP3MHupE+iCfVKZh8SAKF5B/KgbEFN+Q1VdqVnFSncvtK5gsofDlt1BbJbuJRp4iCQv86gw
PFil3vRmf29Q8rGKqp6ilwpwdXe0LZxXVQ9zuhqfqsqytiJU4VIn4uL5+jkRethag+p3SKoQfquI
ANJQzHeNhjQe0rnpDDjUpynZJqZ+i4b0AX94u0VlA1LsJztNnfCt54NDddYfgo9pCIJNThP5Yurm
YlWHgMWBCj651lwdq35vesljOIhxze02XDgaHF3fWdk2HPQGouxTl/ePqY3tOXQrjWSCngm77p4Q
u7E0hgrVQKbpSmVWdqIfHUUBqvEpnEHz0RWLMBGfOKcGV6oQ+6XF/miTh4jABkbOtvzoozp7KJg8
e9d47fOJhOpsUv5jols7ABUtzLYsuGwmI0gm7OuALI8zPX5AH1zjBfWf4a0iXT3dAtnZ5C/y4mi7
ONAMlmkm/i1AHNuKsR+nI9VUCj52SMppDYQFThccI3Bq7cINi6/YBx7Rsz2ji3UJn4gcveS5Lw0m
jjjMWiAm2Cr6HC4qd0qW3cO2G2bQzkBY11WkGKxYG5FYGtjw6Rsb2me722GrqlP8E+aINS8V7en3
l7aZqm2aF+ysGuKYZYzSRdb8vuuT/jDHhFcDcp0st2kLgZra+OG7rsg9yLjG55s1Z6d9T62g+gzd
4IAcjMWvsYmW6TcMBIDDALlo334lFYg0YKWfnSBYmjHs09aawsMG9noe+l9xyBak86crIhj11U21
Vm0OSjGVeOwbWKBhCw3t1jiCt6H0UvjjKRQ5JmVqMs9T3/mPQx/87U7ONmErvaAty9mayrdXsfvZ
1t3tJGS2m+JYMnw57Ujgbq41/FT2njJGp2pnPIcG1kWzoRw3jMNN23EMs2j9YJG9orMReyFhHpN8
FarZ/DAXOQ2oHRlqOrTWZYKvhwhXTSbQGdlyMA7WJf9JzQB3SrbGKWZGcA4crfOilvRKOmyEbHYC
IwpXqsp3wkO/dN+6WGzqL7/072c1GqwNukeSDnhadPhqVDb2DUK+vKxwQ4NvXtpkDbuDXrb4Robi
HVS2nh9jyhbYDSpzyU+xO22ooQ9YyoDCemkHoJ6EC7/dxp/hkgEBzAVVqE32CEKdTT0gXsLBhPUQ
dQ1O03iArTvAqruhcd9m+SZU/En3LP/KKmIBgG6Dodi/uAnyAbJAsErbFvdfe5YVTxjVl/miAi2z
9JtXDznEj9mM0Z4wvDmwKpZlHJ2A/u0DH+z1OPk/BBHChRk3VxoZX1L33XM95rbCee+LqAXKbVIc
Z2y4S85rFNGKdfK61zS8YXEZlTwVXbaie2ObTsM5VtFrYLC5bTTfZEa9A7QJ/tMeQqhbWJrCjjoo
gGTvJXuaRdlePYs1FpQhrYoVFkz6lVEDMBPJfL7YccoGnf9926qzCOIEVFBzDuuaBw1LVCYEUkf0
tSPK3kIZhxhepLwBPuEUr2HwvTg40Cv7pBkptGSZ1ePBjM14NUThUxYRZXYBcFmmC+XPNfeUTFOs
Yr/ScEV3Am7ekpi2eaOKGBSEzg8wr4k7H2gpwtNlOBSbMgqttNH8ko54DQjqokndYHZWjS8Y2wyQ
wPdYNIva3zp0wrJZXRUhJFWmouOYojCjhCUgLald209B07C8Cj8BIS4L8tlI0O3FH0/ZzXRMV2Kz
6D3jKTGxmZXjbbkyJfzG0d8nOtg1ibtNLI0QN9464pD2RcB5y/rq5EOW53QiVCeqnjlAXjGwwtdr
sPiTlXRtGNztuMNcc5H4hKIJ1pFL+jaZARkYrrUttUD7Y+/pJ/zNXhZgSLr5bSIjwLeR7d2YZO8g
sl+VH1CvGND3vuLUu9TsN3mk8LG2ELjx2dovcwserPqwwGssfdJ/ywA4APMtw4NrnrObnlmCusVL
QQmGKRiN4a3MzNM8E/e+dmCgsP8y6VZNkv7aJ/Xd4EbPJjU3BWQO3AyEESqaWjuwWcAhTz0pV5rt
7xMP5ROPC40vKkQoIsbfUG6VNpwaDEUsofPA2pTXSjtM9Eb3Htd9ArzBUscbEpvl6ticDBG8j6pt
jo5rHdFdiifNdwOquk5I4Ql4fZ4+jACnTyM5j31LOyO3fJSgxnkpSm8+kMyDZOkH+9mxPvEXy03c
qWduEfUhRrXCo813Xdxy5nZ2nm/ASR5TN9WS1PSTRtpQY8iAFTP557sKJZhXF9yTp4rjLFAo9bgB
8cgZPhw/G29EZ8hnimUJrHNeIRe/dhPKCWm2KTamLCRgXR/4YrsfnVcLtvzOGofyYE2wppt4YM+Q
1c9UzMbbqhfpcxeZ70XLs4GGU73xzB4zgtvGO9PynkrAiLOI40M6Yrt2aVTC65HSbzKSrZc1pIKp
Izna+81FjT9lLtQj8WEEUWc+dCHilRgdZzX6oVxRvwImCftkMptnoM/xxUfcADP/kI08WYJYomfi
YtPpgEmhvGJ56ra8WfLTU1jYa9O880ETUF1U41lrrg1z35Ekdmw2bBda8vVVDWdDMoMLAFPYC3uG
x25qjmYB+uaGEUWQYLUY74M53DAYG9s4109I1cYd/XrUHzbDzhyAgsUoOc2NFJ/7uFEtXpVqCj+r
NOMWM8tdDZ+O1NbK1fTYuWX3KLAeHpuQ4bBCck/AIe7w+WBzzOntHlUlNk46Z9R6JRwMnC47sGY1
Bw7Zqmip6XT53BlCtIekVwM7thsCXPmQtgD7+MXftFYcKIPHVj/Fn2PkfbkqBsDF8MR6/tE2+60K
vaXq6fjM48rb4Rk/1yBFKsIReCOYmcitDabYDzyQEK2fG4c1UnUqbnN/s51q59ib82dkOC/9jKEt
k6zAHwwbXwEuAfsyRixWJ9QOUu3Lhp3XBrpguIJguNf162Bh4EuB9a0C130g6wHQGHfqGCs4ow5b
VRVnHzUNuUq057DLi33ZT/kq8+SPrGZ7XVZutnZEjHoBdmvfp/1yisfs5Ha3aGwFyn30rWtpZmdv
7LD1SPQE2+XCIzUTbrXKMgar5u+JQrdTFuU0jIDHBZuDJ6jeGbHOto5tw5g0m5Fc8WeVTe7OZoBc
wOzhQIif4dlO+MAJcuSdRTA77PtXu0Vx1en44Cbxusz8mNqxkKM31Q1rUyRI/BysS9fy7tqCbE7F
OnhPW+6SFDutgBLcgtUxQzrVd14gMhrE10GJsHfpeIQmdI/+l/e+6PhsPk3Vz19/fHzn8DwIdjTx
V/fPVnpBjZx0lfX/8t8D8iu+4/Cjif7vf/IfRnzX+dPzTInG4vueqXDS/m8jPr/iCqz5puNh1Ldc
+z98+Jb5p+tjsfdt5eEW9BTm+ZalZvTXH/yS47k0wzmW5wtQVM5/xodv4fX/Fxe+6Xo+W0YbB75j
KujQ/PrXx0PMoeWvP8R/I/Hs5maeTGgiFK33qR0Dja0rZ0kLI0Mj4iHnNh/6YioO3kwJnGl6OL4y
9KXOMD+R1oFljzI5RjK7j0R1kdWgL4MGJE89KWKHRAqiCC5dxyKO7m3XtJaqHSi6A7RGod7jWE1i
W48E521IrFvi8ExMFZTFeiyvFuYMx7JQI1K9JXvvrP/r6v7/urqRZol2/Pf/8e9kY8KfcvXRffzb
z+8/eQvH/PXH8aMp+Ln041+u7H/8qf91WXt/2rZ0fEeiGEiMWlyiw0/b/fWHq/40fYusCAdgvvxz
vkR4fypbcK2xtxOuy5/6j+taiD9tVwo+I1IofuB4/5nrWtyu2zKbwrLYf9++BTIvnittx+LQyMfL
8//1unZa26jczu/WdktvVjFdnSD9mxrITd+lK4xx63bSK8t5tObsrVbYFf/p1br7x1/0b4XO70DK
dHxSpC9u+ZV/+Q4cT0hhi1tYmwDO71//p09WGFG/6cwZHW3ELbDKk4OsR+fM6c9k7StaYpMei+dU
v08BPEePoMq24dxhEgt85vSUw6PAWhwn9keS2+6ZmYNRp83OY6TkGQOBgkEDl9AvyUAAR2brYYUV
xqYcPovr/5Ts+TjHZfRryee4EPqXn3SvSeK497cfeLqZd2ZsfiaJ6V4jO8BYo6ZN2NBzQlY0Et0j
8LrmVOXjwVWFPsQZNaP2APPVi79p9XmblFAXOiHbhc3+aLbq6FBSzAJ2wN7Hdv0gLZ/mEofCwTrE
hGdVS4L1Ym8NfXb8/UV0GFLqwd8Ftfibpu5N38rvkqArzp3R+mwzHNPKW9vRh6eicFU5pbPSHmDY
RicPml6AhRiAmU1RssXbAnVlJhHCut+Ryj1IDhIwXvGOEXdfqaAPwJ6Fl86m/Lmj+mI5mtNJeqQi
CV9CdMFxZ5pWuRks3KS+QhOYDZoXxEzLWSsOKTh8EXWQum8dDSn5aAAE5H0Ycl0Q7gQpvCybFqwT
2BsMtYAwZ/nrpJ1tDA5kaIIVVHxAinTDrIATdjZpUdiBbCGuM0dQMwlOtHgkIc96Ypt07mZ21u/V
KO56RC0/bl5Cr4Ly4veryaRXMKpGFij0dLtNsS7gA6/qG8LWqt6hsFxMoMC2300PfRWUMFEFCETW
T4sqLz6GwWPX0nLibzCNlQyIxPsz4C/MOEbPb4JvtnDZXp4JVQHcLxFgooEDf9hGjFS8xredrG57
46TimtqT3j6G2PEPTSM+ZMLCLVFUtvoRkBQHJiPPDzj49UukvR1Pg5eKyqW0JcDgIFrOztZLRwTt
3vs7ihFFRVKvAcfZcHVTsXcbekHJ/Cpkb/PiRP45qX2utVJtg1J+9NN0NBzzg5QDaTEsbXLf2bdX
idIq/q10rNHfhl7Pix1mzisLv5u7n5mhjBjYaN9FBTPHZmfT+Oy35lJ2uAGyzD7iMOk3xPQtjOBX
T+Qfk5LZFsD1O67HtamoNLWrniMjpXRTlmy9G4klD3DYsxf6Qv8hED0lL9pS3aLEGjJBjapSKHkz
WmWtvO+QzUgrKoR0dCWX5dZKJOzvByxRe9drVux6LL5bZchN7gWfNvFQ1lHWmgqS8JjHr+IGXqQS
2E8wvc/+U911VBmAwwFnFss6W0n+PYRiiKfgvMdZzRLtUCcA3Z1efQOcOga5rNjlmCA4S5bG9Q0a
EGJVt+iUQnfwCPQzUY2p+z3Gw7OMRLIfkzZeeca6nQkrzLnQm4lL8GrevtSy3gUu4xJFCYfGJ89s
1Gjv2LUu1Hxv8PvLkZ6D1i1vC1m2gXDYdv5rAmwWhqE6eGZ8qsq2vZfSau+TGJyFvDVtJnTV025d
1juNt4CtOcDvNO8eqvpsNbF3yWLb30BBJ6YTkVDXowZySwjqpJzxJUBgOER29qVpmgL1VbgbkUmm
q9Ls91JlbMzS/id1ZzDbmOOw+gnjBVe5NNib29NDRnKDuR3uti7LkwlRmkiWdQlif09AAH1xmu6A
wP0Mg0+cHXFn47Y1Ri3+S8H1p/lVU/QYBS8WMt2TI4pFDsF+YVIlcshr+9GpuuYguXN7qp3OY31p
GsN/iGnyrmjjCxKBmQmhmdZ4xFw6aTM2ypIwEK1mePjn4zwhhrN5iyOfsVAx2WrnRnQw3HCfK/vG
oArXjeoyGr/Y+HZYoBcuRKdjYHCD0k16NEbnjtmeQpTcuK/92dkxMWPFSXOAWxI7dPWhu7rcOX3d
nBN0yXVVGeHZSP32KAfjQJjCJb+GSduX3fLWVHxP93i2y7scTkaYPGJTFdC3gmAJve4S5ohanWMV
fGxpkKpIQW6kE1cnt26rk337knDHB5kb3stmM7QBZEoDz5hlQkgC7700o+m1tMvp1Ru9cSVc/RKm
PcY9U1Ik8NDzK2TaBSBBJt9nyaXCbg0HRmWwnUVCebAHBEM3tZdl3bKkTHO1lw5bAWznlHXbTXmQ
QRW8xkWzxdSSYNL5ZY9Dt9KpH6+lUYFnslXzZGt2nX3+3g5tT3GLDHe0u6xxdw9FkF6mHFLjZFSI
SsLozr65JhQdnIzm1uAUU9R6bAqHnaG3nMyq/4LKSIdf/9CYuXgF+v/oV/KtcJJ5b6JW3GfU0863
bL3nuht2eFRxNAkr7yeor4C6bAdnK7GmEykatJq0O04l3Y9m2JowRV20igbT1bqyK5bqafYcUaW3
6B0FJa1VHN6RCamk50uQ/ZpiLl/P7jusfoQXAzJmi5RNTwjWAuXpKMpEPXO/EU+RT43uscpa/5er
snBLnhFMVZg+QYY/m4n7i6y//6thWeIQLl3iLLA3ZiybszJ+pA/kvKbg3hvtAp9psaen91sk9BuM
he3skiS+Dx3i/ZQMr9WgAGs5LVvPRDEpEBZQ3jvlDqu5qaJroKxHfFPxne3gZEmgHUQii3ELzSuP
qzLPp+Eh4nHMHDYf9TQ+FKxhiUXa1S5gDFkw74sjTjnaULnHr3MngHmUIYz0pt46UVFvzA5yuYX/
tcqT7FTqM3EaSheK2nkZfQNs1dRB6W1Znoc1dTjKKj9SX9M8ACHAdzsBhCxJIa/U9uH3l8mSuFjj
+GjrqDgXosdNZ++GSrWH0Uvv2ecGb+Htw1Tn4XGqs28PMP/xRuc/Tn6wQ4MjO6bM+pzKoD63+Qdl
QUQw45HNYOVuU7z/1xpZc4HpMz+OETFgH5/LeS6nr6Isg3Xj8ftzrNpg5BTJf5qXV4Md4rKiGXpt
WxgWclZSQb6UFkIKceSrSV00TBm1MrN8WiPMjnheYm+v4mjatT3AgIjKCDbNGidpN2QHn3dsobGg
bjUmi3UpKSCLlHZWRhOnqwE20SYUhFFzryLk6VPFXBXVj8LhcS+5BC4oNKhPhOm2g5EqtDlr3MsE
Bw2uj3vZi+4IZNeii3T6zBLTPwAmZztrDM6q8tMfHeAz8syXJNX5s3FuBt9/Sgwq47UHu0L7AbfO
FO/B6NqPdMP0p1KB9YHtgXBP6QIZcjZBY1RdxiSyn7TJgqpO3eK5H/vXAk8zZnmM34loxgO+uQeZ
hxFpOeBTGLJDvu1h0SrHPZle9DyByztiTW62lg9iN2OJ/dCQXV/QWCi2tFmxXMQECG4UppttBvtc
ON+D/TE1Wb2Z2USLqD6xUIxOnIpZmBYdpzSeOeDIOftaXs9ulTokjqnZW2FbNMZbgV4zZPcVD06R
pvY5mDHBw9rexQj0Rwco5mUw3wJjHh7jzjBuCJarYUxy21mu/wJGmlhSA9ahsIdPehOgvppSfvLh
W0WxU8I6hFMb+v0J9ta0bSYqmfu87x9aoH+5m5k0+1QFhMg2Bhlm9Uu/StWqTEFPhNQ13nsGJK7U
4zUqA9Fv4ObcGaGH/Jr08bGQqjsYVr2vqnRfZsZT38HLGk1TbD1r7IhFgKrohvbRzBp9V6lmmSlp
r2PQjcfGStB7eUzo3mkfdCm2aYrDn5oBe5Va2JDt3iH83+V6SZzGfN4N30nNQc1205KMJk6owjxg
1ACdRm1OOT/iQH7Gfh/sU3xTyHVsRR3bNy7xTMJGkW4nCIIhk6aO/Aj0fO36w7xUaqS7uaHuVZl0
d0ZxmJ7J8R9Vqbp9DHUoDzveba5eqABRDDctbY6/09UJvJ112wWYtURur7XDdSYi0sFTOny4gks+
Tnx65l3/GFVGAODcDOj95D4SoJNjWXP3Ifc+LAmKqa2IaHCxyuRg9ATN5di8UN04O2V3aGrR0zcx
nct2tLfJHIrnmUJkPDiRyREXoyQGpjvfkMc8c9NzXzIO9HbAOTEKxMYUPeiVJnKPVinYKJfHEabC
zSeWQLT/CpTTPLKlZQzERbWuc2DLfTSz9te92MnBidZRaz9VTSSfu9Y88L7ofaD9L+up0QPfjsHl
gBOZ5gqCoTQiZNdRHivMTxEHTwxwzc6fvQ6uJ3XDWFOH9ejOHOj6wVm4MZz1QiN1BgOP/NC2Acx5
UXwftOlGyeTD0Q1J9NwSW19nN26qMu/dCkNJ2VnXqXNT7Pcc2PNQx6c29ICh2YBN+sTQ19aElkh4
ic4PqMVLC7/tlmPY8FjcTPDxPA6H1MjmRV8O2bZHgZkYIHRJAZ2dgvHB7TSvR+ji8ESFuPA8XlY3
KoGrOutAzyiaoEHVbZ6pYe+6l0AXyZGP35rYSXHApcg7UHmHXiXmoajitzx2dnFNs1Nu0y1m3tTs
gDXNqhZuuHNc/0BbSHmadcMEmZlgCr1OvJZ63jczTnjyVDmOtTLbpi6eRe4jzf0Yv1aOp6C1dscx
7OTLEIPPzd36u7bdRytM1sDp2jPtbc0JLPYbni5jbwz1ywTMe48MTze91t7B8FIYbLF/hSBGvx1n
u1UaOj9+nssf41b3bp0IWrjXgEvuEbnmPSLJsp+Rmqs8kweCo++G4eENFT0wc7/z1lkGUlZ26ofl
wHsfhRy9ExriROgllwgIwmoc3Hu+OZeW7IGT0/CgpkE+kHJv3Ew9MGVihHIdaiQbe6uwrjxIHCKb
meAWp4NuATOp3isdloegww8TIbpiX/SOJcW16GVUaRruSCOJFXKayPJiK3tmt1SN9I9L89jMaXqJ
kyK+AZezZWSb4e1O/TG2I6A/GZyoQsmO5kCrL93EP0FRvhLBwmJnzfZ9XVUo1th247obdnbHvSbh
RpJEJbKrET1JxsRznE030Dx3oEKMzw6Uy1K5HTbRWG8NgTN3CHQMBmwAwTlX3wV59LtJIJOScMPO
2lvbWubtc+Nil6aOOOWIty10Kl5Ch8ySVRrdwpH+QCSLJu48KtapLM07i2opXJSet8Mbh5GiCItF
TSrtLQcH32n0bBJ/1+yGUunIoQLPd49S+nex4Ip2pEuoGCusq8mRVwafP5jY+TEuY1ZTwAer24on
MQ1ByLdqd2HfESUaRbVLwxn1J//uOll98LcvEm2FX22UHHA/hxcnu1GOORhty4Rj44T3uB5mG2+L
fJrDUd/beOhAK6pD0JTztkuiGT2FZrs6iO7YABafI4dRnk3kGFG5Nop4xl0GwWFF9uRA4veQyeEY
oHjicUHB8gvyyEkE7AWXoznU4CkYhxYwCl5TqOkLW1Hr0003Oxe1EGncfbcWsI14ogfUY7I1eCND
09wmTrjJZFU89QTvdDjNqzyq3z3w8MsxJP81CtR1ofs7mwCvcErWYnH9iqJ+EXb4MQpEwyzD+NLG
ZHftLDgDHuNGGiZbq4YWHI/esu9y6zi5mWTLNhPqGWxnk9X9s2cojqtwgqyVN3TDgtWQAWAzxHzR
1n+XTdRuo9K4CsNRVx6Y/CssZuU4kvGpc7MPbfbYsXpZXRS7AY+C6AHf/4bmK0Dng/oNgHXWDd24
mPim5FRH7aMTZc3evT2estHYWLf0XVs9RpFpnKth+IoDkT2H4uyEEFkdkrvX0mj2MVIb/hdVrEE/
wiom0KBU9VIEFkrvwKiUV8PFKeJwjynyzQuqJ4UxgZaqb2IyIey38Djzgm47p03WrYnLS2Z0EwcB
/DJTtjwcvSjaGc34ZcDbu9bdHXddemmNPcVeJwxgeNPQpxf5zfVnWRPNfen04dECv7La5sEV9XcH
pJ13CWCb73qXKC68UziKH5zx3ToT4qnLMp/HIQfpiseIP2feZhStXrQJfYdm5Kd3eSu7VTnBvRtq
2R6ROJY9oJDdVPbFoeqZhqOK9BKbzOTNcsKTQS87tg2Rbjy/ob24Gf03I8jDVW0mxgGEWoCll9Vb
1oX50s4RE00emavSGIOVAvuK2s7RuojpkmY9wrMsni4iyNXV1Ja95Czq3U+2m20I7NFb72pm9jL5
9lockkqndw6f5s+aSyrs/JNEClh0jRWyQ0kPdaDlUz9Pe7szyKsUNsoQdkNLkecoCY6ui7pl4lbT
YZDekgzffBjIbC3alEe4rp4GyCDYcjIq4Z3k3hXPyuyLxz5I12nGGb3WHFIwgto7OUIhwjzSSKxD
rsYt6EX2uQdcuObeywL9MXZvx6o4PPT2BI1x+BuvrEVewf/2qninSk7M/pRw8WKYl3n9Q2fNeMrb
mx8h+MxiPa9U17+x1yUdMDT+gSCwB8ShiO/F6E/QErAAtXWvNwHs0DW2bG4OTI3nISd+zmY1dJPm
zo0y2nhA4/jx5PJv0h3fSX7z+RKei80+3BPpQfX2KS1qUgGEoW3uGhPwLGq+T0gSOTosDFJHQ42R
fQrbNc09ehVGBlENjdVmSpJdnsyPeMCiIy9aeHMl8/+2nZzieL4kRLa4vut9Jxqxl35JwP7G0XWs
96GZrTtCapuyFpiSiF1Gc3r0BLu6SAK6ToeyX/1GTGDLpvQIuGuJI/p3lL+V/ptDOw0pNtGdqLoa
N31FKxNmtuhC6yFAZle/Jrp5AmGKsJhTC0JXxErd5Hx3JL7fGhLTPV9838UCHLjD4vfPdTAjFoWh
efSF4bQF6bxuIfNczWZ6RRepdpnVXjGcWw+Dbe5ByjSjYx05GhCBNp2vjvd706i+3tNldcBgFy9m
KfOLHRgm87JF26Eki1CJ6FDjhz0CvRuoIwYIMI+ana3TUUDZKWy23FXui5ruj7qDkj/a7htE++Fa
wlQ40H35KGvssiCK4qVThsMjS/Jp7YRnpYWNvbG9WYBwsMzgumh0+fDnzt50kXtLFPUbSwSkYykV
vbaZLlbj2GfrljDTXchdy2gK0ClBg4tEVu8Rbtw7XNIZMBJIzamcBDXHOYElCp3MoJlPSZJ7DHcW
4+NkcHdJAAaGXjZfUxt9AyFk2MpDpsvmq5mJTVZZeDZpzHl0CoKUTUlKjjbrEVhkLneJJg7DHkEf
ffoG6F3kVbXD4Gdw9YcyQna+uuSv11CN8srhGG8NCLaEB45xPpFVKMr8bgxA24ztdEeNcMPWNn0r
FLV3vZi8JXk5+z7lUysLuG56sq5WnX4AWrz42IhgGNy6Q+Jnc4KHqEvmMyvISfoBCsupR+7gNjYT
md2o7ucNbxJm9R46sgsEaIagAaGOzpJ2Xg4YqDd1jyhNL4Eli/fMkBbsHqtZ2j4f1bipsvWNvzvr
PMHZmn1UvRUyGBTbMPQf52DSLJqidAHM0ju2IbfqvPGBt+HKfEot9UZVlXtm9bPsTWE9mZl9s6xD
1ixyhTE8TA6xhn1WhBXpxDl3OLGE46VKa+DCXVsfiIMSC+SO0uNZ34UtF39ILgqgVV5vaDYhBFj4
xR1wA2xCenwtPZs5xA9AzRIzeeoFNVOj2RF7dK07OmL0fhhkdyDH9VWThj+yxlw0Tl8drPAlxCdz
V0zsdjP3qNz/yd6ZLUduZFv2V+4PQA3AMThe7kPMcwTHJPkCI5NMzIBjHr6+F7LUt1JZZiqrx25r
M4lKKcWMIAJwP37O3mvbNdP4fHgco0OtOXI78ZIM18p7KQMSkipDo4vAtCnu8ngP+547OqdvJDtR
3aeOhZdgNvrbTv6Y5f5R+A45W9nMq7TKjdYV9PB8yMQSY9xa9EjMAwwPB93TK0Tw6N9i+sVItnVv
Zbk+7nK2NiYs2r4HDkJoUaMdAzMhKYIBBUh2AljLDqaUXl7qXnonhUvMSnSCeyMgsKACUXGg1TVH
q3+UIY4vCLYoYdQD5Ff8HF4hN2GlKFLdCXVMSYgewRRKa1tQXtYOOWV1NbO0XrcAcQYcccT76Mk+
1c3HMQEKAxRvBwKVTSc1zRMVpnFs6k81GMCdjZsqGdq2qWF/89jtgfah9Y7RMyyrgYK0SkdCT4Bu
5V4AyYk6Jm6M/gbz4lsY686W/qtG0V5G+I8KBgKYPBCZEyfaB5p7CBFeuzQBpG5ER51yjsWmukZk
JjqxOVwG7nFB9gILHLZWqOIMDL36grNAYmyPicMFGpI0iXesfFrnRo9HBkNudbD18i2goTvDqZOV
ASV0EIx1lEbIKuXmpUFqGJSd9uIa/jpD4Ko4DYdOc5dYC9kMcuEXsjlYGbEZ9EEvqGeRFsZlg4K0
tbdBpQMvDMmYamsSDWOSATAnKtKHhmFalHWTH1OdY+7U1JteK+SWO/qldo2Kuave30KT24s81K3O
KnEGcvUe4/o9CCcbKKVU8Q6rMej6bNtXxIXSpW84UWv9hc4hwpL2pc3T+pFquNv4ms1gO/lIp8wC
Re6KJVw5zP152W37kXq1sW9payhMFviTMI8FxdRc5hZunICEZXMPd27XwpshhpQ4sAxUnovwdwRA
ZQkTc6LtVfdeW3/PYoOlQTT3YhAasnQ92Xqyf6rDvL3knWExqje3ft2aq9RTw1KGRkkzQdfDrQmV
ywT2fGThpTqTSbTF9LMabdPDqm8lu8LI0VpGYp12w3DLRFFes/bNcPESh6I9Mt4xCM977jkMn6nM
Gf+y22wLl8DsruzoE9ThG/m51sanbR5R/6wti5Rpl4OyikFJZaNY5bEjnoUeH/qoqHc0tkBDjB7d
yMp2VmPcYqScPKK6yxH0GfHeK7dilp0WeJInuIpWZtrHzkXnmzrLsCFZkVmDt9KxI7qagVg2ePdG
cz8lDRT8KNuYuXFjYvnY2ZwDRUFIZ6o7d/SJaNlVM+aPms6v1AM+O1JgmbWAReejO+GuYJzTyUOq
yXvG3Y9ZrN/q8UDkEnOpQI0cKBj7zTkXJsgwanJ3E8kYpa6LTgIApjvL0puq/0FPKGRgVyEejqBO
uk1woMsJYMuL2yUhxC94bCYoVL3LhWCuEJg0dhMZohrIWK6G5eNkcvAiokAdgsj5YQMeQDeLg1Um
Z2hp8YEkeQTeh8ZB10+2WLCgUp+p7896GMcns6hPrTMx+2S+WHaWWjTppzOnPrUueHLXR2o1GTSa
VfRW8+FzWMfvo+MIUWb4bXL4vGErhlXX74YpBrAUXZWIvtdCXAcxkFjQxWKhQWvTc8WBKWQ5j9hU
J6MHdz1BSa4xsLbBl6n1IJWi/MPS+9dJ0MssHfPSEDSz4d6yBIfdIUJNoKLHsetJ4qa3LSLOEt00
vFm1fTYTn/iOhPi3zMXqjsS6TJGZxvYIqa7h8jZzf64Ayjf0x4RZhkQiHqZ9vwQV5kOKBxtD5qqX
oSvpI45nhipZYtO9UZKw6k2x4ICgLdukO7l2cqdj2IWRcY+ol9STpqVkZJI1Bs6thHCXTbp9VMKl
FJN4pszwkAvi6236pL7+CdHQXCYD9CNFtoChupeEiqLuaeOE3kggnoMjoPU/XR1NeWBBAXdQw4a+
EGervKquomCsOBjiI6OJj6p/Q+xhh1NsXdkNSg1EDwRFQCrFdA4Vxt8Qsq2tQj1ItnqCgC6xymYD
dJr5NlX2ptap/2FngBUlb3uAEVFwYk6m4BDmTOur2YZi41MBn9RS3IExtQyYaNaYQi+k0UBLK1pC
3Ew2va5fnTBuST2HX1eEXb6iQEk2HQf0o+ocxSmpNV5xP6DTPdvKcT8K6wdHZQgxkdkhS88eUYAY
L+ksBohVs0m8It/EBs6kQoqOjl6+y4p+32U53BeCLhYdGKh1L5ORtnzTHpsPiWN9o41Wse7K+oiA
/kcWpM3r1OHZqKrLwAp6GgkkWuMisAmaoScnmh7WUhRfDX+Cti305NREWARaEWuwXcMr1Urylht0
DaNUrfqhzZ7dOiO4d7x1RWHtK0Veg/INb9UH4L0rX/N5qLLvaQkJhA76zi1qtq+iF5uowGJcevhx
5hJEEJm3dPKcdh4RORcipsDGSAcQkz6umPy5x3L+AqxkQQ7AXsMXcKhLjMiwHIhyAdN26qxQW05h
zR2GLKNiICqJfzwaiWGd+pElx9NRGyTKg4vUiEuoiRZDALxbSLHxMRoBrJgxtxhzleYrSPBxperT
AtM9d2z6+zbPh63pSrEXVc2Cj/4G+cw3JKPZUden7Ngkot7XibiVI3j63u9e9UYWJwkQeXXpMdTv
Uppp5yGdinV+DmsdbhD8DAQm7hkr/bQp+voHt/3WYUNL63JY0fwpzsj972wLx19fjF9UoEBGhwpY
eTGtJZ0XAHvZijVpfFPWu6k3X1jLU7bOvrgBkqS/jDXJs1O5HGp9OpYmRpU8V+puwEW0gTqqbycL
fJuIJgLUTXOrTDt7ycL6HsH0awp2rFywsV19ph8PxAutel1+DX2cfouNYpsDp3wrTDdZEbgcnEWG
bX+a+RhzqNh8wHnKEy8+JWOWnCjsn0y/J3hriv2LGI0Ok6QFhQi75y4Y42A1Jv648rEGbom2Oroh
wS2mJgh9UQUAIvpu4ADZj9OghWRsF9vETr8omcwNdnl6ZtyyxNIn0TrPlHf++WWsJu+sCZvnsFyh
JVLHXEMgx9B10WifXazX97S2nQeFcXwJfpqRSbrTGku/d5qbVQruZd2tMVo+CvCelFJDdunR7DCK
b2k8lBqBaupa0x3eC7ONd7EGLBEwCs2drjv7EO04+TEnB50gN71lzSAUsGTGPK0fraraM/P9xjyy
2AEVhdlSoeqryvFmmyVO5sR91oKiP2ELoR3jlxD/pjVq+PoaVN2zROW1rlPgPLqrQ89JiANlbJMx
oV80LTP0NE5qxAXDB6L0HF2SpgiXKll9cn2bzPNtb2juVFWBwnPtZebiNiJbhCVDJeM5j5NP7PL7
zAbtoIpQv+gFns2EWcgqG2cWVgqpO6nz9la4+PMh/67KMCZ3ekzlxaQv2CLnOdc20PpqsBgfI6Gs
6ZDTvSn8lVZExR40dg4Ol9mlPrhi57QKwnM2nDOlBUcvL8IjWENB65c7vMUjIccTZ+LwqYydT0Q5
1cIZrGdiJ9M17WwDZWXY3eVjf5docXfExZuIUN7isS3uul4xnvLkxHAwLiAuRCMtV3Kqh2DPlLR5
JvsrvBlN8w0tGKWd5cLZtzA2d2P1xuw9w9PK6Ro4tAKtkKUXUMkP7eDTboeAhPvPQ9rANPQy2Vjy
Vf81Rk354VrtES+ytbc6AuNHT108ppZsKFULa4ueRNXbF3esz70kQAhDvaR3mbnrzJujpWht7xWs
QR8d9THwpbFjt9k5jBcOP7/kE2IwxjDOli47U30338ZMq1YTowCs9YO7G7Hw9XWUUX/Q1DOcF1/v
w0srxRfBzeyHXvot9YPu3KbWwbRageZLP9QNIrYK5jwrQVExGx3craZqTsA1QrewI6AFOOSrWZIH
UaRUmq5CF6lb06NT68QV+s0XuFYQN0WQ7Qw5EVAX4++rXD5/f0KTlTXTzQHDN5u30Zg2GiySfTa1
z9KvSEIJdaSOoaEveot6sW+cl3HULzSsG1g09VsZgGV2fOLK7cD7ILiaRgJgoBH5Xd/fY/tjF+Zx
WImRwTEi3c3cQvKwE2FaCpV6xkRIYomv7ckoQdcREC2Ylpc8NglMwK276KX9odOzXGVF8+yb+s3O
846HkuwsC6eh1tw0KSFDuNqe7zGOOW2eqCqf4CrcgDhwOaaWH23u84/6tJ4gXcVeEsOEqUjjaB41
+oILdwR/KdEXIwQY7W2Dv3uJ1HDjj9Uz0jVsdQXUNI6MR4y0V5dO5BYuHsLKlW02/gONOwKSbfcw
Ke+zyYNvE7k8XToSVmG907d4GCueYh5RgRZ4jmDUBnOZ21z7ZjBvP9+ghTOPQsL1ADQQYyLJF46e
BW46sx4uPl6lwIDUE7JwGoCQHsrU/5ZZSAoY1TJ/8rewLxHO8kl6OaMWlE0AZHN1sAwvv2rpTbFr
jBLYQapUxWda2JtU1e65VhOt1MR3NkDvSFRuk4fY4Y7SJcddvfTu6PIdJrd1EJdV9IGmkhTWnr1r
JC335wdZYOPCnh9tNBKiRg9qtzHrTMaij7ZYYtML3ZE5E8Om50rwTW+jFfc0NHJBQyOgrTcyqg16
AG+VFbk75H0rwAjdCi/g93EGOJfZE4/UISeomRMhRR/mlAOQm2I1U6gXfjbM5ysqmzmfKMm8j1Ch
EQ0t7KgWM5mVIpezsnrINxl3HKPbau1xLkVRBRW7rJLTYJQPvNseH3yyiwdv9lmJD7+uin1V6eBr
EnVsdB+DYJgOazjrzYVWuM28lhQ6lMraCSk4TJ2ISQch8e0ybUOPRj6ZpXn1bYqoCY3AvsZq3KJP
utdiKinIHRO0dXekzhjGc5lWw1qPydPCLJidzLHOToQ7ywXMMzTohk2OsuWOS1lyZaqYO0X1DhoR
vyiPQYFEx2Roxn4zrTRumWVvASxq0GjQcmFRcFl5bdFR1zjuTljAd7JZhgeA9KBYrPIyNBaxTGI+
LqI5RUaoOzbHOwfS/7YeMpqKgNAuDZXOHobUhDM4XOYFzWYC1kKEw358/fllkEVyBWP3GmWNv9Lt
7rNVCrVzn4WbIm3KS8fA/2AlArVIKeliSgZIPnk40rjPMcmfcoaLJ6erHj3TltjonO5Qc0Omevxc
NDXaQIheKPS4BgNzxTzu4jtL/x7qTb1VFTNB4hMQ3FrDHY355yjs2nNQq62tG9M1C6cBsfBGvyON
NF8BPA3W+uTbx4lkI6L0MneVUtVXC9PSYyyOJfyenzrPkcQ/WT+7quu3ic9Rt4Wf8BRk7g0mB+mW
GKs5dIH9kandHxEVRcsxtHIYow6IEzEhidNxGGuZ8dR0bnBFf10jZqPJJHLvFvb+dJoMEJVpySqT
QZ9z54xF3y15FILyIvypWiUdbRTCQAjWwUp3DFOt2Yk2e2OyfZNdsGtICPo0e45dsokQPqeRBnHR
gBwknR85vulD7JZPsHt4rcqJ1qpu4yMKrGnDoKnZ0cPCItflKJkaLl5igFz0pWRS6k5zo1Iz9+wm
B4eeJInJ5KHbGucK17tjzR2P0URyQqdl427OnTMAEKBLCS9pYbGnBpKsiCrZ9l7VbdBIkp8aTdWl
88llj7U5KsSd7vxEijt4YcA6m0SDsFkBWRkCb+ch4lpO9ZBebG/aN8zQlwI0qTbTfNoTD+LJ6qDQ
5lNc7VXuM9CpaDxIJwLjhI5+Swe93mC571nVi34N4BaoKCX4gvpVorRumkNnJM1hCBD7GAGVANvj
sBloZK8rOioZkREbfeiHHc1cRBoqvg6hPS6owJBwmajaUFxH9z4ow+0slDdDrVnWHVKIcv7y81ey
lt5eFRuaGTXyZ053fMndnYnmFdFq9sXZGZowOdIHXPHVhYkhzhbiVYs5WlVGjoOHG5i38AGnG8Fu
kJ1zGHqKEjVCUsrTDABpqz8n6BcWMQToNXkbJBBoDGCNJJOozJ6zJi0hpI3aOm37bG/BaFozWELU
BjT7ZnD1R33QTlhNmpU/2B+FS5Z1jIi1iBWsgXZc6UOBNoQO9MIh5W+feuN7y3miypzklJLmBpIG
zAhxtP0qy4yPPhnfBjwAZ4nM0k3hFxiky3t96yxAjATrsA/rcyzqBWVasSuiMmGQbmAiIfzkLK0p
Ok+33s6sRyNGyD9E4PuHXr/FQAsPyM/xLEk+NMB6TdKdpZNnZJsptbMljZqIFuuxbqMXHv0O48yx
mb8UtdAOP/8Vl8mZOic42B2aTL9Ea072GvJVv4uW9awMJDGtqOniu+bhp6npf/3DA/anq4noo1/z
kn771/9+LDL++j086dfv+O9z9L0q6uJH87f/1/9FOUx4QXVXuH/rBV29f1bv/4Uf9L8u7zhC/2v3
3n2l0V/cc//zp/xpoBN/mMKhq4/dzXJwzP3TF2r+4RmWBezFxf8pSc/6H2Ooqf/BdA+TnC1sA0kz
ltE/faH8ji5gk+qAuVhKdWH8J/45zIB/Ma/hB3Vc18EayjvxXF3/q30ujhvsGrBB13Pq8xxmB6ly
6VjhxqhNCCnWPxK+/nJj/WqXE/Of9xeznG5j1DMkL2oI3FW/vV6QaapQNp0cOy82nktvuLVX6fCt
Rmch7kOMEBpJfYq/IUBuON1ArklWzSkqqKg4Rjb9N09gBQNUQ0NDRI9BFZ9dd/wIxUsaICAHDs76
xzjKh1L6zjx7928Mf1z5f/0JhIlfF8W9R1DWX68YT37hzfHlgH3GdZOUe7szGaCRHcWqq/UP8UOP
jsAgx26iNeBq2dKpnI2EceFBVdclAlMk9Q5vEc9IAuwuYOtvoAJT79NN89Gu/v07FiR2/ctbBkws
DVs4fMi2/ttbzkJXacx+0ZBMbbg1IduiQAlohXhvGqVsVyv2C8YEjUYQIAyaeEPEDfrS5FA1efJK
nxjLFTSGqMhZQYkFZqTSWfspzN90JH2sbLTh1JaowPRYyqFcG1rP6B/EgHLzTTpNoNuw8ou8fzP9
H3QaV0n/kypL872nVujpzCGKQPGf2QtsMozV3myoZA1ol37uz0ogqcW0cl4MxnNI+HPTPuulBqOe
jPEZDON1G+3DzAAA2NZi3I/Ju+2kYBMwE6AKKSTCi68ACLwfZiuqgpVVdksaLcsDKlhuuFXfwqCp
lmECpnf4KFFm9D3RpzSRIcyBeCBzFx2NZ5KB59ADXXDoX1DfLQ3Fib6qDlYvDpAeU9MiwVdt8WQc
NNs9BaGzz8zywai7qxrcfVcVjJmsrRxnIW9Bnb3y4ftO0xuzfmaCcj+/KZwLW51Si5Y8eEEk/ICc
7LBZEflHGnlK/zsBownvIS1uQriboRa7uoaHAOkK/mKzSeNqN9hnC4sDHRF4s9jg5nfLfrn2eelO
nzca/pl/m5+VFA8WfAzUUznVOD46/SJlthSMSrTqW0JAlkEyEd7UZU2QZtdcCMddt7gVZf3RatQw
dshUAjLSaC/j8aNHzdKrU6FgEXL3t561Ev5HUPqLCIOmHZHWPLn0ZnghTewqMphzxcNqB4ugjle9
/HCKfBVuPC5xbi5qe8NAlF3uapQfgzzI4ApPfp9PUFNp8/X8eDay90ENa2WZzHzutJ5anq1eix6Q
u6AEu4yKBxI6B6IiCGzoX3zGZh+gqjh+sS8juczhaDvcEvgxrflAlNFHnWvZKPz5U0lajplk/pRx
RlO4gSbSQdPe+m7l2jO9VHkC9vqWqWLrcOA8jAibOWIlV6hl4dk2yrveM/Ktkdhc6YDHZ2IUu9Ta
It1YwnaZx6H/Hw2y2Ic5MMgOfW0eDrMWdj+yDirmwurk1g7zva1lyT5PBtw22J43ciBCTlOMOGID
37FmGfaT4P8BUrYuAhreIaOuYqB53lsPZVyGT6qGI2J2e0fTob4pDcalDbyw73j6Ig+SXR3CsRnF
pnNgACS1+52M7nqWbFRbN8oIV1BwPL2wIe/GXglFS1ODBXvxUpsZlVD1ntMOCi3NeTRjlmamCmgU
ndpdYXLj0ZQyPoy2bh/czByXKHheB2eQd4yDThxJnSdoJmcwePm6DHlUPfJ3osJuXjtQ075eB6dW
fQs7FZ1EK67QSoByYIrZBUl5Y/XpzhqppIQaqbf/vCD6f67aMR1SGX/ZSv6FDXBrP9vv4VdVjb+W
N39+25/hk+YfAC9si2LEntkAv9Q29h+2BRqLTRKN+D9+Jy+qmWxhgMOwMIV7uOapgE0LR/2fxY2h
/zGXQUAyBFQOW3j/UXHzL/ueQwg9NYZLpaHzSwq7X5kXtvJGAj3acq1J+9UnSLWWPQ9g0LrLlDt+
kZQzFMlzcVGI779cqT8r6F8Lnd9xG85vLw3/4NeXpsHnJgkJGPRwkhZHRZ0swnjaEcH2QStG/rst
fv7jfi2rENlST3G0Rg9nWab52w4f+13sNFYOhJAFgtXXACkaIMQyvdfIDc5V2jM6lWayGWv1ogcx
0EEeP42YnFWatswVmB8UNSPmROmAt532xWDIGGkvZXglzvGZGc9ZMpdp3LMdD0uBrQIiLPN8EipM
/SQm7Vb2DcNO/ApFfDQE7um/v6DQUv7lZ/Q8Q0rbZRVDYW7Nn/YvnAWzymoXe6q1xpk2WbHHKIJl
mhC09mYh9lkUjQY1agqeSoPzm0adsuwVijSsyPBN1AuVQLXvtYtINQ1XeZAzsLavJjreVdS3Hyly
LKWnmzB88/lWyNnId1E9mfEHq8opFNYWE/2HIzoi2WP/sSkJwg6bfT8rycyMVnI8B6LRatpRgbkH
FPYd/j30jnIs9/znjFlVGK2GQh7GRKaP9SywQHRJXNmPQktXI9JqLYY3MKIoI0DMR4Q8yDlbKEYg
OW7naPCa7OaftVNLFnvHPDTzTrJABX9Dg7K0OepaMFHjUt8WgXmFSm6Vn7VxMklTXsDtf+v60D4a
Qb1j9kHfMbD13Uz5a+KmOGCyr/cEx+3Z5VCy693KDInXrGsqKVtylWhmPVuVIbaZJve9hAjL9Piu
trpnRiULaFXh/RjmJHYnxqfZTZLmeBEu+6Ta5SzVDzh9tlZOdA1RgPsW6+8CANUMcE7fuIQOBhC1
x3dRLsMWrHX1lWmMlJNGwAerENMh5EjXgw0rwHrS3STYYHQImAn4Wyit3oGRb79uFHIJIGHY4SNj
uMxNiYCWPtQCnxaSR8USohjrswgj5JT0R93CR4pN8IQytLgyKlU6qG/FfOOQ+FW8zx3nbUAUsdbG
IMHubWZn1Vh3bWWDWK7GduclF7crfYSQRyeKsDky+F/3DgLgzjDHY9OPD7rEf2y3EfQMO+BO7KgP
JZlSWDNISXNwknVcs1nnS9khe+a3GTDFCHX2MPXY+okKBKHFxmy/lEVDbEVpdAsQ/sZdYlfX2gzX
SBzIkgDKEfrbVGR008JDCHo3DbJVgxKgmoXu1IeVL6Ztlj5h+veWiggvZmZwLNOsLs/YZtdDWzxi
pclPf//kWr+fmKQNcIgF0eLZNRlBz7//y4PrBYVRqmY0mF+hLs8DGll1Orvv51/+44uG0jAx2jdX
J7wr7wBqBnZ/ySVno26Y16YEy7UY3qLIHMhNBTTt5NYAXBD5Iboq3EO5RnScxNEAIOLIBRM76cIT
IpNwoot3pONGwKVI8yN35nuIu/KcmulJxc+R+WrUdrOpbb9eho78LLBEHwEk1ZfIxZBFC6/FWYrB
OexR7AY5saRW4V9/XqT/33L5d/gtTqTz4e9vIUXECL83DY3V998IXP/85j/LEesPa26MwARiu6e1
QWXxD1aR1P8wbfopjqtbtHnoqPyz1WL9YejmDOFCsmq7jsF7+T/liEulAjcLtZDBt8Ix+k96LRRE
vz8Kzrx9mYZn0gulAPr9JK77cZfwN73b1qZlbIPaCdocxmAInaVri5dyJJIN72CxZ6pcjTYH87zd
hG4XHDWzujeorpfEvsdPttfeVWEvzqMZiptF2BdzbXVp+57U10Ze+8QoTgNDeWUa4hCbyt8k/Q+y
wAnEsScyzdxQ7IAcfuAblMfIksDdU/M2EGgkSq0+JT3e78ECeGfHz+EMoHPe0UlICM/UMtWNQI1L
idJjbWn60sfDuNTnsGOI3q58qnzprDkMMHCztXKL9WLptw4AlIkPOhuDTegsg8Kh7O98HlgGcr4v
Xgn1gz37xnT8VKbWN2gD6daI63CV52dnKMUiGZEO6jjDWQ/gcAjGWnCfV8DLT9JonkO66BUWTbwn
exO7N3qsnBA3z1zDe0FdBR+ZoeIj886vAZTJwvOKpRk2rIcItuuUAVPgb9G2PrmKzkWdCk48/pIl
ZCA0kxjcKEY6b9REerH/vKcxEQ/hYFhrMzOP9qnyOUDWDnQEQzSXgIbKGv7uj1gY5rbitJiHX6bb
QsgXE4r1QDibvuNK2q32IOvy0U9RpSd48RPEVyfdB3qkr1VkXQvB9LBwxnU7RitzYp6uV+DTKg6P
AUU0zF+1aUThbgPhxkjhraeigYYB1dAlkYYslbH0ljQZgVszUWC+SY2S49tLHLFpvXTrpggVk7rE
lOUHzNxD762qoFgnybvOWrnoaplTGLWkfBDjyi0UmzdRO9AZEDAi34+wDgx7AvwQVibRS2sBQWCc
yogw5EzpeV6w8TpSdiq9i9cwSTz2fuclRMWRhp5+GKDhNIafni1GzXzKw02v83xVMDDZGeSsrc3Q
PXV+0X3wfDwKTKS20KunMlHhCg5nce8G7i0xPJI6GFw72Tpmgv5Gf3wVlsCfKCb99zq4w2b3OKSY
aOP20dGp6Uz6nLrNXFIv37vAt+6rIAU/EovZHt8miMKzD4wqIWWuGPdkoQzoWRnpdFOTraIw8DfE
e+BFFhrm6ICk43SMqIVoS/CGwrt6or/CrMfn6BxMiBkThSg1ShepOyA8zTFw1ERXhx6XujPz53xO
ECHkN/TidaA3ai274pxQ+OXp90hU5sYg2nDp9PCa/VTAfK1+tBU+OQT0HldoQUWyQmiaMbQhnich
FSV32h1THwTOhFkg47WWyizB7jY7x7gSMblrjWDO4VnkFZNuLasfkbqignZ6pHbRoUij/mhxg5Ju
lfAazivQeWZIaG6q0BPrsEmjbVrObT0f6VuL1JUg2uKmcx5YOu5EVytSL11IzwV8+oss5iZRM6Vv
tslZxLdQEmnsy1atD9fY9x68/CUj4gJHefyIUtVauM5EoA6GAuymYLeD5lSzMLjFrLwtq62stPdC
IKNyhk0/IiRxswAskJcRIEJsYyKuALg1upXE6zSau1UeSmZNJEsIxSB9A2JehqJ6nuL4nDv7yC3O
xISyCDZuSKUNF63rn0uM5DuDKM6D45ZXzcLyG6bRuIisVO0UxVbt2+fe6+9Jcs026F05S7ZXH3k7
724Lkfa7F8bBtdXSYyct48OtSmwjvX4MgQfsBKplUdbTKpQu/Tkj6/EkBPdFbZtHObQPsb6CK1td
lFseEtfNLkp57pKIsIl1GWGMNvlMuKr+JFLruwa4S+r2U9x4r6Mi86EJHYRwRNygA6UTTh5qFH6K
NkQE6+YMYOMCXSzG/oKg1xjIF/V16iLG2+I8KDdx3yWLgUgjbDW3uBsBOzgI0fx8Oigv/S5b8x4t
4BvDx09zQCQNpi75jkYYRUed+ssyfNHFoZiEuIDiQ+6JIgXNY0PWT4rWPGHNOkrVn3OBZ7rpDH7y
uNGXrTGRNtTyMQjLkst0TokfJ3PvB/5z3TFmbA1ChBAeZRsPQLMVRIfWCSDp1/5n50xfdJOTxUg2
RqBj4G8LvA1hUuLRV82+Q1Wy7BwDjxU9AFLCJ9shq4lkYDn1P5qw3w9G+pwY5j2043aLcDRYxiR7
Ka3/sBh6r124TIsWExGg66WfBNrCRlFAFiRgL8iET8E0ibWTTWwE7b2oFQleRvusec0O88uA6JzR
O15jqEgJwTat85ihpjj4cji6uD9XbunBaSkDBsydfhlzxA1AWxCNhZF1nmL63ZKuro+nZA/b/Jgi
kpeePXwmAlmQJdVSqcJ6NsKc5nQ7BK9z9guQ6hxFsFWk91XvFGT4hQO8/eneGLXgy86MowSusjJ9
0Wx0DWJEZIlDW9LH7rX+ppqIzho5klvPi+t9KjR+5CDuthMxoEsFb9l0CpvQCb6QbmtdBB//mL/4
tQwfm7pdd2SfbrSEvcI1S3+Hw+kmyzw9Fj5xp6KjC6lyJtgIktOdFedreIGzHQjEQIkZaecbWCeQ
lNTP5AwYm7iskWcUjrVzqjlGSOgfIeGZj0P4pTxN0L4vnIs9p9iFaWhtDVkCOZzno7D/NiaAlKOW
5vopd/WeBIO+BRuti6M72sARJ0ycQ1YdC826cdzzjsS+fnUThp2wzImt6LSdDgWDj380z47lwVIv
7j0jmi5udS0NRNN9rT7b2IsPbHNwEcpb7pPU4gXJR1a9oufKHoqOdCwzOTtVgO6ztDkUN/1Wz5xl
OUePTGl+ZtMI7vWAEQbXGvx3BkWyslGS2emrCPP3pMR8SjxYu1RtL/Fme6RPJt2D6XjaNcXOuiSo
YmVwXyF+JubATPRPe2MY07Ar5s2PaFVtIQ2jeklpQgdaxzUpbIIs4uAlMlW1AtW8wkkgV4lbeZsy
FOa6t9xpVWDCmnGQuP1js8bY5GjHemySLUloBnnV5Ylud7Uy4W0vO2+cjojxPsiFarcWmZDHxgtY
yqCLxzpjaw8uwyUR4obHByqUyoKr5Zyq2szXkdNtAT+6Jzaw4OAEwSbiPgEHEsMh8h0oWtMCJfQH
RIFTk7Z3xVjc40PdpEF8pj//bJs5qRkfCSl25EntGqd9zWLnhTIJAVag96sGPV/XYB35imD/rNGB
PwoDIBw6SncZgX9nzlOpfR028mYitLRqxj05+PpF7JDI8b9JO6/dyJF1Sz8RN0gG7W16r5RSruqG
UBnRk8Fg0D79fOzZwJwzwAD7YC5aQHd1uRQZ8Zu1vhXiklqIKRR/fXwpieVYZ+X4aBDrbRvCVG5F
FLyoPiODrbORkzvEP5gFSXMOGrhNbuTxK9ADMJrDm2u3P2c/GE4kPyX3kEGdZ4qDjzLiOZiZdFQQ
QDe2Ltkz9jmv7mAYTHsaRg4GOYp+FQTbpI8evZt6dy7wE6PUWz2Y/WsfxzeUd+0FUVj3lIVdvyUg
fqaERe2TojTZB2UH8YhlFokVQLhzVRl3XResaCbzM6yKS8TI/zrGbnttjFRfa2P+QypiyIDAwNjs
N8+lIFMO/BHDqrxuMDZ6zUvMvhSFXgCNjzdiVZWjdbKM4q0ZutdC9t2mg4pi19MLA+ZbH+J45Uez
te7bvwGf98Z2J/T6E9kCsSRGD60Mdbu/6QwQkT00CklMLwWDYVBLSgP1d5+O68oK39BnwfYsk592
LMGkzXoLxOEHe5NhM4HVIYzSSag+3Xc76B/zRFZrZbPqS5YINDO6g0a9DVq+RejnWdNfSUnN3/Nx
w4Si25Rxpc+BGuw1ZgHK9oJ7BeX9qg+R8sZ+/RUiH+ZS+utnWm273mZKgJ6qMpudnLHvT7jfZhVf
7XT4jiQmmNHv3otyvAQBTjdFgwRljuQr5s8tW9p1bzt7gC/g9WN0oP3MCi6wyLnxCGkv2SACIcs+
DaNN70jzWeG2QZbscctYmID6bm2PBC3NUnort1UefgzQkGEwHYlNhSiLG4u+AvUZozmCcjm+2LAl
1luFew46X3810/baLhfmkhgUQqXfakGxG9NODKL41JHm9WLbPWmSyqrIBmdSvgjt42upo0/yVKh9
vUs6la+5BWHDz0knHh5Ufsk+alIAifbOiCSFEZVaPpJT7XU/dSQoD4gPljz/PxRPhGEb1YeXh7jP
jCx7GeL0GUulxqmeW4dhHNH2wHlYk0CBgBnnKKf8RgZBd0nHEN2Wr19h/42oAUud72A14k10/HIX
cLifPLkYMNSyUYOGCPsaGsRYd/F9qtFEm5HNidNABilBN+lUrJvMRQCL++JaD82T79orJDfxSXFl
7Us7pCCIvf6pdJJ7I3OcTc483IesJMKmxZs1emcAWtaq4VvsGikibcuSL+7yRdnjr1pYZPmC0l2F
fZyshi7xPuQ8H1QadQQ+ea+NHdRPRZg9wTfrmQePPdJD5yiawUVRNg0bJyMN0y6tcdd1JEJhBa8P
40gedW56V8R7xg7xNJGyPUNfXf4Sju7euz0MRuvKkIJtwahBDvbuq8Jr5BEcOvj2+9ja/AA9RV5P
7xlQXmnLbTib/apPnM8oKoNDbqIbtzBtemP2mcWYtUsdJjsEwgSMKs1Ieq8Ddz7No75FcRntg6EH
0lKwtwurlYRwu81DgtkqRdHsNMMtzztjbXdDe2CshwN7WFajGMGPEa6ZKO8l81TXW3NtItPmUb/U
sUVWVQVEK2Zof7RLhUCXrOEVzWG64SgZXw23/JEkxFU1RvLJFsS7NFV5tn2rA+5r5cfWRKVeGC3o
rHYmeA3wxNaCMrOTCbgJ05TGrw5HoM0N8u66uGMJleheCQnG7WNPh9IYpw2b9uGU0eK2FR2VH7NB
cSNbMWLHGx0xumjgz6G3g2iKe5kYscLJjiGjdSMvkofOflST129ry+g5+vxbEDvNURCpybraivHQ
6fEKXhWDfwbWs82HEw6uczbLmlSdYbhmscjWA7g5w42wOLRk9SFnBck6KP2kPTmcLXgdlhvdS2+q
bt5cBY/CTdQ2SjuUE37ylRLefK/ivlgNEap+5RkOm+7O3uchibbtNHgX26LPZXr2JSngV06ks/s/
NC93nriX6PkXGzbR3kPOCHkScMo4b7XpEhFMykgLCYbCR8dPpmhJXBAUC9qGCGjXjT5qL7sqnZ7U
iLQhLd0fBPbuYx6WJC/0dZ4dd2/MRJNNdYRyulRkocCAPQa9+zWYQqKJVv6adUu0rXx2MT5BOrET
vkG1MXdOlGEc1PTE2WB3H8AuaACNqvlZ9MMxDefqaLPZ3Ko6+VMOhXFqSDwBLo2CZosX2YXX8RtI
sfdzytJqp+YWVzyjTF50OHQAmJ6wQz+ReTbt2X4Ab/EtxKYmHX6yIMeacvD33lT2byAkJhnvxpwR
Bl2LAk/HcekmTzLl8BlkiMUFRh8Xa8yEPDSu5ZRhAh6m4KSc+LLkLeN1mMZDavNJOmA1g5G+pNYZ
TA3fe4o1qomypChNB5Q0rihY1zuBdbaRkhIGWZ6YNZW7uaHJFDWkkngOyidmES8F84UyD8t9t4hL
kbr6Gx2F1aZiLQISLeqpThOTckFoAkFSsGW4apFMkOMIVCxYpdp7L/MJ8UnKVIDVCh93VoX4tZJN
HBXGIYoLIvAc79UUbvnweaeBx8munx5llzGLmP30nATPMI7Nx9Qy4ENuf/GFqp5H0JJRIa2bABe0
bSOoFiSbvyiTtjIRkXNgk/sT6Zo+624QkslgUJx5vDpdWu/kgMT+9GUVU8tMkCy2xKc7A/s9N/kr
gib3JnLADiaH/8VFre+FLud0jJFXy4yVQIYTh9wEjLLczhWDBCiTV8fCN+07zaNzRnLH3Ph5cpYW
zn70pkMyoC0+Yz31u0JwVU1zfvOcCBGIRac7Euuyraf2r7H8jVCqtpb5kvlI2mev7c5V2j1NKfFg
CWBnNKRUbn1ZbnuVKODYJvoWOye9CXrnHXPNwR9EcnRLhUedSIWjEyQUyIuVleRV/t/UV5c0G+6Z
YWMXieB2z+HwGKBo77Q1b6q22QFmQdKD+puZqMkWnM9riMsHW+GvKPfzCwbWX7bpnDS2SdWN59nN
fsKUa8bwd11UQCfr/u/YAwmvxzE7Gkqfq6JAHS/goFAIA5YnFi9y+CsHpHKkn3Nn3J2qNjfKb82N
6PSIjC87O9XwPGVcu7bCtqgDH1yq0734uQ7W5Nme/cwhi0ek6RbE8b6XZNrzh0eAvJEDNAi7fcTg
wgqIJOveML8sGmgeyfihS5wJBgyKGWviCh3LL6Gw7CEE2HqMsdIoh9w3HSutntwxekLHzMRYW4eC
OPoDBOa9P/+WrUFAUozjZ6h2mA/MQ1xjC07yS5Y7Hi97jKHJ3SvfzzZM+eGvtX9Gj7I37FOL6ODE
25AZsEvhojPa7ifuFNwCBKS5Yf9rTszyVP5ElHf3M3noRvQ7g1ZAV0oGsDkuKgy5j1Ejx3dp9Jh6
eD/amGzDwQLzbKpoXXcegVtesBuD8G59VOxPL9nk5yuzFkeDGK0dDsenzomg2wl8Hn8S+RsxRHr0
4vmWG9+dR2nj5f56zCjfhR2/l5n/kTaDcc4QLbYCbQ+/9ddc03ow92O41STnDsMol6m1gMF76+pk
6iac6E+aFe09kyDHcsnknR63IeWWe4BrJXnOqyV9L5Mow9rpnJSTAxHJIJTNn/D6L18yGR9tqA4P
XGJRSZfaJ5lzhpxDL25t7AWAnoQfblNISMqeSV8sf5JK35xsHxoKm5Y/YV8LhPBRelZhD9VPPI+9
4HWlNOsYrQyEIqwGGfRbSOCnxsnpkYNZ7dJJRGvfhU0ks+HszfrvElqaDPZbaAJEkxN8O/sS1exo
UfEe6JPAtU1YYbzpZ+Q2T5VdtuC+jpSANy2C99nKHv2IPCJTmHW74Quo7z4bg0/P8e/JiBASlKn8
nUPqH8GqYT0T0W7g4UF0gWeTS8MFB2zN5m+3zJaIxyUxoeAbPUN6sZqEKTtJoDJmODrU9JN9wMPB
w5tY/q9SEiMKqR7CQ0feG+cSHhgSvWNf2tu8Tr9To/7Me/YpuPuc987w+cXs52IeWWR3nNJI1hj1
8ws6dfwIJ//Vs/NLoOVnjG87EI0DHzl7A1P2lGQBhjj7eY6DVwMGYHzGZvBLu8FHOdSfah6TNSJ7
Ap04X+ytGANm0LjeHU74G/PD1pLBpho4DsChJ2O0NZEAbDLvLajYLmlAtNtEWpsAQypqxAqVl1Ht
5qAHnGKRjhWaeIK6AESIqZgIkqERbmPo1Du3gFsghiA4TkuaRRWNryp8wP9AmBg70a226k9RuPYH
KzoCI+L2d41ynwzg4Q+ZAdjC0vyrldUXaR/58w8tqP6zBtFiFg/eTXXFevDsL9MKaj44kiLS6hV3
7arsSGBrk2HeDwkvTRAaMWYB0sKKZpx4ligWjE7+sXQtEAuY2CKtJtv60MhIOaSVCW26+V6It1p1
H21R/hz9VBHbR0SdqP4akjJNt+yC0pxxpW9g/IkZnx1GnQL9XX5RkTXzesr65oadazUHwfiU2ISY
4eHHcSIYYEa5oMsw7K1mNXmY6/TQxrN9YeG5V0bpnB1T4QZnqU4XkJfbmZuZfVJJUGuL5ZbdCZMd
Po7pplLazL4zoJBBeQbZziJM98E5ad7LsNqWRKC46WweZ2HARbKeK+IyrpOaLmxFsus41VvaNUDP
LTsWt/Z2kzsFYI3IX/RTD7+SPzyHgbgVje3uAU5hSM3FO/D57Nmdlty7XN48OqVz6BntoSEzwK10
vk5HjQA4I+SvCbliqECx8zg4smvYZAhY4nXkgIcyXGyqPJd7hxXLwXfAio31pq2WDVdRMl5ldL8O
y9bi+EdSK+QBVKf1WaOQPyRm+OJ5hMLJwq5vQ9u9qbpqT0M32ntTY8acpHnl4s0eYS3+FKKHWU5T
DZMEtEeSJ+8bEzwfTj4WEjLOqR/TICLmaGnZTM51Lwq+w8hnhkcn2vbR/CfP6YpVvrb8enpTmrou
XxBvdWUUe3wz4lA7LiV7yQo0Er3FVVsX23LWJ4ZTUD6yWB348HZyah6M8qO7PbsodxneS2t8kgZc
CuPUloPADYbSKAGfCQBC7Rd4ckHHUPQ58O0hOCFhg+JBKsta++b3HNfkOaEcXoVF+tQFKr+zZnxv
RGddVChIoJTWd0vu9tlNLaYwWQcyhSAZz+XE6XV5qS/4X4ofpjTfCr/bTsp1PvzIfpc+EfSM3SUO
pI72CuTtKWf5v6VV3CLivThxNm/GXl4MRB/gPWKi4w+96l7qxJqvbeuSRdgALWY+GjFPvsKvPMvK
+TXaCzEuHYr7nJ/yNBL3rsuQ7PjiBLaO8BUPlE3UOiHCYfDlHrr27WzZAYN88I5CNt9BPf6FAGZt
LZHMj74PPqzQf6/tbL4j9E189jyYeDaieSsh5A3OheAOaDWTUx7SseQl5ZTfuNr9igWdyCiL79Gr
qJQSlCrdwngV+jsmowS4C6SyskB+l1qkakx0gozVmt0QZuGavQ3Ml+rFq3wQ/GxHVvO6EeRgOFxr
ezhjLJAWS3wj2o3U7BENm864ZkZfzupv7vXulp3nIoxyvVRs2rgFfIOZdNXIQRyItN6b2J4vzENq
hiIS8l+ndrnlksYBnSQqTCbi5VIg2390A4HOGuNuM7tVuhvskHPcZaWkXFKXXL7hK1v68Ou9/q8T
ElifBul2HsJjkYX+0fCvFaTGNdgVizyF9gCRWRhleDCbqX2ZjcrZF7qbz4szsPhb8N4/RPbhxg7q
+zY4paTnIcOr4QJHaMezQi3W+nY99eNxrnu5nsbsQxXJtDGYZW/dwCt2Bo7zTRspwHOspsnwbvZe
KIZ9aTKwmha1XalVdCgtULXzEG/72QeqtYwkMeGcGT6wGtPJi5XTtrv+HG00TTLu5/AXoq5wZzGG
akRN/oZnerRlIHHmKY5WES9tKCEmkNv4PS/ahiizaXaJsYwQNUCy4ZNSgza2XrhqUFB9CNKUqeR+
Y+GcGY4yrho9+RGHFZIn1k2DxaSoSpLhrQj66xbGm3gQAx2eEDaMOPywOE4O1Z42kWrD433LCvcP
5mlAdSkbEPMBBg9BGcmZeZn/NDTM1Tlztl2HbgF1/oCpHVZms3bqik2fIGogr+yzHou3rNXFnhyY
O5qCXaBSG1s1ini78L/q3WR75Gs7PqNB9BphkKbroSA0RRaI7KbmV0eqAniOcjUmZbXRcUS0Yu7v
DKO010aIi94HXh7UqlwrXz3cyaVsIBWPFJfwM8A/uEpwVi/P/opoRmjrA6qN4Jeo2ORlVQ5HM54e
0hS/QrIvhN2RiplkGG+1fq7Hdgly7g2Ik8Vvf5IZWbZEZaTRuxNkw3OcNVev5iWASrk4BzSVFkNB
CYBnec2QZ5r8odtjIiHJOESZ7RYg4K7OxT6PhXMte3M4DCoClYUtfz2+w3jJGXgs/F7SB5xebeK0
OTv/u+vhdwcH+TKoftrk3aQosL/LmTHbuNgVR2HitkinDzc3Mx6HodtMEuH9OIdUS2kBjxTmUtxH
wTWvP9nN2/u2T/5OpPeRgqQ5NCYWNpm5j4rJo5gcDs3cRteg/0wBv+4BzYsV7ny2xnUSXvKedazJ
2DwJOEo0YI9dPqF5EHGE19P5EpbfsBUiQINtkL1ueXMPsWclO6PieBYEJpH0AKLT7VV+Ndox3fZ9
1n/40toTsb1OUrLFKGjMHU6acj+h0f/EgHRvBxZWZZpPG90Z7aMlwIy/9i9MOT1UJtckwnbkshAn
xoXdq63DG1k3BhsPIOyFXz3gdLYnmAjOhnAflpG9Pz9R6d5aBwe4udD9CBheh1E7PhKDhLKgTk6e
KOoriR6bVmX6Dgxr2+SwhZkafvLTuVD06G5juBBrsEpsP1uApmAMgYo33XXmfMltc2CFL8wtpBk6
VGgetjeP13++OEA/gEUww5tIAn5ic6dDjizQMsFFBbJem23CXhvM2VlO3l5wDDiWPT+DsHozAYpu
zAFyXRNzxPv/4AhTcW5t+QsOf3pK8r59ZvC4173jXyHhxftm1ow9OzxRY6H35uwML23FQHRgH9aa
NzqBhBqbU77RG6gD1gU30kuYePPVjckHoQrpsD6PxL6Y4m/g99l14j1ZeM62VS2HSDxsCu3i3mEf
61lWeq2b8ppKalJsXPYmbLtxz6ibWIqwP1mogaGaOObdqbvmWJqUcemYESRfpn9rI3zvmaReXDi8
m7ax6303E95B7hSokFgfxzR8Tpra2UuhqW3dZto2RGhzowzlwe+Bb0kueEj04mnuE3jPcIakwnHc
g4I7Am3m4gK1vivzOLgbfvuNGsHepAxLNoEK0H0bYK0cCpxtQRIOyRQsQXDOwLAMkWalmXzWYcVM
rGxP8G6crcjMGBYehugZH0/qpk8DoI4dSJIKsxb5bSTB9ge+2R/Qf5DULV/SmHBf7bSHADalp/2e
WSjGGp5MVCXNJQ9hABWomHbJgEIgsa+lkxU/o2Os6nGd+G6wndFjeaVL0SN0fagihh95BimrCfND
PhX9Klh0MBl9BHJnj7sH47diTevJ1Dw6UckKt8kJHY+BHbhK8tH6nwVSqhj106tOeU1GZB0waH9N
DYC38A3FSc6UPbOuTDn9gxGqfpsp+VzAVHwaR9e5d2Xr7NvQ26hCfzH3bK9VRc5FFzd/bWimLLWG
EAY6OhTOEHntuH6eVA6sYCE2eQF6ciLJZzp4EgMw91Ca4DtLGGFvjBC/YQRqGz5opD58Xmz0iUW5
l9rckWo4v9U4/j3TyMkCYW0AgPZuR2Z6aJqaJW2O/Fk0yqDKdybi4tDldrbDPLx4SVKq5RafHbkP
eJ88bHOio8RsLaZoQN4WioLFDtuYr8XClIorkjBwLuXbwmfx3cs2OgULGN+pNyRTraWTtYiyOmdN
V8pyauZPo8P0ZLYjaijBd4+oRrll7FjszIaMCtCS2z7V/XUWyYvBZv4Yp2RSFcZ8SPv6BUhEeUrb
+XNqZLGfBFxiKKU/mJxXmzAgBMx25+pqM8DW4IXYyUC1U6YsN3JOWDc2eMMsOU+3SkUvaB31WU3t
tkG9RYdpXhpTIRlIutdsbr7dZx3N0R2m9j1T3tLjKPXqdMPvKu2PM6O/xV8Xu2O75hCNCa+Q3wZF
ubbdD4HO6bAEctRxopG1Ge98h+nDEmRLIrD35YA2oDSiD/q4a0MIEPh9INbspXdtiqEkiNxjwzJy
Arux8vysPnSOuiqrTjDtuddsiiqaltnfti9OSl57LTdt0t6iwrMBXEQA94cJdZfjYY5TwVHnhwKP
+0r3v4awZNbJ/Tm3GR8HS8+kgFXJEnIdWEi42qClOETBp9z5YkLU3XK6M9csIHCrJobxNGAFDsFn
dkbIZRDhyrHm+ZrB8ljZdNN4GRgIwaJok/QEC/XTmUx/k9a62squ+CZmj7szQppp2PE9n6v04oVU
SSnSWwKMqnnRFjkkqmR7UU3JAdvlrse6BwKyfDcWb++c/q5mqz4b06oZuAeSOWiXFOlDNkQWuUzZ
6wTQeU229Kpqo5Gic/wK9ZLqVQyXgi1WX0JuqNu9J1EzlJ0BAtcS0Pt6QjmzydgvyTspii1er3Md
E+jUOBbR7vV7qBx6pT8OzI1dE4qfo1A7knwJKklDf8cjnphiVzrYT/xgoZa7YoE6j+66Q4yZkPaD
WaPZIE6hvHWY+7vEbwHOOxWTUmeVhX8Ew+1FX/DXHHxjF0+EX6eG2rDGBxgRteDhYijPrp9AGs+s
b3d2T/PsmmurxACLo2nYbjuHj56oKQ//r8AvPN0aK3PWniD8IlB8O1uKKtmzg8mrO3E8aEV2Q0dg
XeiicYMMtonc7q0hGPsclvpXXZcbduY7361fKM68tZzS8soOk8oYiJ4nC7mNkwAUY2Rf8yUixEzd
A1h/RiXgiaGcLB/8gCbNbSkp2U0UNNpsD2efANBEN2waUCk3UBfneiLUsfd3ce+9iPRn30fOuRuo
8gtWlPnQDdsicieKdhyvcY9GN1Q5+ojQvxeeSL5UnX35OXoaod2PLlNfVh7tTD+2b9mkokc349WQ
fv0eMzsgKw7ciiLCTZu/xaK0tAhg/REQOqo6Ej/i6lMputEcaOlNF+EhoAfYeOQUHpIeig3KZLC+
fIM3VlKc8z4b963b4+uNGKQwxBcr5pfOloyMfD2YCdP22CuZH/fTc9LqeYv8DOjt8q925E3PojEZ
EUWlgUqN/UpQ1ZKWK3i04T7pgv6Px+gPJ1dwcIX9MoLzNAJWy86kH76vGRKrcyob62zJ8GXISVzx
1FBuIy8ttsJEDytNKhoG6G5T519gumiSNsJw+2+XuHiuUfr/eQ/v8fnsjoE61FmEvVkWF9vsqwNC
eYjVSh3kRFEt61s8h9E6Zj647qR3ci0Do45m42JU8RYHc8Jgg+uldN/6GfGYRT9rtN9prVBzyKst
xHFILfs1YmB3QijNYT9WEiyqgR6sCc6u5pWddFY+uZiWy2mW28YMggPsE+OIx1uAe4Gp5qOocgMT
hHU3X0Yb7etc1MMrWJ98HU+VfZyqJXHWAQL0DyQwsaTeGIxV1tDirBtxp+UqY7a+1+UN5LRz/ucL
msoFpNo/UsfnWGiDKy2vOAfFMi2a2Jz+z70q/5kb9v8HIrJYZ37XclIpdw10kn9baRaX6n/7l+0/
adbP3V81vfxtu0L/16zr//QH/52J/R+aVXAe/r8TtU+8svkSGP9fTbPWv50q/Mx/O1X8f4Vu4Lgm
rRQ3Z2D9H6eKgPxBu+8s/A/h4yD5t23Wdv9lB34QhA5CXpZK/Ix/21Rs618h7QEp8lSMADY8539k
U8Fj/n9ZLZl/gBYhzZ5fz1mytf+7Y8ssTSi2xkSmDqmutcFsbgibD2Ken4Is7UiIicVGI/FWjCG/
Wy8Ed2/IvxkP3oL1kIE/rLUMIxbg1vBW+1SRgCBOVsLarIkafPTa4RaEcLiSlVvdgiT+SftyteZs
Yu33NTHX3ZQd7KDZEfOzqxdBCm5ILdneV82raTnia4IWtA3m0t0jx35xPedbWk1JkYhYXFXu0Qzh
E5HeupqWM5vKF06nMwAN7b7qsI1xLeC5lAzz+GXbbu2U0t4Yn4FSn71qhnVk1AxD/XLvcWJoE/Ok
gAmoC6OEgpanJEKzlCn95A9RXLsmRocjF4SHTXRvVeEJqQdG78kP5GqwtcMAmYMtEZ7E4Z8kjjfh
mJ4MAr6wVaLwUuVJj6BQax2/OQFyxZwlEUKX1PDWvmRQFuUzI15Zvtp1n2ydsU9viJhWDI9GxpVt
9Fl0DLathiQKbamD03MNBbb7y2XiNJJMZGTiwf04E4gBGyAQZDXXJqdvU51sUWRPSVH0t6Q/hOQJ
JmSFPQXR4DxzPNnXgvNrHAPn+Z//VJP9TRAbQQ7K8Z4EMYtIchHnCpdzuvSccgccN3ouStaO6VgM
H4Qs4ynI4+TYN6iBVc1WRzmJeMtjRm2TT/YdStW3KcGMN80OWniD8suIzZM/1U+G07lvdb+DC+K9
qja8EIw20pu2n3HQZI9pLo0T0tRxtXhLG0c1X374LgS6RG1Tl6CM2jRMDFdWR2pQQ0r8o82fIZtR
oZaVt3cIxN5VKm2Q+BooKZLoYIw3LsMUIXHIPs9NWfaVzsZAn8OWqjlwZAcP9m57ZZUbaursnE2C
6kK5CHhsNpb/fHFYerA2lQAPdZDfuBzJeLfzH9PY4vTEt4rGw3snHGbZAZoEsVkdmG5rOqEwqtf4
w75k4dcH5RPY3PjZc1T54/s4FW8Fi8VIj9Mlzav5npfTyQSyMjHM+Km7kFJqdJ8wjzSoQLjFdBYS
dT1myQG8dL03iEoV2m62HZyYTRahLaQHCBhgVL7RHQ12eQO7CcsL92r2L21rgT2LCrXxenM3ZHBQ
UTYMImaSF1qg9pGT9rHBZZc3hBNMVO/+SHXYFExIsJ/CzEPWRL02fzqdOPu9VfGc4SfwvMtk8No5
/Gn3JmRXXEQ2gWCJdckGCxN5DvLXrPOjMbnJyWRjfIaesfOoFg8wJNgidTDlwvSpQqblFmXxrhBR
HpoKpkaGCPqZ+cUaypp8M/ueahxcZELJ9oZ7bQ+3c9yhEg65nRn+mMmYsqxEQVCWZOVoW4E60dlT
4JQXB/jWq6Cm10lXHq2ICN4SbXeRa1IpEzo2wtRK0rEHBmJ1vk+BQiaBF50L6SlYRgaDqKnAWN+y
vQZODUVhP5lB9ZiF9W5WFYTHyNhVk03YJWjPNa5T0HXgX85pyjAxHIAkF5bzLscMnwRZqkzLiJ2P
wnwbk4+EsnMuTPOo2e8+ULosTxq+kmEhdzjpn2mOw6vvUmsWZXo0mladvNq+mETXIbV3w5OALhL1
vXHy5ghYbTwN9NNJs3cYZfUBzyN+imljmWTaBI10bmkONccqwRY1kUAipkEIxFadvoXDdLSQ+IvR
Si5FyknqR217zFnV81kR8qXz6DpTjuzoEuj7f7Sjoj62rHCrLc9cB6BcaX2NW4nDJcxYT5MhfTOM
zoG+F25dDEY1+st1VJNHyKjdkuVtjspvq1G/DWUc+9j+DYPz6CFCUMTb21V95lP4kg33QGAa3zOm
I8KWWAJbOMnJJlgp6f1R5fA1K0bJJKO+JjlLAOgBrCYRqfP4PEbS413Njl6W1ioShMIkVf7bERJJ
bzO+QpV48HsCVPgpB6ZMU35LSNpJTwBW7xrIT3ieLCW3/WL6B7Avm/6lkcEIqHpmR6GQgWez+6Sb
IjzNA9w/e2hvde6eJIHbp84z3tgrkx9eJPtYOXeLdDEeTAZLGNLuGWGLq56LzYnSY1fcJyIo8pCh
fhxcxS43ZpJmPbLdgdEzYMcBwdnWnJIls4WOnLvcqdnjNj6lpDfN1smtXi20kicWePeUBgf0IGup
1H0esmj46TtqO+pm+sxKauLFLbsTiG4PpguQaCM5ix9ZHjNoDNlBZUYrLzOZIOswLs2N67bGik1o
f4gG0kRJcSKUEKJkFMXP82S+N0N8HqGqv1qNbW07G7mNlXtPXWr459rFolAZE5L4JSzDOTYBf+wo
df11ImwsHEX6mqN0oN1xd0kT/K2l0QBx55gqS9ynZYJYPSRm/dCEzodrzda1yxIb2HcSXplTtUI1
93Ku31DUuehgkJp7Ee2oyiwCvoj3GasgeaYvCgASW+4W8n98gk9xad57zzuhPVj0mQwnSjfETtUF
knbD5i8Z1T8XDgT0JJwODodin927ojjgcl2nsWjWfpy9mjHelpZHu3LlluVeC0QJRIOoQ96D5DoV
+jDVs7FqXf9V5wRjM82TK2cm9pUQC1UetN3TkYa4OzRrKwzHAnUAXNYqdFncmW9d1dV3u+CHmpzZ
MgE/Gx0Ma+HnhENaJJ5EKcxzpomMF6SBApWQs5mYx8pE51Bcei61vPuVORVbbAv0oBbuuDGewkzb
a8v28q3DGnpPGaMX4fZr7PafzN0/qRbAOeVoV900PQqL/5vhtlwvFA2XPS62plVTuQib8h5iOdRj
kL6vbk32r08lZaPiyV/YCj+3/DP8L/bOZLluZc3Or+Lw2LiBRJMJDOzB7ntuNiIpTRAkJaEHEn3z
9P6gulU+ZZev44ZHjvBEoRNHEsm9sYH8/7XWt8wB7cN1b+2UfWrOQmOtTnQFwIOLknespYfeSS2o
iOmz0PIgIVGsqWKK+QZAFLti2vkkCzY08LBKw6Tep5LFUhXvDdHb29HMvgojeuYM/Dkh+xDTCIhz
YqbABDH1RJywwJI1tPRCRWG6i0Ir28HemtYF50ZwG+bYXihsyTgGFinOdn4jyp+GZJHiieIn1r2E
2HMYnYSQHBFx6jDVdmZrH6he2VpZ9e5qqFe1sq8IZKeq6zGd9zC6b2jiuBn1qQB1Cdoq/W3x6psm
AyQFGUMRwxoJOf9JwqIY9CoCz9nvPoJH0kZwNWMWeNr28adU723tv6RyevMIXUbjTNXHZaI6Z7F5
xybr5Cqm8QOYFb2Zn6UytshIHHstouMWexsahjRfR2G9WJcsyhQ+q46T4YxtZ/S8F23jrKAF4Lfp
yC2c86Pn4PaithqWYMDfoc/5hWUX/JtxW7fvLNwOZFW2LJW+A1NASMJw69jJb7YJxzKH8jYa3osK
7cc/P95i5ll5I4O8HdIYaia/Es3rQYp6YzmgCpMmeAnG1toWuXUc8DSosfhNx8U3ucQT2vjTy6to
DaHDkLfxtYrmH6nl78nGvORcVCRZL1GdP8N2w85Jtav1qHqDf9B6dLvkd915R7Or3tOl4Nw35j2v
4iZcTt1Op4h9Jb+h3X06ZvJ7zrp30+Ap2gwHW9uPRR68zEmKHDF9gG+lmqfwP1UYvLjUKWnpv8Rz
iJUUg02WfEKxwx5nkaBrnFsOVqbGvRj1xi9dcOrMH3xtvGAJfc+LcBdUyWens8/OUU8x72Orjnym
7il6Cn9JSX4AftJsiD9923oMtDxmctzMnfdLmQ1FbC0B7cTnps9jcvn6Pnt4D6L9uim9o+ZYzDm2
JODRe/SK1XtHUy0SNnzey+qdlsTPiALmLH6nh/JiG/pdj1h8MAMq30JCojY1a+/Lj1dV2e8284im
UjkWGfFnQSt7MPC9R9FjlA5PplPerP0tnDD8MU+dRsL8HbAVLdhcJb7ms0JEsytd/aOxPKDhrnse
SVczFspV0LxhD4FAgBqwKn1jRS6RJyUrftLj+qlhLKh6c3Hs1Z9j5ZP8GY3waA9Ea0Sy6Uc8W4Qt
GsDsn0RToYaV5hoqJazvgBy5JliiOo46NSxqOzZ/9GN8GdO04q8vfioz+hqUf59H8yDHYbz6cI6S
ca72fhp/OcQITp410MiVHLwWHbDJ3iK2ulQyNXIf5IpHQj2Ka+bLVUOvTGWyRq/j9AbNrMOwZLHd
Wxzk9LdWGyOqCC/mOoJEXaMu66I7l3mSQndGV3Rn70hV5XSq7cgmgg11vE8wQjl9QhwuN0AQpvCa
kqq96HimoGAkhBGn1Yay0PGelGo3TYTCjL6vzkbKPo3emPQ7g/Igmy+WbPKB3XOKS9hIT3Kso12P
kgGrIsV2mW4cxohnbrfvldPpRxqkE15yPqF+T8n9pM4R01FrUrPuMT4YHeyc1s/44Z3JRzOiehhZ
0sfEHH+nHqa/aMtkCncn2svGZlOkXnUfGla79AN8p+mBJJEw7q6O912EtVxO6nXSsThK0Tx6ITUX
JQddc6ipa+VNOo9R318G3R8t0w+O3lRSpZXvVE5lgtfyQJa9EHtDJ/aOFidWgiRXqIEAkU/HMfOJ
Xw1HHk63IhbwLz2C+VO514u/CkNT+sB/4ErYs1xNNyqvCE0xFVxxsNBAaHXB0bG4SGMTIhG9dp0/
cElbEDLG8dV1a/Xq8Nb4fCTZvcvyMFBc9kDe8jVMRL2dZnaLuovffG/5+svS2O+Gz66tn1NRdU+s
hr7yKKguBsx3ICGcEGWKYq8GXrV0dnIimrraex1g0XKonavtV9T9DVD4slTskO0E0gIgCwIT9pHy
ivhQytA4aFFOlDwQIKe3+bmIKTJVyZDciNmg+cunAC+4F2uDOoD07qnc3xjQrC6ahgJf+NQk6qA7
cXKgqIzOrPlQ0Wu9bhqDfCbSGviwZpuyLrnZdbdJ7dQ8x8svlCYQQU4YOZqk3NcNtYosL6ZNVxpc
H9ggX1hBJdtE0J7YSeSQAgRWGSwMrOJaT4Q56yBt72EI5tC05ksAl2OuTLEzOk98y3oka8OWH+NE
lqHS43kC0c4Eq+mwo4zhkWhDtoF+CekidtA1KHOdB44huvU3VhitCWdJDNceqiJRz9ECJZqRX8uz
9pst2MXzdQnWLEzVCVzRXE/exW/pW8fbn9Lh6f4q7cn7sfymgci2EAMuIcep5wSaN3dy8yPOjG90
RjqbPZis+YEDytUYYRQMQRTuCwK0t8FkOTRG6p0b4ArFzYOzMhrnvJ+pKU+od6rs/rGbAtZvbvRs
oChcVJP+TGgrE3rTpiBoWb4nWy+oNmaIzUEEiLqzB3Sfxt10AwCEbHTKfNBOjwZY66Y0y21aCZCe
E3dOB77NGTAp1g/9YFQGWdYZi+7UXy3KMF5Kj9IVE2Ir0p6HBGaIM9LPaqzpWfBsh77LxC8P0oD9
PpwqD5Rj2cMGZ2mEYzYZYcrpeSdqXFUcdeYtDDIk9Kr67tZJuG3caR00aboLWV6tJ09PyD+E1CaD
1x7ZErmC5FXGaHON3ohX2/vQwj7nmEQVB53uFU6YIA223Rx9ZyhNz2xc3vzemZnHsNbmGlXYw4kT
jT12eosOQAO5ZU8km80Tub4iz+MD0S+O9sFk8BClst0bzAc3455KYSldllRi9GsvrDIWCpl3mDWu
rQ6mPQ2QvX/784schMXmngZHTjfV2mqGZm32iHYaHPMaJ+qANt04B8ztjB8EjOngkm4EJ5ChmxLw
5OqbTXqQXXWtjKQk8YsYXCX4l9sI4JcMb7HjywtmhTUhlf4QyfrHODh42Zq9PVfeypjwAvbhw6SS
F3x9X2IGTYZbEH010ltYgS52eUFFSzGRaGvqb04/hBttUo9tmOW9UXTtGda8IgLlHlVvbug8od6d
p9JhzuYvw6h9HkrwGBI+kGfHC0wOXtNrTfbsh5jguHAxdGevLfuXmpnOFzzwB0xbnsgw4ft8rmVb
NdyBGvLuWCG3kr3nZoDFxKEu+8w6l2NP6r87mFngmk2k6pTmXYNq5zXpS2amrxYGmb4Zy0caeDS4
H563TGx4CiT+4mNgyS97SLnsitxexa6Gjjjz+emXVo1ROC+kxPpN0Ifd0RX9ie4KI0NHB93wAa3B
ObTuLNd1ND3Ejd2fp64WJ9q9rl2rkmM+TpqzMREMwgqPoq+dfd6UL1XGgo5CjX6oDwOy774lr8fw
OwfPskJi6vGOn6omZw7Bydp6vbUvMhLPbtXp7aIAHCSknSJk+9FgMiJf0oZPyniuofyzQ0dewih3
jQO33xXjEjodc7HWLbWkbnyq0J7JfrBpJkckjGTmhFcNePz7PcvDfO9O/LSEBQgBbAxe7PvE7skP
48eqjtVmCl2LNUtzkRp4EKruZaoBSSh5wuH4lLTKPeqYGh3fjq89y0/dkoCIGrpU/DT/UFwXaxN0
NEAWSRWlNvYWwwG4FKB67Wy1B9Zb1BXmbMM9Q/rXJWlVt59Up78JKiWeygSjVzLKnx6+uZsuuHSW
lQvG5az5qLqUqEw0/aaHeEmCg4+T9c+25ezSQ9IZC5gAsF3GQzuHEp9ky6QAjlom+XXAWr6LJsBt
0C0/C7N0Llz/qAS2JHrtPZR5Nl/KIWEeD2GOZL0ZXCl/558uV1GeeIcCgf9WecaFhIs41klMInMp
FjfTiN4qo6AhyFJqXQwGB9Q+S3e2Ci+xRasjIImOMxo+R+FTGt6OEUuMcarOqVeGp+W/qGMbL5bn
cvCsQSyrOnjo0RxWnUX2Ooo5KsYm1MOYhdFGOPNMj6JmGGR23w3M8AONEWcr9OFotTig0RA/x3ig
9I3yqWOX9v46j7hb0lRIHxbFF83U4a5Ch03zAG8lGNA97rP50KMMdKrsL5lb03vOLv3SgRIMmOcl
Y8QlC6vfDALTyRqi6TRP8U/20OnNo6UEu0dEYt12ksPsc9AIMpaLWoQBbFFP70HSPKe9Aktt5++j
bqYtyESsXHnOJA3/4trmyOhO3BPuLNgKIIm0W6hl+3GcxV7mPnEWWGVV4NLR4Vhf7mSKu865dmXg
77I2si/5wqnUpHxaSAMgpqN7V/iaG4zj7FG7sZaivMKiUByyCOquHFOWdMt1zYqtjN7n1fhLuxnJ
goFmYoHGuNZdF5FTJUE6sDnb6MwMMali74x1E9LdxaqlzQg6FWLZo3CR7AOXu/lk0QPBH4mPpK36
Tc70QB/GpW+G6myreFgrGw4iFoE9VTsbSlisgzvX8V550TXqbJLVzlL2QMfXrpvDbO3MnDhlJrYN
2Pmdy9qXpNWtCnD0t1nxlgrYnhRWrRW98gc/OIuZYtS5CKnwwYqpmnHbDzGWKEWkv3OvblC9OUTN
E2Sze2/Quq3a1LwpLKcBJGlH+Cmc8nEDxBHyKTYaRPCKUBlM03KcPks/8g955x8KMx6PlcZZlxsS
Z2Mjz2k8/hrTYX7KEQiyfv4pbECdThz9ooD2IMpyvrkFh7ZyHh4UT2T61JydEHxEC5uGj8Qw9iLm
Y6JcOsnkDstvFgp6AQmJL6e3lMP5uWYlqGtJY3BLDcng0SNX6SUO11I2TgiAaLiqwZNwjkLf4DiR
gqnGDZqyZHXvg02QWsH+7noKYsiYYahw/aMg0QxgjDhriEDSmM3iHNTDLosekc1ScoLRG3Z5+oSx
lxfFHxKe/olnMd/nKQ1XbmvstKrXlRlqAialWmsU33siRrI+SQZPKci3WRMOB52xCkZAxSuajk+y
aXie92+dPYXvVkdNQNJ2oIxE/k1FLaEQI8Lhk00sxO3PVk/jbjK5GahlP4l57pAl3A9am4ssyk8T
dSWXxG9/904Gks/xwr1UyzwVNP3B5Gy9HrjpOoQRHnJKYPpGL425oD6wi6xRHaKjEsRAMZpQiZe0
7nZMzF9lC+ps0PibUX+vCCbHcIw/XAH4gSYXc/Xngm1SlCWlnjLFRnO0l7sx11gUHl3Yt5um932K
s5BXJxZqU2ScmSjdWyg9lODyaZoyazXMjwidr3Npfc6VPDf70q6HXakvgGcvvAjfSsd/GE0B74l1
vYTCVPnWjrgCBqAAaUR7zFF4vdzQW0scPm1cPhNzWZj2aGOR9zVN8afVzgt3Kmc+r36XEeUtDGz+
ctChyWDgNt02DHsyWDlG5lGOCCFEZSQosgxRjHRGZWEsyaKE8UJx+41Mjq2ktPIDR9BfheEseGdN
ljetn70uSJi1N1WrWy5g2vdqD7OU4X/UuJl2AU7ZP57ZiZhs43QSqlsyQGOjeXSsjPtk1C9KOQbB
9xD/EvJN1ELQmjIqk4tTQovZmWAjR3vEcAqESSXNMJNQkpqE5gCz3nH99kqeaU5+6IIK75VbXGIx
3c2xLngYeOKTas0GN+Otq0nPVxEGFUQIGg2d5QnjBuvaSdXJFpQ91QlAZznDbKorblcWSeU5YxEd
oT4G/etElxx+eqg/vqJiyQCUsp9gC7ACdOZrOLnljpRQ/DhWminMUR1LENfc5XxkVBnZ3/3C2phB
VL6bQYf4cmiMsPveSXXta98DAkS2krj/oSztD0BDKBkiDqAYiFVph+1uHtAShons+pDgQRhoM2sd
snL8DONDi63sOWjKk2jhtQAcKy8xVQvpEmZlJUCs1Rs+TDiwm56C+WiJvmZkYC2ysMMSitVLPLYl
J5sYv11SswJf0hHQWtr9LBC3W7K1CRnbYAnbzqRu4yV+mxPfuJhvA0dCj3TuoEMajrhB9YLgbr1E
eNG8vju6G9DuiffO5Hw5X+/KJfjbLxHgnOz22nYKqP7+PfsxRUSFHTLDNIVtyyVDvISJI4naDtJ0
B+lK0nYb4x+UhI8n/2s0HHgjSyy5zZw90KB1vASWpyi9GEX7UC5RZtz+oNPcBfgdr+T8xTps745k
6lLu1NrH9+CQiyYU86DkUQZ1tnfJTXcdAWqLJHVHohrMwxJRIWQdeVxdY/ys9YLfI4edLoFsIwTz
T0Lbr4tn6YybutAkXWcQiu4eL3FM0opwdzp7ZxvRZe2R+26WADg4B8rDzGEg/Tg8NhwxrY64ePUn
QrFEyO3Ov3fCeCvIlkdkzLH/k3pcYucKD+MSQw+WPPoSTM8WnCET168BLYiCUvmV18deRz962Z/x
IJ4Few3DHz/9JfRuxAkcyPw54TZIrzDNoktAfu6Z+5dvHgjkBgol9x3S9HKJ1RP5Z71J0l6MY31p
l/D9n0ZpewnkE+3ErrqE9OUS11d44FBQ27uzRPlLlAEMFBiT8XTmW+LJzaWlCifuYIyzD3tglIZA
zLZzbzrWk+9cZszLt6Hqf1GgRjZtgQq4C14AVBEkLWR5gy0E1gvLfu+gEaCSiee4efHMLnwMiDZY
dlM9OyNmh3CurlAELLoWl+VRuMfaQoHYQj9QkxXDWMSmx1szh8ARrAWTMNqdezOxL7wMVbZmpfot
hKlgLnAFQ04fEYTIBbpQo1CP3CjcLLA07tCyPWPs+CEklSiGW9unKiqfPLqwNnVNFKazA/OWhSwX
F9xDAPdhxGS5MhcUROg9tgsaIlsgESVuw2eR4M6jztoGI2HDk8jJge4BlnAyZCEIO86/qAj8BDNM
gfGCZEAEm8JcIBXhgqsISuWsnRHeCyvB9jAvWAueyz0ZMFAXzQK9sNxObXgTAWEgW+9T2BgBjAxj
ApZhLdiMaQFoOFlU7Cp+4JOArkFJkGBCAbgRLeiNbIFwGM2C44DLUSyAjkaTwHUM79eUNwNQtgqM
xwL0qCB7cI73TjmxwwuFJNdGShNnD/NeOFgOK9yM4wu+lQfmmChjI5FVbvcpM2NLeW+FOPqNYDxo
vkCQG2JLuyopxeMuBIok74GS1NBJiCXrB010gEJ7615YKSKZCQrJxXb2w62+jIZxzPoDPPnDPikW
DEoDDyXAisMXqYvjGOIZd9jEBwqpr+AZ9+YXAQfTOOTExKZ9J+Pa/8YMq0wXSGBtBeRFc7Uu005f
YmS8Td9R7pFiRlynaQPuHLo7cd3kEcyL+VIlLcggV5zIcQP2HqN7O+Uc39PoLcm2NDNHDxM8kQe8
rd3eVfa9dEyFg4X3IksxkZGSa54XI+VqqLPlyCvEWnSIMaHuUl7AugK2n9lLHXTB64hRodHTfJSo
1duOdeKm6kz30JsWPCxw9FeEjMeqn4prBy5S+9whsonvUpfjyQlCcMG2eUgL/WaLJLoQ1We9i5/q
5KKtsiPccdlWfJYRB7Evqb2t+uiWFz87nuBhEdq0CVU0yFSDRAq2Shzr6d9/GRsI/ECUntO2s/e9
tqJrHxziIjia+BgizzNOddE3j7M8ZJZrAi/nF1VN6xi+8Rl2zDpP4uBk6mc5Qm+N3ZxbaH+MJD16
+LCm92VYUdHAnCTjYWsDNOnl8DPKSntVHKN56u/c60jKJNmpN3S1NpmOvxG+JrXg11g0JhNnuGeg
SpEhKUn4HIYuPKcmBQR8egvE0IEkQAbRjwBMyf6suRVQS5kDe3EsK7GxoSx/48BR3mfhnBvF+dk3
LWtTjUByGzsbj3Im0cik1h1BH4Yc9bhts+Wjlc+ahieKh79H2g8vWlvJ3jVFviuD6vvc4c2a5ii9
UqywSwxZvBBc7lbmMJ58VRcXr8mSXdNxMB3tHjNZ+qGGdnwYQGy+9Zv3obmXRZifqI/cYhADb8Ci
UtlZ/pAPXCiNDdspEc+Ynv1vPpWymOmCL5OWgpbs3RdOmW/moLJvo1DwfnKO45Pw3qA+fTQlwj+7
bXu54ldNnhQPaQOWyMBYtLFzA7uIiRvADUVwIXM/POEgInYTaaSqsOHfH3AEsndwWYclRFqMaim0
ctob/n9OL6NtPHQIM2uT6xloZ3Lmixt3AqfB3ueQ0cp471hDAvmiNd7DnuP/GOKuLgNxbrQHBqj3
mtussTKCUnEOfs6QF9l2yGK1xJUSWDsJKIEdYXNqRmtc6VadC6F29UD1VNVbP1JNRp2qWrwHB7+i
tmysNeqi07JnQ8VcyYS79iK4ejfdFr+ndKkSbxRr5eKL4+Gd4DyojHRcAN4+WSPmUjae6Z6g9Qfa
H0dxJ3pyFuXdG2F0UYy+WrD+PAjobAg5LZokkqP8MyMB5yfo2VP9gBIECy00Tbb2tvFiSEpfgNUN
LCDeMx1ll6T07046bKxBHamps783Eu2vN1tgHd54NkQxPXBR59tIUrNIPTJub3xV4Zht/nkT9f+N
Pfqv7uj/9v9Wx6JlQd3+RxbqzUf+UfzpWNzE3b+zUZvi73/579WKS4Ei6H6hcCmbriPxVw+/mva/
/mdFkZCy/9K6SGPOv/qozb/xf5SF4d6zyPLTMfRvRmrzb7a0AfO7uKj/1Bb9M0Zqf+kX+msrz1JD
4FgSP4xwBC0YfKG/Fl9olieDQ6XoViTx705JbAP/4gBIAhRsMxFbxnsKuI3ghcfBo57ld/KH+87/
EQ2sgQA/noNofgUWvNe4nIiEbxPuFfWpHbAsMaoTpr5GA0Yqi0hyS5ZudvfJXB+oo/VTA9yNPot6
LTtvJwdjG2QYj1kgLvVwDh0sEOAfJbtbDOD7oXIenUDcHApGZPhJ0+xu0v7Wy6pnz4C2hOEjYBjC
drFOOQxl7eecPU9htU3ymeFB7pQzXJX2jl2YXwSGQTh+rxqnIB/9uwStQAxjn2GrQv/aTBYOiSnD
Whg4L40MD/WQPOQBhlIVYaZqXOgVOMYwuWSPbUgXtGa2jd3+x+JmMb36PXF42ULT2dsYRyoj3Xp5
+2W09qbSGDc5OPzl6vsPypyWWqz/9Y1UpsIWz7VmeUv90tfHU1yEDXVW/2XKa4scL5GqrKp4kAO/
X+wbECEBDT4ogiKrKOK0QbDNQHvteXf+8Tfg/Ec1nSZwI+lKRZWV+z8Z8uPK90qSJ8GWdeys6T+j
ynuHgwlxZ3LdbRpZD06QSni88x0gzGtfxPbFBf53zIlQrdTqFySFejdTRbnumRh2FNAtDwNCKFl9
6EiQrlnJGEezZYidG3MNXiRHmRwQ7NOaydujinewfaDpwADLMnAP1EqfqxE/TKSo2O4a62saggmO
zPzYmfF+bmKB7Uu82ZVFTfR4xWh8psK7OpWVDs///2b6J9byfwqkwPj6h80p14+f0fTxn+71x89f
TfTvbqX/8lf/rcbNI+khFUUopmuqpYj27/dR528mKULTdP700y7dPf96G5V/W1pcfR911xdC2Nz9
/kcehYuVPIqUSMSe7Xv/zG3UdZ2lvuyvN1IpTCkZFa3/zeUvGNPndKa7cMw40Ad1SOHPiA+llNET
p9qHEuJOmkbn3NV31j/Do/Sm8BRZm2iW4ogCy6FKm/B9renkS71tjMK+USK1z3zhsMyhFbLtFJSH
qWBqyTO9CykCwP7SmWcGC/NcTxG1s/2gWWEsXaGFk20KyIt7ERGPGWbO1KpxybzG6j6kELK6svuk
V8Z4SqjesOLXLHufQSA9pSRriGRnzZ4QKS1SLMQumPOySwTmb21N2Uvnj/RNFGhMYwPEbkSFpCZA
H2aMV1RkgizOC6i0edTYZIIjaEKBZz23KSgJT9RsAbz0h/tl+vhQvKhL3q6x1xfffSM/V04irzFO
ETb9KEGYAIPo0DQjApervqz5A5P3uLMlQoaXHgihkvofyduKYyht89w12QeBW0bhIP09N4B1Q48Q
ROnQ0Tu9sha9Vg7NWsZI6Xkn0WgMrDLQZsLJejWSgG3ieDCxrE5hQdVHYof3sr2UuTsdUjSwrY/0
XtNwjrh3CtH/91WRXEKb/CM+5H7NxFWwzMypabm6TS2exhSUdtpzwgtcKhw8Wb421cL9BB7ihWxX
EHHDDVuPlJughCSNpsUQFdw4biJNqcHc1xgnYD129yjuWLZG4V3yKFpNTvp7HO1oXXTBROPTVG7m
xTdipyUO5vod+wABFLj7NMvFTflZhAV+Rh3yhB3IFk9tg5Epcegl5gHY1NrcSCR9PdafvCwPnoic
b6INf3pTzIiHGt7aQNINJlbULCRlO3PI91D3g12FdY+9XISWmt8K7JRnRvDmRciCuvIRg2irGEWl
h7IcPHoYllU5qLPRGeI4ShoHcJFDUMvAgWE4X3yq4Ya9q9rhFdnCCXzGDGmfHDbJB9L9m2Spii94
/W5hhYOLZoMTWqU4T1Z30hKnKNlYIA0Oc0TMIvqW9t0zICyxG2zxvYJEeQ+TbFUHln+JpMy2eKks
PDS2d4OZ/WYupMQUqYLuCsGzlq0UtsSITO9IWc+3SalLuUCu3KbR6IoKojgPMWNp9Ez6nMaRZrIO
NRVp8GOAQVoFwA3t9vck5KDeEHMyuq3H2eFUs606JSiTB5kYu0r6+bVlcjkmg3vFVBU/s5MGl+mK
faVsc2eneMMjTUITJvwDpOlDXYwfxJKDgzv25iouzfji8JKuTChEtVWnR0HbsbAC3Kwz9S84DOFx
hHyLBf2H8OQlFunJBp0PsHuwPcXKy+kWyLN/9srMXJcxbHLJ5xy86aXO3H6NqgM7KWK77WXuyfQ1
0Vs9YsOveSB3ZcoiBsXhRv7PPJEROgNgjIm41ta6d7r4RDZoy0vcHIFsdQcj73cxmYG7bMIarpRt
sAyW+coJ2/Q22aI8RILnvRnSRiOKazp3X1U4hceITWFbNvUbwxFK2vDAxVAU6YUyjUPKzfmUVp+Z
VQAOTi5JNNob6pGsQ1fPSEgD+0sp0B1pJtnmlj5lx1oW8gJ5YuJj4d+RV3HV1G59sQuifLD9H3hJ
L3RTLFocS5uSKtk4hk8+QQAsveW200kiNagccjEUy7S/kMljn+lgrmF96WUS37r12PM0INfEsau8
zREERYWDnlMcfyKWnwIpaoamsgliQUol5kngQwE6JGivT6WMyTDaFlJDwiw6MMNrhu2r8il/btQP
rNTOHenYvkeZ/SzsLj62CVq0socnrx0aSqip7Ys0eBHVwW/22x4Njdauus64bYmNkzribJocgf78
7s8vjQ5xIWZe83sKCY0kKcXbuKwfmmIClGh711qm8dq1xABJ/ylOXH8fEmBe2xmdfguyBXua/6zo
HvBR3VXmvlWhlW7bgrV65BgIe5EtNt3y1BIzPIUxwK4/ekMIRc1h+dTPmEmT9lZaj7av4mMSR0gy
5gz1NgiHXW4H7SlUvtpnxXQRqD9YbHMCClxo69G2ip3d4eUbofPX5a8Y+9KOpQpfBSwUrrR97UBO
SygVIsRe8cTNqjOj/9rL6pCbJ/dm+FKnkuMIzwH2NAEhplHM05YlzLPGYiFCCI60u6jCObdTj1XJ
8089PnP51IiSjfwLHyHgP0E24iotT7Yu2UEQKoCgnJ3JaOPWmlJah2J42lSXQiljVRxEG3xOiwvE
uoRh826U4Cr8Cl+w4b4ZEwtKUd5oKAkPnkImIU1vW2ADKjf9dGRTrpMEiS+YvjII2GYqL00wvLVp
+s0MP5pplwvnSs7loV7yZEEubl2G7Qjot1krkoNdep98Rbie7dSiuuyQRPDrI77kLSHVQL+7nUfn
ld3ElBOMOIa0o2n6wdlvAzZhp/Jg9N2PlGsPCpijOfxAjuQoh3MdcPbkVu9NAoSAluWuyKlPT+eL
hswUGiggrC/6QX1YpUtdV0xaoSlMf2dp98RNjzQBVBPehDLYT3X5WbbThOGKkcFhEl0VOCY2qnBf
R8N8mSaChSmjHnd0NNhZOivfU3eDzhX62PBf8yjHu6B8iChJDe3KzJ9mp4jWjaNvptDhXk0hFo1U
IXPX1ku8FEb41FStWEN/Kjfyd7FjISKKb2Hv7McUW8AYmS2ks5+jE7wI1oBrhSyD4uiePbu82Tr1
NwAgCmAfA9tpKJVrM6RMJcZcXYZZxS6LQlUPtXBxV8XrvMbRE5rfKYRifkx2rLnNW0k6kBALmVB2
+Lb/1JvROTL9F2S+H/FQkSeylnt/8OxYOI+cMJx3Xuc/jhGSSvSCK4VKoiZ7jWwK4HvR3UUyHKMm
UOsmx6zjTCFwC031AsVve501b1RIEfQERm4PeIsr6ymQQ7y1o/HN9Ae9UwUJGt8mOxr3wyEiPJSz
AU7gjF0dGz1jCoE9WN8sBugrn1XY795EsiQ0r9PiXpdqfunzYdxG9KWkrTogsRoZDV1aET0iEpYN
sL3GBNe/214MFOyeuq9V78K35zO8osD1rI0IQdFH/jJjG3WN8qieW5YecEvP+rs7si0HEmTgdcJj
ymS/tfJi3cl4U2QBHP7idfgkisA12lJELtz0XGXzp21b7yQyMNRgRxVQe0uoQAGqDTnw12R5QTAc
jKdGfFCdi/TF+bLIXA9niniHM4yjoQie3aj96Qm2jmFevBIjfzGHO9//zzxDf6noTREUR+wW/UxE
LidDCp224fR7ogcFsJtH1W+RJSvdEVkNuvTU+3JcS5GKNSUh1PVgmYSYY0TmMcpaWGxjsp/H5CkU
06H2xm0xwuapfDphjLi854i9yiE6mA2sOY1kces2wsUEar8u2rBDBmDZdzyMKQhh08GSUAyw8WG+
SCd644T0SMQLo9KHyr1zh3rGgbKn9bzn/ISpkrfM5fDGkBBXKKjzu+oIIlq5fKzrgE2R5JOucEqy
tLwBdiZ3H9F8jyN37+DAdVm+J2P2VUcN9Yra+jH689E1dXBKs/w8Ohw4xIKA69rQBXDi43Ks/Yux
MOKshRZXGaG3N/332LWCqz2MyGFSHqdG7IEw7vyexbRcIvr/nabz2I0cyaLoFxEgg36b3kqZslXa
EFJJog0GXdB9/Rw2MItpoBuYKimTjHjm3nPzMv8ZW1vsC/WHRJrgSi7MWS3EOnRd4aY2iWCZmJNv
CAvOeOmmdzzP6NMW6p3Uhb+y3N/cBO/hoJdjIuQ9ZRLmu7usfBPweWxg4c/muPTh6kUBm67wTxUy
1op7WR51GQyHAIzdtQTLFyx8vmEOrV1nuhMfZHeUC8UvlRwIhQG6mO16Tp2Ixkts/IX9l2T1dWj7
4S66+L2NqlVZ87fXs/rXUjjtVU0N1+n+biXoRJ2FLwhzC/ewzS7OfAYCwpGwsAjDL3chE7r4yzaA
CUt+iwJzLMqrFpAhdleerIVtaBgdw+geqkrLVLsZSLUxKeMC0tX0wkacFkpisfASSVAmT6H+CmEF
q2Jg0mfIdO2UkisW2uK8cBernQ2Ekaw3oieXrmpog51R2DejNYt9C7rRWhiOITBHor6DHSlhVGu7
2AMYSewx2bicTGzOm7dWyI8SNGSyMCIj/Kk1gaEEaq76wP8uW9t/HUe/2WcLYbIGNZn4clwTsxue
WoSKz1es59fM74ZXZ+TOiW1wlWzzLmQLv7sEhJ2KlOimGAWy7yAmzaX7Tvpdy2pi21URpwmo8FXp
86U4sRaw07gbI+s3mbW5NziWzYWoWS1sTXtyyYFqdUwWtL8XEdhDaA7/KiLSqLDdCNsuXnw1E0at
2d2nFb/+LLsNKPP2ZA9s/cDCr3Q703oN+DV1Qh4IWvxhP6XYFxg5bkBPj/BlQPiENc6R2aXQrBem
KKqC90khAxvBjSI8aZG4QwjE/c8IjZg93uhyX/GZdEQhr7Px3RWZfi6tn1TuYSzNoNq42NrSaZ/E
wjxt7UcLBOoUg3iQDlTUyL9yZQeYmg1WdwmBgvG8FYBUZZUZByvku7FVpnZBwLWEsCBZ94VOdyOC
301Vioir2/0udZ+hiLTOEdq9tk4YpjI5aSxSZxsFYSqASXSRCIxkSeKUkwARa5uhWTsLGdYHEWtl
X5kHMVY3+seB07WZa0CxC1W2GYMW80e5Thbi7IBuaY8wCiAXOdMcJf+9Zsuz34OrHRdubYakaefJ
9lij6lkLy0X0WGH3iMeM6LxxwGYHA9cChgsc3d6FqfqNQynXFIGfFAQMdMc6JjUlLg8B0h3yYa8i
JLi8fuURSAGTwd+dLwiL5tuoorcsiN6TqJufszpCM5mYP0Affz1XmzihScyqs7rfmjFBG7xrBH0X
vjhSMY+Ac3PnpFXx0FaVcytJqCaf4VbUPvoh3/vKQ3UWU6aubSX3wUigV2v5iBuhyTV6eHK8WiLY
4TeajhOQYlLy5g2j84uVMUI3fGcbxWi3QQQJZDuCmPN09rZ95b5NPm9CEva4SMSrVnbxN37QkZCX
KfeJvYOd3P5HUS7E1uyr6Qyw9bcs/WY1tY51Qez31i8U5ggcs79wmVm9qq0G1cwMO1kXJvRmm3Xo
SQJ09hayM6wMWEn7dCE+t4FMEURQps6Xog/iU41s7nEAQ2DipckXbnQNQNoEJA36kvDBhS1dApmO
waFvjYU7PS4E6mphUTs1qotq4VMXSxPfLsxqsdCrR8B8BTjrbuFag/e/RQvp2gd5bS7sa7VQsLOF
h10vZOxyYWRbPrRsaj/I2ZmpoSXA0ma7GaLjsL9JwsmeZ4DbFgvE1ahhcLcLjRsM8ytqIPXgL6Tu
1AyfSPKgl+8G689kVwcmCrto4XuDfNFr1vcwv014lKPJTjt1/qnByg4JacWxBynccOg40oUeni4c
cbEQxduRX1EtlHED3Dh8BA5qxKUoNTF0YN051IETn0ujfgBz2OEvqfN72btvRUtIWCVCdj+O+4Bc
f7xrUAqLkeMyujDQGWPuYjsSiEcUPx/sKIgZ2TVNTUQ5pIdZhX2fgKo7C129ALNegFsv7LcWoeeZ
LoutKz7FbVY5xqUG0t7a0NrbYRM7dnw3MEC1Njx3jCtrTCESeaj/omZh+Nzx8N9Rle5zYhQu4IAP
rQ8jHievIBgUbrxEvkJGg7WJBRrDaaHL5yjnU+3WD75FrHPftPDWl3U9/Xt1KCuyZMGZY5+vcBDN
YlEN2D9y4dkPC9k+t7KPwWjeqZFeg4V9TxtHoNfCwzctyPhJ6jXb//7QCGx+DN0QQ9I4rZekklOA
shttWutu8nqJsg8p+gSLstHVJTcWQ4q8OipY2xS8a3vwPOBFOlq53ORrKg6VFPfWp9oy5acaKf/z
YPoeps6h8Gv/+Wy7obca4n1gxIf2x3ho7cpY2dUL/c70Am/o4uNFgXbht0zR5nAXiyGEK0lbpKt6
fHCrjiwHmwoFVUpztmz5FE7th12dlKwIqMT+Ow0zMZHWDo7mMdYTVgzjJe+GPzH0JCQ3iipgMV+r
ESOdKv/a0nloG5SqGNbvAQ0tGV0vAnNsXqYHe1Cb1ByZT0bfMiMbMyRRPLIxZ3uUpBnuj3/C/2uo
YL/YglkWXUz4GWNPQkGfBmtl4BevwMO5XEzL+g/2XwjYXW1TSIkid9oV+Sog/qf4twgRXxvyX7no
pPvSucd5mP7nC178vTRcQaBoKgauAlwBzGphHq/8NGW+vC6K9NcHlOIj81gWgzJGRp0nf2Qc4W3H
RA5E4FM/EM86rnw+IkMTS2EzhTXdkhnQ8nMsaYdMwdB2TW3+iweu5PHK1jWXViS942DlvxznI5+9
ew9a7+jgkF8Hc/YVj1VPNXvGtv2FHuchYTjOkRF+o6XaJVn60yKii2ra4BAVx0oO6dey2Wsjm+49
3xh20u7iRPOAAiH9dNHq4hcgVC4n8LY9GL710MtUviLLeDT1FD+6KjS3TUXT0iRLZNkcrT0HaMzy
GTrsJpd57MYwcZT7PEQrRAx/EqztZSQ/Q5MZ18BH6/SLKoQPa4rD05ioG6I5cIuST77MYn7rKnro
C1RhJbM7raJD1/DBhDNS27BYRpZNdh5GMztjFrC2ASNOhgiZetRmsLGMJEZII4w7zKDyQFXMOANE
OFoXhfs7JRa85FGGXV5ZR5CrjFncJoJyGs1n+FOcmj0uEo/TPNEFKMyOfzjV/Mnj7p/ayepgm7jp
GoLj8rpTPTs2WqQe8AqZTfZZWSEGW4ETmFI5gbMKJh4Tnsna1sW6HGOzFoSWrF1828+sHkmcIr93
YwzqSpDVeMlJUNhZucYkqWEepuEoXnvdWuvBt/ojOq/nuhmLs9H5yBZL/zeiZAAuqm54Dr1NmMU/
HRbdvS9wNoc665HlD+Bgyr5H6vWMa3XeZ408Jjiptw5ewbWeiunYEIYSlDYNVAKcF761ua59j0Gf
2ZtX/i5MIFNZ04UVw7ZG/LifRLAmane4dWRQgJPISKutjF9ufiI04BrNmV8TdJCHVLQIwusYJ1Aq
wX9MuJkRxeJ1tK3ZP4cFKPRmtveJSmGPl7I6l+CiV2FSAYFBPtYwku9RI17GNP2oZuE8hqVb8y1h
k1g8iNCG+Ciu4wynvMFDNBQO5vDpFzpljgNNI6geIBmCXup3Xkv8hPL6i+V8NDljt3QKdnbPS5bp
B29w6ntgk4eFFhle7dCBiSquNvGg5yZKFv99Lnn+Mnr4GnJsTRtS45Y5FQULAeqZrZ9nfJv+9Ix9
iCE6Mb7bjLXXSYv4GpiTf6m95mZGLBVQlLtOpQ517YktVgR7M0txr3E4YOg2K/CePhqlqfoyhXvM
qxc35DJszCnkLjXOSTJ69wHfsB9g92oz1vRtS/jeIImPSNYw8+ML2ybUg57JMCUzGN6M5g5g9R9G
5ucqRojtJ8mnG6hpFfrWEVfdorEXDOkCnrBV2XOEmBo0XaP/ypRBOaInCJA36JlEjLXIs/uzngZs
0Sny6jSL3UPTeI9uY+FgKNWtyl+SEvtanAMcQlPwh8jmEX0YXU/PEG3Cu13i/wNl3+Gci15zUhVX
DIAPAsM2bHLH2dFYYbtAHwHReqgsvR6H8DAnEZtLYNJRZu7cNnmwMg/fAtYI3M3vZkCKqNNQw7ey
QPf+nqfWjLCKrsxE+NVmN9OK5TGyNG5bMy9ofRAMzu6AlVbaNk9N7W4HMtDswkyuY+F8iBDSfy3N
39od+rsUc7dKcLC/2R2Gt3yxQnThAZW32MRdc01aJp1+0Lmo7FHWejl6Sc0+rkK2QF7y6B6qEOW1
3Y38QKkB8ouhF8fL3ykQ5ou05ZutWC2KsiKY6c9/1Ms8sqgtuvI0jtUrMXnTic0l4TMN+VmaCL6Y
QdNRVcNWWsJ9jBjubp1uk/bgdJ32oyC+oYG2BsT2Sw9IXAJxt4r7oMiPnqv4IGVEpqGSI2MCxuZA
F8xLZVZf3Ef1lnOavlcqLmwgb9imXwHVPYStaI+81js89puhYOdGoWX2jJpilrGXFNRp6qHKDxzW
bAxiuid3OanIYg7vKqfHamHEbsTc5DuzMcaTqW1MwIHcY6LM9yFI8PVUNghk+eBRA5usmtCvKbc5
kLwRwkWoohuAgxlNPmLwARB72OGvaTRzl545AC4Qcj4Iujm0AwYyKtnDFJEc0AXxkzI0gSQUNbd5
wopaDg8aU+sT7d8KIHW6pJCGlzADfEfneMIt8GmHZfkiZLAe0nQ4mpwsnmqKR2wnbJtQSZPfy++m
53wvTEczNEi4k1UaH3DVoTklrgmQUz7t0hQwTlnxO/VzRDJAgla06lq1HfVAYEocTzxXQNbGbLS2
zRIYFjV88GLskbLC/fUaUHB84vzau2zM9I+HPtC2lwXRWHq3TkHhgcQM36x1x30510sJiY2XHFOk
68FyEAkq6DTp2VFpcVlSx4L5Fg4+2mvFIM0Zs4ckljevZsmcTh7L6d8009ytMa1AOsBXdQtqw9nF
TFQSkxoOur12NuyZykYY7XYEXUZFxvhwMfqzZSLirBfNfiRup25nYlS1vmv2QNfO994YjQueIHg9
VowPHDFkPJeQqCVxsPm4117JYtUmibPGxBNnvBVB75DIwjjNwyT6bkUJTzEuXst+kMxAN1pUsN6i
zNh46NUPTWZfGiuaT1gyk+2khurQcuzPhvGHLrj9Q60KSAEgITfIY2hUG6YE9lpnqj3VGkNY0LXy
6HJFLzPnPZdV/yk6dcYMXWxgEITHsEkEdtUQNDK6kscURdC6ZCH0GHl0YF51csyr4zsYzQL/xXEn
8hTKAMrV9GAZOtpojUs1KFgNkS/KNjl58ursO1dMrPMAzIyn/xkxBkvIbN12bhkojxCDMHrU/Up7
2fdQjffleIlnWCYMcrSHS4jkm3YNY2X2VbkjftZZ5b53iQr3j4QwMw9kBBexu83MCeCZ8yoshPGB
Tj4Ug0EHsyLFwm8a1HpXetdWKeKQZgmnxmpoQEzATxHXKSIpoBOrlE0XSR/uEfs3arKLTJWLKJg1
ZxDnW9zrHaUCWX6TqRFAYytpeVuh3lxrv3wTi3U7ayhfE5F+0wUW+//KxYSSV1Xi0Ypvrgg32qzm
h4SFaWHOr54o/wYkqVDxWq8OwojI9Eg6sNR77OOGojs96nq8TzrWUAZNe/MCZM2lJkUDbDnBMQWO
PxERtzfwTWeEdFuDP7Bq/QflhffCS8V5mC39bhMYgwniD0A72DMDILH//rUTxquajOLoZ76D0xV4
vrJhKheGx8ZLdG9R1iSneqx8ckzCjLuflWkQFIh5NKzHiSGhuS0Swv2AbXwkY/1bgiFbdygWNsJz
cAF1BcBrybHUMIsFNB2/dZ3/RFZXeCtDVnC1TfW1GPttuiKwlUTJUqIcKDnbizIiZMuUUKHomBhQ
uOSuiNfGVPxG1ME3w64v5sTqPgsRGhOO8u6nj7R1mKh69qmOGF49ShgjqiUXQbclThI3cZpVJyO7
1h6gutFT45ZHqmfbYrhPLH34zFoqMBiJO3os52hxDzPldz5qnPgprWYwumBsKueXgIldHNbRYcbG
sILnGHLLJ/pvCq20mu+ZSMtHpvsuob0nezGbBGXu7N06D1iPOVeZdhjVBmfYGJZTH3DIHWpoJoAz
2RE6qQaZsNAu+KPELZ9gvAzZt+0W/iletupl04iTp4kNr2J3PlYWUTf5QswaJJIeAnbsV8CjAQs7
jV2fnhANgH03goOlWaWlsmmeVDMRJag/ewQcB9oPciLJFrHb+aWmZ8ChW0wbiANiXbC/NuZiPGdZ
cmyTPr6CIILTa5jxrlSg1nzpXWR4jRMZ7wa3yLZkUsnNHL4k2pu2ypz/2HFdHtqc78xNrTu+gwe4
nP6pYQ+2km12r0ZVPJdSbCY4V37bbyp32aRaajcNaXTDCwMUgSJj37UdqNcaKypBrsxN9nwL5KGm
yWZOSxPlWHDtJ5aYlNgSrw9cmiktmLtga/I05lmPUQ8oEzohFWebqWVK0xjMVnL/H79FDNiTCbYu
83M+o22XY1izjyLRYsgJkpii4qQGWpLOevJ972cwkFEmVf/jNjj1TWJ/SMF4iIVrH4wFSjD1mMPH
Wp9rTS62NV3ysfuxpO5fU7gZsMujjRrz6CFvIY3gEf7vg2zIPRJ14W4Lt5xuTV55WNxVsSE8VbR3
kYC4ScKwO3h5B59wNss9ic9y2wyV/frfvzYqZy03BnLTGIF9FdAbrwm5jjEj5wPBcohF22iXJTiJ
o/Io7dq/Fy1f6VBhDOv9s81Q6tiUhT65YXUOQBpF8yJe84Ph3HPoweGcg0sQpvdhIvGlpjSolUT2
BTZ0lzvzR429H3EPCpUYpRR7pfkrrNx2N6ceA6WZEx1pC8T7xNBn0TUwo15jrf1vEeNmS5rUeAqY
I+w1bWVZZ8HR7+phsWvbUOpagvPALRypdqJtVbLmZDBKCKOW9dZlusiGjVmeIIk5yoVmhG215xb6
5KVXBc++dSgz/iazBJ0CwZXglb3OTP9BTMoCFsOWpTdQCFoM9a+W5dAThDxqZlXtvLIlUyEz4JMA
uN7B8Qc2sPDCQidgQO9a6CNAIFoGmRNjBZUYks3N12H5QBzVF1Q/+sLWnLk+NBg+wxnWuqRNTIZ+
JKDGQofRpt2abg+ETUBJWWHYtEtDPKK3th79FXjb4N57zBkqInl2nRI/ZCPIB88lbtUn86XXurrm
Wh2Vk3xqrIRddZT0ICz1L7q3v8mlx3SdjhRH9c6Ff/AV1fF9EPAICY7DkZ9Wd0z58gg9yOJHYvCD
ovkkB3IUoKk029LtyMPtsvEh5MHZhbwI3Pd58J4xbbO2/mhXNw9zOpob33ysI/RPimjtzneJjRIa
No6VPOWO/7xcDgT5Rh8OIvVhMZhJaMX1QPefDma3bn0DSJ0smz3h5+OeVektJWEAjO3//xHl8VfT
wxQpMKGvGH2QEBTr9OJLfjDHgoElI9zF1hjTe1romgxniWCLX5w6GR5GJBJLwqRgqogPPyXRdu85
LtLIOfkmLQcASdz2t7ovt8GcyLscypdiyF/r1FxAEFN2nx3aK/YGK7uN+ltVsSsJBWJTwYojSKzk
mmb2oe+qsyPZgZURwZihaU0P9SNCMH3sm+6plB0DF1ImtsKgbXK0g46J01IyVnJK5qFFhmMWW9o5
TE6B9NQuSspfW3SP5A0xZ478nTtLbzcW0RPVqSBxGk979s6Y4yOe1B0n05vBE3ccXAb8Ke1zZwfF
RmfMo9osDi7QARDI7USun2GP/x2GIn+OnQpqTFk8BgZVYaBHFrx+KtiYbkzbB6c9pJcE2UgPnIa4
cQsfA7pZePfw6YpqLwS4bqeAj5yxYQ8q7w4zWOlpa5VohHoYxAVachWlfyQTyAFkHj59l3FNbH0V
o1tdeamRbjGIkDE8paAKS+I1Yep2Ln0Ix2uSCM5Y544FMjiWpndwm6rf0kdqSK3urjXT2+RV6PYy
y6L/7o6T+tsO1NxINuhnhuCG1uw82lQa0QI/bfNdnnssVon0a7JJ4HsS6SfpVME96XF3R92q8YJy
rSB1s1rwBb9U/eujtD3T0Pyr3cy5yNwed6mLhbZWlX1qmgnUZOG328htoO+ClTnkNuMASHrZczwm
qw5I1LVRLd5wad+6IW1fx4i1GU+Jd48TWpo+B7wT58wHxnTBcQTXxgU3npndhApG/NiB7sD5qX7t
uaOzT2EY4m8Gk5yyvqh7Qr9F+VwLtr2jm8P9FTG4IBl9KkHH1RoWUAkyq0aHDWoMvhr1tXhqW4q6
KRgvnYcFmvjg0c5fQ6pRlm89jo7wc5FUzYjSmLkA0eyamy+aD5b356ZCBVeNW3psi81gSCQkQcg0
oomOkBuum6n0t53yPrjyv3TvzudsUNu4HvcCGe/T1DG+VPWltmq+rOwW6fa9sYhIHn0Xz3SBeC5f
rPuKTHNib0y+rvp58vTvODCNoJNdVb0Hcykop2sbFMfErdt7YqwJuHS++iTaxnlZP8pm+kCz66zj
JvAPlqeYasDgA0nGDrruFma8z3Wq4nsIRjZ3AZfjr+MgzLSxU8QyYsy2cG5PxZuQM6LPoPdfoQXx
Xg2meq9hbjAry81dFdXoMrKOI63wAW1UkZudKPNiABvdfqToxEmMbc41Wa7abGEGT1Zbr9Ahy12h
1mjviqDIHrxuIIqqLPeNirxVYUAz61IeMBJOP5yCyUlhojIHpb/KA/K7Bjv7TJv4I/De6yQHuRfj
IBUTCZJmD2zT8JyHeubvJWKw3/BILeqlh9jAVd05P8YyL8Vd/1NSlLI5YLWInIGLQdzzlDhEJ3Bu
PchzEmaCN56kYE3y7EswA+8k9OxQu3WxbehOVmIKYKA702dP5dHh737yF/Y6Maqffo/mzEhJ/XHC
5NGx5j91o7/5kPgG1yweGJ5hTQ5d+1URGhzyXKNFpPfmc3QGwN+GLunOFyYCjzu9PMLhfoF8Z22z
MnhfSHqYk+Q5iuwOw/H0OhoGABK5FnnWr+FP4jeSAypVcsAbYD4r24F8VkCV6OdnJSowNwnRNl7/
Zen2T0a039ZjB+WE/LIIKlETFmwa5PwYETTngX1htgD9vsPszrmbms+tO6B1XSb5gqAf4mzmvwZZ
BtEi4RqS3dCK4SFKrqLxIMUZJJIRzrTz5+BVNLF9HAE2JLN1JCqDkUISn/rKN9eoe7gaAASvWOoR
+lqZVKo57ko2XIRxdYsSWKOCx7csYyvbF/DOnLob7jDXWDDVc5tvtA9NiBSRnUtht6ZE/zcjt9jN
pf2Tiv65MnjcY6n+UU9u4LK821OG6iJj+QPD60R89XVIyVQVZv2LULM7WGXbn+oiQIeuwSFAocar
1HlrHQceWm+VXjJpT2h4oMtOjpoPLpjs1WRl82OZbBKIgnkl4Sk27k1ZOj04MhZHiHmbvMRD0BoD
W7sEUH5BebObO0Iexnj4JJkUXUQy/SOwL1+JRYspum4ha43HNKkM1vYmnJnOvOs3GAI/LFpH/ogu
XLXoJBi/q33tOmyb7SnfVpS8thqD7cAYzyGl58igyj7zHsM2SKcUvqzHjcZ1GfPAUqNbNnQTnkHT
bmtCClkcism7DpY5b8Qy3ouSUzozTnDSItuz7akemYBe5mQ4GjU1FPOiSwQtc5XHlIE8GQ2V7LkF
FrMdyeySZW1RDWZHhPXPjGSiA1l5C8ELuYVicZsgP3BYS7F8M64OOBYmXzUQiq4argoJaZz3mJaT
EYJCHxP9RDrpQslTYcCcrPaPuHCbDShCFnYEJfnFvM2Uu0sTTjcuH017zZvl2f7flKkJwWcL4jXZ
9KwBscstqM5lm16Mvyhtxa6S4p2K6QmTNHhDEhiN5K1xFOuQnjulwmOcdAOSW2RGk6Kq9QEazhEx
vQZDnJEow20ddOT6npvJAt5VLLF3eEMSlxZDUTvm+fz8QXjHxurK19mfjmXFSoVVLFQHajoSN/Qm
a6EwGFGzN4rmx7BTY2M44X4iwNSMu7sbzic6v3XjJPfpQ5gKypJtDJuqTs5dVhW7BAvICu3deIlB
FGzmYZQHpcH81a77aDXaP8nM/8jIw9JJtyD6g1PjFNM2xY239+op27mqLzdWoAziFMGcdWw81yHO
o5OpiBnzZv/EZwO5vddEsrRQBF2pbzbAxpMrxcLxqY6eP8HlQT4xJvpcdOwl8qLbolT48pAO3JU9
sNi2964dXKpxPFWcWYwI0b1MpXEKS9LanfE7g5ojauOllFjsBbk4qYw/CjN74tB+zcz+RVZTvpbG
shouoNaSzYf1qj0CUPjrz5tZFG95XL20Jm4Ky3mmnTsZJf3LXJKoML2rxrtUjokV3+YHiN7bUr/M
tmVw2fMkcCl8k5548Vzx5vvo6qq2cjmd02SX+vI0h4jPAaoC7WwE7FoMDE/aS+CvWQR3DuQN7Udi
st1KGGzgGRnXLDDNYqwPgSITvav1ps+M8jADBRiZL44Jfzo5BmojFGHBcn4KkLRCH312/IkATGbd
UY83PJueXNG8V15zQZdWrTVE7JaEvnWSwIfsu+iIoNpReXbKE/fL09ZAWVoyKXEIIC2j2lgXOH+u
k+a9JPQnHgjZTdlM4WivP7RfP/uZpsoVqEOYPIbW8G365XOLVDoL3L3P5GnVGkt2Bt40MQb3Nq8R
BJ3KhQjoGuj322DrQ3uhnAvwxTRWCay/0mu3GKDFVU+5SD8ch00Wz8G+8v3zDHQv60A9+KPzNCaZ
YMCLyLGkWSZi81AvcREjPCE9hth8g3ey2GpamkNrsp+QMxxBlSElcxfdH4hXBPh6pQlZPPomfVDT
B/mmCRpmPSicECJOaue00bpOb2mBKCGPDZI3IjO7YsTIrt5c/guiY1YIxjlQOcgUBNBkIGIuq7cR
qDmUQyTIel1EI1l0LQVQW6K71xSjgpY5TbxdVcp157JZK/NHoUndzfW9R1SB/dQ+SHZUqyw40c7u
e8dgeG9+soE5W6CkB/tZDqhx04Rx7ViEO+SlxcaR0VWMk3gwVXuMSbeV4Ep2TTN8jo7/1EBDXzUt
W9WsGEsqVExdEyGBU1cUx3giB7BjLh0PM7dfwiE7ZQ8l//fedygdBjSmzETImxIXBWZWTirgk+EZ
RAj01qbqtPwvAssNGXYRYBgo8MSi7GvTV+QEXM+j+zH21o9vFWQn6eovDTT3NIJJh8p2B8iCwOiM
bx7h6hqNOrQnN0ZzG1XbwJHhHmzxvWDHzCQ47NZDTdQtItlRE7Zg1ad4jIODGuInnUvqpYjVlNDN
VebOz1iZiDIn+6gRObVAHvdjnf9FHM3ZPH338UKiTxBqt0m9CrIHE6l6R7ky1cYxlvMtAoa2rnP3
pY7UJo7wD6LAKkqkZaVToxb3PlTNYzWgUCCgIvubuTDue08w0nTtfddxmhZF9YrKkIGeZAjbjnRg
Xlh+wr2oGSkm/ZbFZ7XPe8T27PUQ/BHYECGiotzjNFyoYLAZyS/tzZyc8JyHls3kyu3YYadqo+qi
IzcAzF5SzeeZrI8NMDeijBeioAXReogOsYHiUcXqvendem+ZtCbY7DXRr1EQkmBheWfoQMbOMXEr
hGNprHnXjQWI4nku7sgwelMtX1A34JbSGc2zZ22kl2wh1soV+GWgxXfXGOXZlt4pqCHjx6l3GGqi
KjzkXCn5SSsAA8kOHUZuT4uIFnaek+lTXZe/2pbZgRnF0W7ibtMC+A6UTNbM7GPqtCLdGCo8OqNk
ReWqazYj/BqjN9D5yUoJ5AVTMj6KjAZLpM7d9NOTGS2HT47qL6TRScNHrG5IwOhQya+nz6l5BhmT
IHomiHNdSsRg42ygRk4Zu7ah+e0k6b2byr+57X8nkL1U+Eos5K4OesZuaAVW9qzWYct7jw8yPgeG
8wG0gybZpvbrmM3VRfPljWSdViLdVTWPeZQm362Yf6Xsn0hEUEQ/sFktiC/hRh5ImgVzd0W+/V25
cp3RMCwTINmYalMqxI2WdO8MpfhapvA6QhPrXWu49ja6KLqfMEYfzkG76dysXDESR5CdQLHHT2Q4
PsdjjzyHx4fmaFrnHr/FtGzMJNFZfp+jEXLKaVeb/DgxbAAn8lktaU71nOHLLmcoV1Mp1mXKMBxW
bGa63sZGnUpfxNafIUNDRi3pwGV/QHp8LeOg5eFzB/bH5t4DHeHXSJgKj68oWNQyc4wwc/5lAvma
9QhxHavnBjFCd+UPvb/2Hci+egJo1/eKYQoyRBGzUjKge2ZsxtaI0vSK/4RHRv/JG0duRPWX+wkg
kUKGLpqGEtXS17zhAXQj5Ok4pejijHnYmipmXe4263k2Op7kmbeYEIux25gBYiYrh1JulZirlwTy
yBU3U/Rvsnf/+l0zczeQjo7Tb4WGPN+21dWr62vqW1+OM1cbHxzsmpXpzTOH4tzI+NWeP2Je7iGf
ONAKbvHJZvIB1eW1FCeUtwPJMubAldzsZ9a7myjn59e++MFhTb4MiWazr38ULixyt7h1KIdWZInt
VMmmJg+uZg8hNiCFJ23KU/QSS/QB9FQ2CnN5kjiJEegGvyDT78CABLv5GSyR4Fy27XYlvU/PbNo7
YqSdURaHdjnhJRaNyeVmR7yZ70QE/qeDTSN5+LZDf2675sk1YbxWBLjSj3IoJqj0fYN0tdjNtrmR
W5v8Bbg/bRMVUO13z00Vo632mcCksKAQ4zdUGX26aZJr1RiEUVnLGlPSiwZeTnya2Z/GDhUeOLJu
06DM39gMJZXpf3pT6D1aEgJ0R+OZYkOJLfcvKXhYBWMLr+3/2DuT7TiSNDu/Sp1eaOfZPpkPR2ot
Yp4QCEwEwI0fEED6PJi5+fj0+pyV1erSQmpttNKGSWYmSDAi3Owf7v1u+G05KcVd7159Vz8UvwbD
+iIzD5MUZ6YXGJ+oBq+jI8iQaNCGGI7+MoOpoLoqnv3UJVyb6jhO+VSA6sCgw32ymoX/DleduhMo
F+Gsrt5VzIHmWrxNGlWmbSd8e1xz6zztWAQ7yYTGGxFuWrrA86kJIhG/m3TJsTGOB2nearJeusaa
H8j+2XU5n7SsYAGbNXRECrM3bh7k+krGqOJhdFp0ullTikMXWZ8actmKoQiSwG4DTVyspwFeL82T
v3ELhvHLUhB/qz3wPJhaeLAtwEJJ+tujvxcc9qu4oDDpovCHHYs/u7AFQjVcE9X8aGP8SmmPwz3m
gYjAGM4+VjxARfDUiZkKZRieIk3ssEKSKqH6+1ALVxKCk6b0b7P55mtIxU44mtfQHhRKa7FtgUVB
h7S30zBiFZ3DPeMTfaw5O8+1b9+KlFuyizxOpWKOCSBHDBdZDBpJqsbubSOv8z/UUIIShytuzvR8
sybbJfVwgzUd9pGJvBXDmz9U0R9Jy4w2trU8wQEfSnvqjvUzAYe8o1Ycg4DWayFi5mRwEGAIC9ao
XnMnyKxdmzYuDtvST23CVNTN+BZoHpBVUt/BZZjnzt2yS6K9Q9bNy4qtuRDYp5zySabOyD7dYJjK
GCdLNH8krizeBGRRPlUue5eHKuyzQ1zJM3akn7GM9FHaNW9Hw6uyyjQLoV5CmFvoI8b04iZLVlI5
dqs6GU9j3d5C7C6bvMS1kOBJnzM9H8ki23mTjUcvjoet4ZEFYvvWthr66Trn1KgGzeD4RQBzxGSi
omoLQa7j7gQQyXuHWLPDMpv095B4MW8vS/dpuZV4t49TlDB0yx8i81NlDGqi1koJGcnegs4zmGY6
w0Gy+r4rKjJQvcVJUjNk2jl1YT15MBTGQhZXRdnVoN09NkWEdKGi32gQJI9Vbx/bgnirutQ59jpU
+Zg/AAoV8Y6cEHm06uhPsSRVEvRpG/NT0ZbmU/nK9ma8Mc4Fy9WAGUxIiiEK0X3qfLVoNaLk28eI
UKfP2oPxamtwgaEy7oeSKXgLPWSD4hiCkI4x0QB93VGYMSNrtxYSgOcOI8h9HIw3y4pNyDl5d8pF
/m3XTk6kOsqCVkBxDIFu84FAqmEAEHlcRBiWow7V4N8PlWp3gCj7rUjKD2AFNj6triB1Stqexng6
qHOejbxJGOfXMoj8+yAEliBhQ0RJm9xEx/3QYXHZdyn7b4bEzPX9Th7CePoysjY/+ZmxbivffWqA
2GAz2Vse4myV1Pkqs1GpOB3E9lY0R7IU5t0YAn9gJZVvM4KM5ti1DsTskATUCXs3tHTDiTeZu0l1
F3iJLatBTOjIQ8ezqwJoOW15Z9WMTJwxNFDcWPAPTS4jlu3VWo1BQ4Zf6nyOJsELHQahOrHtfYLq
e012o/1E/kKyjWaM14h4mMUyMzvUnoeBxFX6wZ9GVJZSCjgWFLQo5tjfB3CMEc2uuKO9u6x9xCVM
MRLr/iIYbKxGI0da6SA0kGlpbIaF6EtXSuZfSU5ZcN/pztyolPrVwoaL88zcBhOAzy7kikbWCv3T
a2GNVy1o26KonzpNPaxm8dkaFNMQ3yKW4rvaHn4wUTw0ibs4rKFkNCU8btOYmmWJE+/No8Hs4yTT
4MDCBmvpsBwGVsmAjLvDqmoAvSlRSKP9DFYF5lKFRoSEjvFCXE6x7kf6ThYzq8SS6Zu7tMluRMqQ
n/ZPI0feiqVXcJ6HVjO+6SrOKFbpc8y5VgCEKPyHNCYkRNk4OkPrnoYSRuFMCAJOITSnXFxNQ+BF
qa13Tqpql7jNS5c58kxs60y+42PrWOJc2wmhKyRqEbp4U/SQe7u1XqL+1TbQFkf2gPmkVIdk+LK4
T/VhsHo6MgxetXMuw845lTThmw5BQFjC7hIBikHGV+gnSu+zbypqfjzZDOmQd7H2eEHgnBwwuuMK
zKhV59Q5hr3JcLPsT7U2QDmZn17bMK8N2qdMBZ8W6oFVF57dyJGnbmCiiW2NQTytW8QsJ8pr1C67
vMoWF14v6RbZXCUpq3IDtR7CjAwAenoxDdzNpcxnLouM3TIrE/ZMd0xj8pNhWc9Mz8dt20J47sd8
53UDWJKWsFuWgNRWch1MTX9KicxLOZ/Q8Fav7RATQarsNzNn/Wwxl5ZoJ3GblOfcIJ+xFUW/gTiB
Vj8S29hntsET3q4cG09ZHvkfTgUFKyXTz14iDSq4GHtEbOpYau5Vf2SjnBhu/zhWxU3rRzm72eeg
s+fW5l5vHBMRMU7hKu4XgIpcJUazK1kMrWAi6T37LkikU0x3gKFVkxyGCU7ncLCABJqEVp9drPv7
QRosusYyhpjCXNKUgwu9PyWKA9TjuhTDB9EuOZCOZMAU70fMhECEWaoot5KA+Shsp2dmhN2xslp8
/hMaVQe/KgNcsPaGTd9Dl65WrSfas9HEHCGNmz6ESbAJ6wldSTwb27Du3R90h09WEh4zyzMfww7F
Z8MigBJG3HWY1umz+MSkvOO4J4p8axfW+JgH8Wcor+noBdfeZdlmA2negkwFlSIg/gc8qPvGQB3m
4Mg5pgxysuXlAhe5JJORCSKtEb1dM+Gm6f2Z/MUEbyuNGtEpoPCrkUCcGr29hZj4SWWAF5DuadLA
XoIeAb1atseQQq5adNeqCkqAPVG1Nfya6Bql7hjyLkrrQzxIh20u7FFUCeH24osS0mtCQzf3frGj
HVt0CYIR5OxNe4QG9aboGZC3gVGzbc2Kp56cAbZl1qNTiIJdes6qqbGqswavf6Bt8AJnfKaCJe36
W8CUOBKONV8n1Vd7bs3m758SMTl3DhrGo5XQP4TTfE9WTrypKogSZA42LErJCIIr8jQ4S3Zeu+5E
b27rzicuBtH1NvMz1kUBCSSije97jc4IDKaxxHgYpyZKmMIP+hnK8s4DgbwmWWEzeuFLJEnZNhAD
rcMkbS9tLJ5zGOZ+mvs3xhXMwbH7JkTjbroQJkfLX7+zkImhcB+3JJbaa5/d/SUr+u8o2Y48Jidz
dMNT4yTUV0l0Zw0Ea0eqD1dGEV8MOJxY5un3YkOl2N+Ml14P8o52r9okobZZIjfPQ+ZGpyVdwWbz
dLJxBjsLryQrEchby468nRnTZ0F3MiSLfcaITaJoxiAjn+sA0b30o53RWDaqiwogVOUEjF8zgHGj
fxwjbdOHJIoqwYsgzmKv67r53Nbv0g6HD0PtKPXxLAOcOIWSVkf3wiCwNUw3Y2XGawt503VmqDsS
YaFH1zm6zbDKeeRIOUYH1fkkJ0wEQQdjd2+21HrNMIDu07D0qokhVrqENOHkfeiI7d71CTaQ3poI
+rbI40iFQfFuJvOF7KuoNqMLOCXj4ghMmlNYfk2jcG+dg14wiCnNemoGRkkZNh3iD3JWi4YpnqsG
1TIyqU2tsi80gdzdIgYcjp+NhKBvyTA2USNDpBpNTeRzK6C/PNI+u4xZ3D0Ek30WjXSYLPtgaY2v
MhwCwlTbn+2iryHmlPEl66/fv6tW43ZqTfajTdTStHsfru5/MgfON/kihzQ7YeIB4rHupEv6mvzC
vzi+KSt4TGmdJ4mBQ7BBq/IcBn9QHNLeaBmwQOXpa246MotqzM1tkLEbCpiRkF/JSjHFRI/sC6NY
wYrDTpbcQHojpep+OznTUaLA33LmrFqdHVMrKXZW+8alnB5tFhL3kgKktN3XqN4iOrRRVU7y3muG
D0cwlJLMcqJI8/WoA/zJQ/YeVQo9siZ1BNXuL/xux6yrzWPdt+G+s4Nz01bja1KVHIJt98wf3Fxb
z4E+3KQTcVHvbPTH0wBQd9Uqwdq+TJ+MhRKFJ5ywps49ZpwG3NMFmCES8BDhSfx1RrnvizbdJeam
SSprm6dkLSSlupoKHoJp/kKfhylfeT/zcIbwY3FloLrsCHT+EqiLPWRSTReqH40/Airwzh6iv9Vg
K7I5H2Te189xOD7PDYQINsXqDCfs1OTCO81G/MOA2HhO+BnBBi2u4C4rX5TvnD1Xs+PyIfwSfPw4
RCWPCMwQ1o3dxfcJe9CNWHjk9hn0TvtUcchrNzRuXUJDy7Iq95L+InNqtpJZf1yODq4FNrds9T7K
kMKM2IyQaD+cfCYQicxfjhk94GXO5DXobcpRxI0b4WV3TumOd32XfGcJCHG/lRGFo/w1aL4BxK7l
3ZRUlCCEkPCoCk7Csao3zWLd9Uon21HcFXdWnGKdygI8604RHyGt79kLx3do2Y1LzXSzsXALF6K1
rlmJ81iUIPv7SJT7mH76Ug18r7njPkzmWN6cPNkjbKYo9PsvbWWKj4OsnmAbiT0bB+MwD0D1xh4P
eMlkdAzjYpvBf7oMCIN74NrHoCQSQpWopFJUvMfabLYge5JfbkDEg6n0n+GMpLRrvegYGYSF5mF2
8cIvg9zgS8/o466T3V8/4F5Yi3EsT6K3/bNilHuwpX3heHVO2qiZ4lYLrUoJQFqGfE3ZdhsDTAjs
X/Ei07tT6dbGlPzJnwhxCld/TojnLQ8p8WGn76vAqRB4MalvEF35U22ec6dB2qhowvxIAcliOvSM
u7vqmWQ2BUqaYAodRobKWc8BCXrWZ2q57c6UnfmmSxPlepFzOIENwalPVoQiOoPJ7N5F0YXAoIo2
+IZYj8nGP3Ii/MAM9s4iCiKorGoEJiOC3albT50drYx51g/2SKGZWWyf0T+Sil5WvwIk6l03VPdS
EPttV6Ek5gT2HdtyvADNwYKdVKRFy3BpwqI/WqRVkt/q1jbTaQuMYcj0jdffZ0xExAe9D82gOdMf
B9RuhmHqfV8FJDd7i9ST2Z8118iKMn2CMZ+xeyG9r8uQA+HOCfZZ3yHabZu9UxHalJebNN8iSDQ2
fT9iwlrM0E6a74tfHbLCQ24D5rXjmePUBMSzGlqWgUPCuaQtBy7NlKACl8N07FkKnszkOmPt2422
0698uGY7aK1rVwcLracBILXkI/z+Ia5cIrVIuYJMkvfrkryavQlUGC7WQgsKsDyp+Uvb0fg86ukY
8hZd2wofPKVdJgvvFDU8Bzn4tY2HkG7HyzGt7eZxgi5zIZjZeXDTcoSKGW+rWY2oEUjK6eOF9xM2
v+aGKScHHFkwr0YssAUp/HsmeTJns7Ofag6UNQ4cIk7i9KvGqbL2w8g4zhgL1wyZzDsgG7gYO/Xi
+Pbr0LkWtliINwKH+SStmfyPRV7WQkfv+PQyFu/7K7PCDOJaKXd+q4e12zX57fe/+/0zZrNLUFhF
ADJxAmYWxrtybhaODIR0fkKLAwoDZd12dAA3sRocHiyP3PhIK7JTXNhY+CzPS4zueYJJJBypzzrV
58hkkRPr2GL0yhaDfodA2O5hZtlkd6Sswy3FIFHFxT2O+Pw+d6PXwWqYX2oS80AtAZKfSFuy7YHw
xZG5DoFEbO6bl8SxXkD4jw99Eb+oSoz4UGMGkIc+7ZsrD7Z+H1v/OuU/dRrFl7Afb3SiKF0JnY0J
I0BINw3YEoW42FliXoouelEQzx4pYlzi0vEeVLjdGVkue6cSwJE0W9TqpfoMCEL71ZXpR00u4iap
8eNWQLGZk6jktTW/hCyTuyjG/OGLhjO5xGRs9T+KMHiNHMSZvBKPM/ayVeZRJareqLcUj29uN2Rg
C7JyC/6FvM/YG28qFeF93RA5CB7hyNDcPf/+Yex0v3Zpc8+t14aIrbAOzhtaatBTMb2OGOtuEzhT
sesCiA5lSMU40JneQ27Qxwab+KZQzlNg+uLFF/0FGz+OLs9A4CTwvwFM2ZGuhZbfZ2YAAG/XTNsC
/yx8ff3Gmo2GLs+BRzXA5mPyBkAqJS0eOZqDKnnrst44e/oQ5trbAqV9wDYNbNq6BmH2jLQZfSPX
QuUAbOSCzOyWwLXcPiO2++mVboCUtLjrM5K0a31XAtuPGyIAU++UQ/f6qHOSPMY1uQaI8+e4ZNdt
foGZ+SUUcmkjYhqiWftc2mOZTQzSAnCtehl5sXUtOY6okZM0T8jh6aPdwGR7hRwbAoFdbfAWOBtb
ovyo56jZRIl6p9dOb62mm4S28yvIB/cs+olrTg8ngKnduuq4Y/ux42PUHZ3OK35kIYPmzA2Hn4Wu
35karwRpkiefrOpDP3qPSeFOXwljttno9AEPb7QeU51gtZUOeqAQPW5n/WSa69+ytLliSsWPULvd
Pe8DGd12UW1EMNIAq2DcWEQLrV1kA9vRqvdMFK1f9EvMOLkb71VJsLG2QUBpTYQRnjZxFxOafR27
Wb2XAaa5kLEyJwJbyCRXv+Z4mu/GxHimnKRKQHf5GDku5ps2bjcMWBWgpoTc2hYQpD8F1Z1tYKKS
ZGDvWmSYm4GM1CaATiji8Yg4lw6lR6Krq9FbO5BqNlwv5sYdyIPrZ8SMnjJO2I3s7dhGlykmyj7v
vfmEKwf4SeY3h8kI0gt8pPugrHeaguery/1fWgAmQAYqNn6IqrNnHLf1vtDoJas8FeuydYwb6rin
Mh+dLU0UtrohPUkmCQjE8KZ1OXOzSNI0Z1LPJ1U0H7YLCBW9Ia5d69zVVfFkZE8q0um1tVqYZ1Y+
bW2dLXNZ9VxwRZcjEJHUWf76nySltbilyBavBU9jyXSelPHDqPTHEMrXCX6JhzGn7v90XTCU7VQz
bYO9wfItZFVZuo/Lic3uE9cYXKhpzfX/uxMOjgC0Ju09hMZgns0B+VTYs49PAZffHL3xYY0+tE14
WhIYtz130bsVTmuAaPFlihwilizEm42f1ecaF8ZqbpNnXmDvnrthxG7UJodBp+kGjAh+H9ns+lCW
z2PJa1JlANE1JFgd5mw85vIQDDNmKW8rOrByVq6tpzln1DjNSLytUL9iSz1KBt4Ezeu/F2rlVOYX
0d6CAmpfGogR5WfzUKvK3UyBGJ7ThLdG8ZndEkQ9kc8DcrOuveg8laA+dcUyrszGcZegbN4xqJTY
1mOk1+Fgb0lcYZVTVene0tc2Jw68nsuOG9FLT3GZfObDybYJAOXMRlHt8ZnS3mnEyr+ht/GQQJrN
aUH8Z5IvtUwiSh3an43lyQBHCOIjlWAmSCX0FGe4Viqkt4lxuOYecesKyczcxvNFgeIrH3WGtoIs
+U1XRYiUe9Two8JEaYctBEUaMCZ9ccqxltAncySOuTKo8fHo8Wa85Wi3XccHcpEm/onp8UveBvIJ
RRiFwxTpfdkNNOi9d6ptBa/Hu59GB2VYZjwAgE32MbZkaq1qPFEXHJJosvZNhpGHqoLZ9DRG59ko
znYIEUEiJ1vryKsOFgEopKmbhGtnFJBKGcfex9tWVd1OVDlRg078khQFvEDG55sGtd5MKX4RtpiB
3dCypcKN95acODTo9xtPXgpF5EuDhnEiu2/rhd2jGaQksDvhJa1JcmutquQBUkc7m8ej2xrIh+a4
2mni+1YZMcIXFQN6qvIbeLzyIezlQpnL/V1XDB+i77xbEk8BsxkeOiWNcZvykXi2RI8YVyKTl8Rb
4k6I/RX+UVxkqR5Xjs6tAxpptC1evEzhm3aNc4VSnA3wthStYt8sQVfE6FoGQ4JIKZT50fR3cVle
k+wHodD1rnXMB4WXf2X63bCDIyrUFr9TcJrKb9LnyzUx8hOEOmKkunz4OVIb5IhazZwSr25faVSb
o5M3xroPun3TA8sknYUCMNqUjZpWkp0AGJPB3wx5Nx09ER7KxiqOpv/GoIUrdAh3WJbYi5bl0bTT
zxxdS9soknR1kj2VvHKAOLJrjp6vaf07KDi3flE0Or22jyaAj8a2HIbaIP+mxI5Oo4yuXcmsU7J7
wS5BPlxH0WVyjd6JBF550X52GSL44JyxtiMNCwUjWz6Wm+WQqwsQZpftPZGRNezjG2FGFoQFgsVo
Lg8RGZYbF8mLwMl+bBD7oZzHS2C4AAmJCQ22oS+jXZWQ7maZ+OFDEtJj5aOMBTyTYv73K41UU8Fq
m/EErowSwgNKhfdGR2vW1ME2syLS4kU+3VoigoPQj2/2WDabJWeI+Xe6s+U0PEcxNMoqsD+dCU4G
1nxom16+q4VIsD6V6cZvJ1CZeSve6mqoTrN0/0SkRuAv5KGVG5jmW4gxauMVbXt0SLLptZc9Mt56
8guc7VNS1xvsqfqQWsUhMgnPnVv94Rk62ntaiSPOnmnnjwwaqzJ/Ntsnnnbr4Et0qOCn12MS9W9T
Z6Griy0MsE7fbYdMpK+uuUdwOh+HNn2DQX5oLQPeXCP3WNNQ2AXJvCkW8WCODg/feCLZrFu8X2un
jB+zdqKyYMvoafLdZhxQhkRagSAHzGu80ej7gVTVOaULCx/0gEMJHB48HgNnpUJj1XbsLzLDejKD
KD2HIX9HUlRXXSHREpjF2Z0gcCZOiLEmBRunR2rAJr86Q/kyIIEixp3qfYjeWhE7BHnlW3N5XgzW
DcLJfvZmZaxckWL1UJ/StoOtmTIRlDLZdUsEdB6hQvQBWG2YZpLL4fLdAxp5wQKMzG9ODwCuqEfC
Wt8cEf0wk2hE4VWqWy/sLTD3LfMfY4fqo9kFltgVMHiRKSpg6ZmCIOw+1Uv2IixA/zQuP7gqa5in
4dCWnHbXkBXd3uvUn0Y16XOguLzz1r5MXvSRyAwb99xJUoldUoLBhsVFBOGkre4Gg52knUTGtiOu
8hza01V1ntpxLT1Nlcb1WPNZX0KeC/IoI3wQRPOVP4wmLQgbifdxwWILYguznsR4af1IM7LDwwL1
CO5iarprDPzNrfYdHsUi2sWjY27Lwva3Ksj9+9gUYpXgU1sxq6CRb3TAbuZX1gX6pgmn5sjHfGEh
3lhhiNoafQRNrbiESuq9jALUprMkxbVz3wunSS5AyJ78xkHznvVPmEo/K54fc3TUHZ+rVEl00yZK
ksU7PbBNYTKIYUyBdUNi7V5nCUz898/G9P9Hknz/pyJJhBOSBPKv//2/kVAVf9ebD/3xt79/5fWj
/P63fzl9lGX3t//yUTb/9W/njxYjkPqnXJK/f/1f+U7eH75PiNLvfBE7sGziR4bv3/lOzh9OaNJx
s9jhH5iy/z2YxBF/WE7IxRPw1IQWpPJ/DyZx7D9sdAUWZZrrEClCDNU/vs+/YoDa/+XXf6u68lan
RHn8279Q2PxTLolhW3AqAtN1lryS/5AHVNlIpjoYontlj/ZOlL71Q7pJc2IJ2F8bN/dqyAEeTqpC
EKDT9XmyMw0JCH3so2MdxxJHhi+uXjWyDDIsE7BwhsPcqcstJxmSkMwmQ3EjbArK0CeE00hQljj4
h1ZDhPxMwuk+ljZor7TGp+fhTz/Y7eDv58Eb9rawrIvV2fmrmA3jFIThjMuUcQaOm+4UxjA6qnkA
C5ZS45Tcbacy7d0VRhHrPbTCniWT7YMamvqwYOY1kuCcuchsF8YTjsnqdRhi7CYyivPPYfSca1oF
mGPNyF/QwYAbdhyhNrtho34cEcdSrhZRZeHDNOtnWKQwBBtWQ74q7f2UuF/4VXMwd0bxRkRttoLz
ppgGerg5vMDD3AGt9ob7X9/NM8IEMTbTNbS85Gh6hLo3AVojC+7pKfeT6Zkhkm+eaQER8rlTktBr
5tCekXbZmsqYiWNio4esjSE6C7q2X24+96s+QXVMyJJGJU9jG7am+q4zAgLRZZaf6K3n5Waw3zDb
lj8CuwBP6xdl8jQXITbKoI8BzHZNFcW7xA8WJ2OTstfzQKUsCZUljlUtIhcACy3pTYnFUclJ7/7o
7RFueWRabDXqYLifWV292IBX1r5tKMb5Vv1RTqNvgVRTetuyGqIJjwD3+30Ub6hg7Me+scarUdTo
33qSLh+Moiqh1oSyiV/KdhLsWZgZGOvZY+O1rpkDRjgHrXwbwnqgei1J3cWZgSC4qcHszCiuOrCy
ZbO2cSOc5RCKs8vvZt8UhOuPLhtB38RWzFKXUff0TKxltZ/FbL4laUMZpmMK6qnxcFC3pJvS6rGh
hunJpwFByyDtR99rI5w/+L4xIAlxnstUZBuvnLzsQmLaeBPsFFpSeBt4U92M9HUiN+Vunhq9C8Io
/RwjRjGmIpVzbTBbRSeulO7QiZEys0JtEBn7FvXCdySM6QO3Vv7D7xuHalxm9rebsDpeJbGogWoz
PyC30BuQqbVxSYNQMh92KFlc9lcBNNEabJhwDyHpg9EOZCYuRq8xBpTixBnHH8zaWaNgWujY0RtI
YLRg9rrF9YtevQN4+Sdlf300dErppMs5VhsZV/D6DDMSJ2vy6UesIgwfySTGxW+oGYwMnNjkAemK
flShWKIxgmaEwJ/F3Os1MQDlvESsRc1D57pwQFnhEnhc1l+A/FhyOWRgAO4cel50zAdggAv2miud
GcHeDUcLgT7tDhkCmes8iKar7tgwVGzPHCP119D8nS+4esF3yrjFXxm5zlLEWqm6eZndkTHPqo2Y
CgNbA3Hy7k8DMduyx1Hcpilrgtrysnufkm1jj/n4k7a5PxQydu5tx3ToZLRziDKbLW5fEArRKRpj
9OuvAPMZ62Pxy7auVc5qXUYJS1ypFpk1Qr4rSOHq3BRZlW4KGUlizs3JLo5ga6crZH1GoMBEQG1J
9AUMTApNEnU4xT9K1YV8GszgWs/w1hfDTe/TrKnRFQgeHMTNA8j912DAeYKDf1lAdO6naAyKbHTZ
21kGZFbWYn52MIxuRQs7Ew17frBTA4tZj52PGSUG98FXKCz89C4Ju+jgxaP77kCRBktJwguyrxkx
rje691NHiws3k/XYjF0iD0jmcctm3jph3DziqBeX1u6MK1y14ElOsBfcDp6eCIfp3oEy+RRn/J+4
6quFsJqF2UE4ajpUIE32sverA5CxZh+6UXnP+pAYGpuxEtVgQXiVIzM0QjQCd6FUgYAyJ533yZ3o
KhNDy9Mw6ofRrTALwksTK4AVCc8HzptnrunxzoIx+NNMh/plNrEF++GiqRilZ74ST18WFzUOvAXZ
WCd/Ioq0WCeRHXAv0nTEMDCwrFvlTVxvxTyB7IDMuzYdPd4Ju8iQilaWAV7JZ/hH8IH/wPLRp02f
PfzmOXgNonYeqbWZUozsaK8jtql7nfTtQ4un7StVrQFNNYxfUFQw45FLoi8B4OrbFE6aXG2/nz/M
UXnHrpPiqvPZREqX1wI0VaIPqmljcgIQyjRtV13bViPlakHESnswb2PaxO/NNJj3UdQKcoScZAs3
ud9LlmpXs3PikGAu3T85fV3BZdKgvkprYjnBf1sJMmSfsNTCri3cmum3DIaFkIH/o2Pu6GMciPMP
m+eNuW9ox/ezzGEPqA67KnZCVCXKc44qUqSaqiAeTmZQQlYCFrMJDSBSCpXc0Wtk+YmXkWGdFUPD
aIz5wWf+udOzmWHBDXD6xFq+RMgs12h051PaIeF0LB+eTgSD20BQ+dxC7bol/eAQkT0ZjIh0eq6B
/3jXxLSqY9sTgTjOkLdXfub5JFjb8a//t0l+/0rV+Vk3SMrjRFPMLb/+qwr9p19sf9eyD923mh6/
267Q/6j7lnr1P/sf/6pr/w8hfbYr/vcV8f1X2iYf/7EI/utL/grn8/9wPdMklN2j9bWEZ/+jCA6s
P1zTNR3f9YUI+FP+ZxFs238I/iURfL7pEpAqSIz8K53P8v+gkrY806WYcx1HhP83RbBNYf1PVbBP
8S0CC7KE6QSOa3oW399/rIbTnjkk9PoZp65ZcFyTSzE0M3ag0n4xav911vgoVXun1Hx0WbKbbqWP
cFb2Y9p+gxEARcxH3zVRgUVptRsAtLPnSJo9+tXT5OvuqHN707bDXfFm9noBKaNyD4xzozEitQQz
rFyDeARJ7HasUn9fhQMM6xnj9qJs6jAMkxHzaHUGHEeUaUggs7Ouq7tWxjTrnY1sMHpyPIn2oPFO
Kas+ozdZIozzexe772hv+51EPnupegw1wA+jGySOz6kIsUgzkeNLjG/L/TNqYk7LJ1MwAiavPD1D
d6diz47TmFj7dkiNw+C4t3K2ivtZHYTV208GFpw4QGPnD1gPraWQIFMK9h0GlCxr711iUvaB/JEo
VitQQriKH7Ce/aK7loHxQmgPozb4gwjyxmpdgN+O0dNt4owXOkNrDr092JYyFRh23vwRBkwU2egL
LMygFWO3SLIA6JX5w8qHF4f01UqqV+1Vz0INX6Kw7ioA/BXc8r7tkkMgkQ93QkM1DFCbw2INFz3w
8DY37VZN/QKSGj5JZINS4/Y76tXmQB1hruOiH6/S9O5Jfh7hroDZnXJhUpWyB2mz/jHr2m/LGzLU
oiTEOl7kQErFhYDqEXRma6GlKeVj0zfyTgfmyUmynIs2I9OiQVvlzN6r1RtvVmH0oG4FEPwaEn7p
I3LWLv6eETACJ5yLIRG0NG7ln3VYZQggmN3nfbwrrA5viexNPp1ue43H8T7F2b1SfcxGKncDJlBz
vLOn+LmHqvcwN4IFwiIUnlyG+KBGiszIrsphby6bwLmPq5naYazri5JtdPATzYrQKbe51sa9E+Jz
wYwRHKJu9h56lIzjRwPpFcOItLaJ7uX/IO88diRn2it9KwPtKZARZAS50GLS+8zyZkNUdXXTe8+r
nydbM9D/CxAErWdTaPN9XVmZJOM15zxnP7vopUazQPDff/sQv9YMPU6S8mAzhOpmVfmqsx1oHDWR
voOfSpSbyE+aTEKxVe/Cy461DLa5tL+Zkq1xLDyFVFsIBvDm2OLaeXo5l8NTLQA7FAZpwlI9Tboi
Ib6SNCUzSwFteCQKOdSuHMx6bVm6Z27K+Ro4AS6+ytnNvaREVuQwTcr5VCjWNqJvKWphGeNb7Czc
/d6n0TifZsa/alQ1Ye91uOsowTLYansrI7WiMG4BrC+Z1sXGqN2DYxIEUupvt3C2zSQ/qR/xTZvT
olw5HRhHpbtLgsnqDP9qEeThb874j7+D2JxIRtPkzehK/0H4S98g6jGO45cSMmQW/7iNTm5lB6vE
9TDAY7a6AkKM92LUhC0xZLyHhRwsy8nRHcqKxIzHjjCVFUYjXl8lTZyuDmGigAR+BT6okOIVW66x
z+b5ZCF43AizPQmHPF03J2fUvHsLGIEUj3Vd/3g9wkHYUDMaiUNludEqAGjGzFLmxzSwH9mq1yt6
OpSYLQT7ISim0+Ag+SuKZjOg1V0JI/LYa0PGZ0N4MzoZrbDZiHt0k4vGqPDgw/ErIDAgzS2yCaux
OeDK9rYd+moRZb+xHz0XQQe8o35iabX1tSkY4Yq3MWGTOuKynN0FA71LVBQVwC1CJEE2z9hZpX0i
DtNbZcj6No1bwm1T3refJsTI9xlO6YrIN8OLNj7LvUUF6RKLOx4MswrKw6zmD8UA/szqgATACT2t
3+Ja0jK8aB8F2ZDp5JDxiiWUo08WHqc478Kl1bQGaLUO8KkPRlExoeSpWi4H6dQ3AByCdY+dbAOM
D3TaLS5k/92Z/QLgU7QohTZOaCywHqcsoZCWH8vJZDTfJS8NOZKwkhhkfPvDiE9CVSM0Eac8srlk
jmG5WLmgTHOAZrvuLlAy8BnjtlHfTePM14ZDb00XV+5Hl+c1+1MQWZI9Xzc53tEzrJsox/40tOqZ
AGVr3UuyjFDUcmEW5gYXEOmjfXDUgNqZiKot9E+5SEzSDKTtgmQsHFY5yZoX416kZ/T7FFQtaNDg
R3eAa9kN92sI2aSruraPXa58S1z5q5Gxs2vZ59q1+ZMR0YZ0HTmPlnlzHk2wIC165rW0CCdo8ve+
440Kp8newok9EIJxZNkUOP5B9/I9nVmv3WMsfaQal4xl35Bf2FKvmZcq6N4e/bQzqNeGoI+6wcgS
Z+Oln+VTQxLR2Rh6jnTMya2XI+PhoXcx+2rXE01xZaMicXSnel2GKNdMBKNkBTITaXoeN27rMobJ
uUz+fmmAHizGscE2OdLvRKXzpSj9FrUCeuvP0bzPamVBUp+iTTzUI/PpfG8agXoeDLGsB894zTOU
wEPrr1WYlxsPxMlLP8eSoKhqREjKb6EdjdtWt3rFczYBPwy6qZ71GzO09MzAZIR5dPchS3J6zAOY
FvcQOONwjASzdFOTpTLzKayEJz6yhFJgdnJ4wBKs6fylbGyL3z3kDojGTbmqPFwOfW/OWw/SS2Ja
7aJSbBMccHol+KcVzR0npZPtgTLBhEQenZj+A0zoOXqPFe+DwOfkIgFhKfAQzvOqY7uOIw1cuNVc
ex6HK9rA22zSKUsD++g8jSueHoyfdA7iImASGDbE7oXDmfcJa1PlmwRahNgJguOQJS/xtmBT1LT+
NZ0ZDMqqwz9oRo91scyluetUc3QMM13PwO5GD70EcI2jMvjrqqyf8CbGG+u9TpsTU6+XudCMCq1p
7Yz+wPSRBbDsYCb5smI1KmaanCBGFd7UlxS/ErxCVywdwOg7VKkYFWG614l1Y/sGXe9+MwaCTE0L
0QbYYPcBRa77MCH2XhPWQkyRW/KMvVhhJb9qv0et1MI0MdmQY1uYcER05HMhPxTL0k+6nUN5sXEl
6zZCj1ddbegtHgBn7RKOemEeuEF98ieZ0gTgXtBTNhXyvvXnGJdc9gjvvLPO+lfV34NJqLjswXX3
2NJOtXtH/DFV41t574DgvBajemmiMBYdhsqiBpDVRPl4jOIee+KAcD7kgbcaXYFpoWuMI3nW21j2
HySF4qoaII8S0+4vZmkzetHaPkbNjMDQNH7djYgo5VCwEJeKIc3+FbErJLIKIZPrdydyLh8E4MkD
aVjFumTrvr6LkpEDeChFwjE/WJ5CIOvNfIpsbVVLAR7DQtVD7p7CkLmhEXb6E6rDy26DDK34Fl37
0SiKfI0tY00oIGlG09fnLCjPcJB+AMfjIRrXxrMhsdgClFNkTzwMKTqJlOL5DfF6tGBJa5ytugev
Q45aNQ4+1KX8y8ln8eq0DlMyltduNWG2KvzxIyR/3mrN8kFDW2cM3J1bs2FjiDFiwXzMOA3Qoi0J
Ic5NXg1HJlfGSgBJungfz6Z+4FpFKBql5c9fPDgCwO9AZZq9o78omDKc4nqQF2jAGYqv2Piqo+5M
m+9iAPO6XdF44ZYnrrmrCAFYD96TgECA8debL8KXqIyq2XmzIyfaNq1ijuSat9bM2hdXg0MPbG2w
ASvUKg8b2N8VGlpKBB9TYCufcaSIE7wZRgSktz7zs1+yJoBc3Icns87lyzzl8nb/nQUh4wWzkCSb
CbNAS5qfO5zqLv50WbQ9YDa11jYWixW28yniKlfJSvUuK8b7X3t+Oh+dYng2dDysGrvwV66a3Ovs
5e4VLFB0TNrsGrPv8wzb2hP+nFwddH4rU9f2ynC76gKoqd3hV/s2p6S6/P3iWCC0S/+KRYymaqw3
Pfl5t/b+RVGG39BBas8uFkrVKfC5UT56IKLPQXuqxuxaw1mY8MRu+jS2Hryh4ChKUSdIn8UoFCJS
Yjw334cYtHZZWpHBQqcHIo0Et5m8Q+9u8qmFXpV4WREGs98zUUBqG6N2XC7aZz2lArcW3KOIl31V
RbgwJ4qcEd3mzwBlNS2ZIGD1qwuGo3jI1VmXrnVr4UeWwnytfTX9MlPmtPnFqchEK3RzKCL4A31b
vKkWRbzfqE89DM5G3D8rBijfziCSCyeaZ1UMWXNzH9kHknd+WBdj/CQzfS2BNW0bhXo5DQBxjl63
lErTytrRtaloi9w6z1/cNnmpbcadGfi+dVwn6Zfov0jvkoekH+Y12Hr74JUh7k3FhrhYEjixN7po
Xml43FvPw0cC+v876wpwVqJINlnnueT4do9dwXLft/OHEbjhuqN1sAF2tKjAwQoEkO39xFhCUgdS
rxLrgENk9vYwJEbC5ZQG1P/IoQIYp8vuOlGXoJ1In5gNop2f4SNmE7bOXGNBR7B5bWUVneqBDlyV
r2OZZh+h6RNO1PaPdTgPTDzbO5K8Nz9zMbw5otSPqqrzkyp5e0kANj+7oHzJIj97CkLfO5o1aaN/
/3s3AnFjV8XPvVUC50sGYyDe5ZTxKN8WqfJuXULKM2N47FS5izFhvJCRAzaFubXUAMYw3ySr2bKR
sTWvvibLe0yKJR4UXv+Y6g3XMbGvnXpmtLYNSk4R0Y5ql2YBTmpULdu6snm7dIM8iOibx7Rz00vs
VYR0bMdA3wvO7AKigvwJ7RJxBVzunY1dh9S2qYh0CuVjiZxwOkdZhzdFAN8nwJbhnA+AJGv7FlIm
FGoUc86KpXm96L15fCYxwX4oXHZKxC1XnfXWFK04AjW8S7BpODiFH9IhImhyjIeHziCfsDcJYsrM
ID5WbKKOJEbD/GUQeVUz8WH9nd0h435e9Tn228pHR6bNMnwR2fSKMz558icThtY9YySau3XV9SDF
GSQwQ4EaXpQWDb+D/Txr5XrqQNvGBeyoLGnTp7KO6cNmM920FBuQwZAmoAM0znU4GWepaBXcQdsr
GYABkKwCroy74PLYhBaWFaZjMg1JYul4Q6DEU2gH3lNnhu/c43WYvEccVo9WQ3xklKFTcug9efLC
K0JIdiaIUyCBHD/6wPxARJ1hSHSfUaJ7p7J1Xjghom1WC8CfXP6NyrotA6rknIXuQ11P7SGOg6PP
KGbvy/6WWUgjFxBf640dkUlZs0c4xG1SUWPkxZM3AfJKbSCfeBv9ufpDpknGBpxm7E5P69C78CP7
IAuGsN1oa2RR5/xOnHwXV9rbWE6HCC99xlv1q27njwmi7mZM+o9r6osvpkk4VTpWBnyW5IXMi16P
IPtoZtkIfPQIZVB/O/Bv8+QPPC4U+O01bYMv8KDEfdfzuIFyOQODKWCAoiNnj0LCHg9m4CtbAAx3
MCGpP0334Buz3Jqx/akMErKa6AKKIzl4TvFTW3O7KcGcM65rz8ruUZO2uXNENU7GOukd61Z22TOM
l0/LmQXixTTfkXCqT8M2AXJ+TSBX3XwD4Q+IwkNPrNTRDIAMFOnTFEtFccaZYEIX4ule3TDm8P1F
M76BCnudmG6s0aYNC8eN0pO+fxnu9Oe/v/VIO47coV4nBW5Kf1T2rdLpvmS8dCzdiRAHDumoEuo4
DiF5syFMw1QQz4WerOK8LLAHxmTnxEN8cQPLWTsR6MgZRso2qUgEaJOHuvXaJ9EBLqodH3ZzBj1F
xN6PLdnkuB4Yw7r6MsN420/IsuY5Mw6hW8VPZdy8O7E5nprGO+Xo5J7LniFK57xALbsib5tR26DN
n2Cjs79LT1bdvTAmIK4JgMiaJzN3WUEk8FBNwaYisWmfpVA7Cfgd3rJslsvIkP5DrmzstA6zlbLI
rI3dIerqaxsVpsZNCr3w4PmDTbns2g+ZMvbSHMX57x9FOi3gkvLv9LsoTfuLlGl8jav8oAuzPrLU
J7JmzNgPdjNBtLF8msoTG8Hz4Arn2+mjT6u16h0ky3HjABhhgOe9F40zromF5lWnEV18Ga5tgHDP
uIJAUBB6Ghr3YSwORSGSX0EPctR/vp+cK7QBB7Z0BcHF0bsThoeWs6gPCG4TeCYTz43PpFGiFQg/
rAJWZIdofO17azKnyPKGa0zBwlBPA44KJrrDNIFqhWfvLNwBxrMxcgG5SxtQqmDogRuiYhflF+/z
q8xKZs1sgZakleklroAUVVMFPa1pvoqox/WJRkxJyZMoY/Lswu4wpERf1Rp4ZKEYWYH4o6wY94Zh
I67DFmveuxHtPYWRUxKuJVu24daGnnx+8LNArzFIJdhiPsdWjcemMc86DD4hUOUXIizZVWM8hwFc
6U2Z4BvpxZQfct1+AaQZXlBUg0nHXgxmON/ISZ1tpy/R0Li7u771zzhl62LUjIhs2V4QzXMDDtUb
Lh61Vv45CkY0Hui1w5GkNvoYIkWybB0I0uzZfI7HwWy/Wnq7+0REfsiBJSkOZSM3biN6lJPrvjtW
OzzpAtVAkiQBweQ2+uauGqE4TIS+xK8ZEKQo+27G8NRVRUP5jJQsmsUu5s5cmGF0gD+FiFEYD4FO
feZlxidbVm6ikj1niwA/9+ua7f14r1Hmm52lv/wAx08UZBtvJvxvumjBYcXyOK5ZwtMLg2arybHx
K/pcX8jdSGR4WspV3YvPZhio98GMVq3m2TOPjBCbg3Z0sDZ9ZKJ14R0iKcmdpdPe9Sqxd2bJBRRi
gb8wjzFhYvnWcQqyNX8UwxQz3h0By2vBtb71LfVR5eDMc9kbt76Kj1Y5kbYzQvpxJlLWVEw94TUd
j2Q/hT2IbGTtUP6s8AISYhJgAm9D8oriSOP0iqvhUQUWjMwSOkZdS962MejId4G8nox2xoaAFTbp
oUsS02OUntFXVKo3TWDqHQ+lt9ag0xfP6l66KQ9+WUhfQ8P/xdx/ODHt8F7a2HpqodrlwzTvuc8z
InviZee17jUYjDWOw4xw1dtpxmen4jcpo/E6eOFX2rcvbedE/CxpvClxBp4S9orQBqhsmrx4bnsP
JESdnA2a5RWK3o82xu6fll68tawsPCH7+IDoMjzOrZjXir3zumpZN0iqkP2khXwCIj+SNRNR2cVY
4xjRZFvTsvG36uJmN0P6UhIXVVm9RfCWRiuaNRciIopFYyeQFTVkzr8wPi5q8uG6AAWBl+0I3njJ
HYW/POviDe6Gcul7IjuY996K5QxoJNqmg2zk2gMZfdPbtAOAFySsRHRwZpvKMJ5x2DaDgzWlA+Wc
GrK93e9jJ6MVH4voYJVP2BL8g0s0qspNgUQDaf09MvDvFzntDDtuHtBmGSiXgFTlUEX93VCK8JxS
Rm7z1nuaGo7I2OFH+fcvAaF/TTWABmQTTnSuIGgESDNxlfQ8ISqgEEwVlodljinslA5y0xJ4Tsyu
ZKTO+Yx3OzhRBL7xU5n01Ly00RgAs07PrNLoUFwMrhjOzoGaHsKiHs/kQQM5GhtnJ+4lnAb7um65
nve4MDGoUlFzjqcSJTNhbmEJ/kKAkiC53qIpqJm6TsLk/gqcBocLj7HewfhS2qZeI94CXxV02xnv
5VWxbOHJhIQpfOsmVFLjOIa3ruJTKxzrAJzlTM6F+Yy1LH5wugSJDuY/KOeIXO4FQNw49t3V/jWN
HtaOjFdDILTNGmPOV9NsO9uAfuts9P2WwnLrkrf4UWE9zb3ggD6BKJ2o3YcAejAP1lTuMk9W3E4B
dWg9LK0/o11MUBzpHdOZxV7R0GZ39GSrPmQq4LV3kwXyp30AmuSW1gyyzEp/CR0qkqYydUoYIq39
MRfbPmYLVUC5e2OlzwR8tOybVRqfnYA8NrrESU6V1k/+gJSArS8+Av8ckiZCxRG0VxPxOawopFT4
aaZTkCBec6HXxG02nPs4KPhOHckzpE3bQ32p4YAvgigez2UxkbNM78Sole0Sp/YlIPcLobIC+hR/
+Eka4rHrAQ/a8d7EOQkJoUdgGLGqygPiOjlWDtyA9dFw4Y+jOAcIgPcSU9iASXmccKONu9nCcukG
PUZ7oE4rjkgSze7zf7M0vgt40bwvw7ypa6HWfgPWIDGa+ABFtl5jw01QZwCIqswEv7t0TtNkvDEP
SQlOyD4sbKrPsUALD7+crYSZNJgMmnQ/2KRxBhNrkFm0p05nFBSxR+yACGCCC2wFcBjwoEdRutFA
W5eoUu7DFzwOwdBdMtCuxD/l/boI3HIt6DuaOCUJZOi3XsCaGtbSxYmh/7i4nUXYnty5O3N7hpuE
QAfkY2P83lrZNjX1ziBWbjeE9vuYjnAbrWLd58an6/WvzAEVEjALQbT5WlXeZx5Yy76Qz/W9VbLw
Qm1U1VjndjtbQfdaqvjbVvKIrxYFzVgZG+b/ZytUA5o3O9+1HeBnK7NGSCiUO7KfABdXg3PKRnuP
ZrQ/RQk7Qzzo11K4xRX+/HNFgAsyqHlX+EyqQpPT1QPQsiilhVNejN/KsspH+/5FGZG7qm1xKAIq
3xxT3FE2fwIbuBtRPsMNDZG/pIS8+qSn3ocPFXuLALW6HQcHIxELey6uNe/BGf84IzjbE0t/OE5J
OxxdZE/gNIZh4ZVxcIsTbmJ7UHib+wAi3hxWV7cVNv4cK9sYXoz9wMmSjec76P99s36ORw8xuOt2
p7BYZTaJCYg4Fc2qgA9OGuSCOYe1c6qIsIQgeoiMOH4Ee0utCcX2LSe9KiU346OowEt3vlwp1RF6
wJzU91C2iGJba5PdAnlHWgVbKYcnllPPJlazeMqe3UARXQSRTOn3GmAQxrzssUABNrcDeLkec63P
sneo4veK62fhUEE6Hs4B38/ODSAKSMoVD5wOcAolWxFaL/gE4DGCGRCze7F8mqCmxitIvGdimtPe
amm5QUms+h5wmT/2PVhkcruQB9KVuHGIzD8KTrc5iKIbfo93FLUM3ZmJaYvYz25m9sEdVOKKoSbq
hL3FblUuw1z+SlDqkl1Xwz9igZBkQLZ094pzrYJV1f6hjjlVMXxlEQbUTsiJWBr42QwWNMvrdaj9
n/Keh64QhnpZesl4yNhpSoLw0BL2LUFyZq7XwOCgZHHr1ThmyasM5Nk3x+2Q5i9ku18s0715d2a+
occaHxArJ9k+yVK+eplFgJ3omoVIKSHCePpI8cmKAhy0Ev5H2QMLiRv9EhnesARwfQoC5NG0pses
ZH9the8CXxOhYD3XJOOXe4jcPffAcohYIWSwWZWy/G0aOIo1vP1FZ1gXkQ6P/kiVhIeIlLbmmb9+
IQjUAmrDsgZ26PgaSocU21xVjzIpKrARtH85fr41PUP1gFd9Fbsx7Ugx/kycfWcPodq5iwnJGidE
rm1tvjdF+h3X1NF+bwcEIot8re/znxCE11b1NhnXDRKyyOMurmqzu3JxNPd4orMdFD1oNPPCWPcw
j9K5Bb3/pNiGrF32w0uM892uGgxjXfRQEKw289eZ36QrmsB0rWIL4jCJBq7wPlAJhrdJu8PBFs1n
q9qXmpQYtBvGUyAnTlTkCJsZYyaMhrY5gMXKH0elHksgLJeSsIw1D+WntKjkkoyMgIGKSVuizRvN
GYdSR7SSbFgxWfa0rsPWvU2yLvfY54NFEQuKDbSMtA0F9kqgSXn5O5rLdj2SO98BTLaIkc4s+c6y
6oOU0Lu5aFm4Xx4RfN3owJ2Pz/S+m3wqHhuM+pHJtlfb3xUzjtFXHFHxiPunF2snCDbkcQSH1mVG
GSqUew3vt1SnscyAMhlufoilvLksjC+RCQUh0zF+TC9YSbcrjnU+d1s3NL87AFBHi7SapeoStBcm
nmUf1jxzomTbOSyrmpiHUM23IUkbfw4RCDOmLE+sG1CbmyzM3NWIbjQUZb2y4uDdp7xhItOD9XIg
2lhW/W4G2I5U14Jw9upxZ60ZNzI4johLDEJiJLsZr9I9zk95xtXA91KXaHysiY28xSSQbNgQrGyf
fKU153qKsCUqXefMOmqTFBZHrh8Ej7JNzzXQWM4QJup9O2xbhJE7XTOLmSARM1RSwsieqJNKM/tG
6Sc3JFncGuYlcMpjWoKSYVDb4Ty6ghydEWQUj5oQhX6aBORDC/RS1xu7PgRKELf837n5251MmHSG
AOfgVUe3b+DBZvZuFqYE2Td0O3arIFpGbz4JS8dH17H8TQEkOcyJikV7LLdqJLNY1YViP2fQ5oW/
o8nKn0NpfqP26fDws3FNqibctIrTVjhp82pYA2Lv3lG7CgP4EsiLdwL3vBYO7N4KCNna7kW/t220
5Bi3k6OmKKPRgf99L3MhggabrunWBjPC5zl/t4kxE3fvkKMK5yLvX4CDMnOAnq6CuAdTYxgL32No
GMyl3ramGrFYm8OtE0BNI1seSHk7SJ5zG4+pF+J36ygIEvpdpvMj34QxwICIorOL9JFa/RLFl4Kx
xBwHH+N96J7GWr4OCfHAdhAv3LEafxwkCq0dHRHoO3sArizbAajFvkRz4bkFMVJJyxqvNy8ouh5U
BTVLGZVHmvd4hDZaH2Im3I2CQup6HEXs7jFOdwB4WfeYVvcao8RYVH736GTzycApuzaV+2LMcL9Z
IxFeAeYfcYxkgwDYzoCjHdQJdJW6+45gctSwQ3E1AEByR/NxsNLXhmyTRLV/EDEiII+B7VY/c0Qd
HWia/YlWJLK7fZrfCSokrZBTVFQLxQO/gEgMflb8DpPwdzbeO7MRNKoO911PxdBaU7hoZMkhVAdv
tafFnv5lIey7iKtLkcJbc7PKY0Lpyrwd9vSZsPrG7oyOg7i11OEHjxkn9V7tLk3KxFU+S3kBaqbm
N4bMEEibO/XDSX6VZ4LizlXf/2iRfZq1+QhM5hefMfpppGngsuxVFNw4FOJFNPTJInHaaiPVJmC5
h9Kn6Qk/EifDBK5t0qmlNiqIOfG53omRCwom4DmKEBU6yBwZW5bwsKLW+9AmFEH0grNWv8ZwOvnA
6ymDkxIhPuzIomRyFWudXQpdHXAn1TzUVnrsnhB004mmwaNhZsM+YDPJdcwaWeOjbP1y3hl6Osox
U4v6rozpmuTIGWtcMIH8Em5tbL3hYOAiutbxOp38DBM+qMvCRE8utir2i503g0uamzo4VUZxNaNG
H0qGAPA1ulefFTpeiXA7CD4GhvZnTLRTHJ8tZFRjgLG4dFUI/zRZos5D6G2pbZgrhA0RnKcpkVd2
qgc/T095QaVGycu5ZA6bIvKPkGq/3BBDZAGfN1HuaSDsR3LJzuCOjkrN8U7EDZUMysHnVAHMzt/J
QnmSjTleY4OKwcPLaosB1nU7p5+6YLyKkv9dzyV+GCt7n8IORR/97HJs2G522jvUDqOGUJBQAZLl
Tl0iYNLA3ZEldfToC/UBayM+2Xz6dMD9kQr5UKhhF8kMYUBQPWvMnIvQ6bkkgy1pqTgWGZg1O480
33Bkk2aM0E9sPqUZ/AYn2Dp0+f6GDSmhdwHzufQUjuudeNmXIC/+eCjfsA30y9EMGf9T9EBDiX6Z
euvK7DzYbHjI4F2bqUZgfseN5a+YXNiSFiyMQ7ffjj5E/xmtK6WQLg41BrYdAFKfOSdZcbnowweE
uPeo9+DB1KInW9dBZRZFQNoTx9ugeCSjxAZT3HUYWrSNR3wKuSFDJ/4uZZrQxpKJXQUp9qHAtx/n
6mvGinO0img5Icn8TrpnUDXBPnLzZ3QfXND+lxVY0Eu7amX0boGnhJUDVQqC5EMeOrCdRf4IviFc
tUZevzC+J7SveY4T1X2LyjmNApAfaHSLYyHKV1FrDLfhDrdxTBhjKgCLAx2REdEeo8P7VOXenlOO
CNoejJPv0eOC7i8W7AecBf1NsgqT6N3IBI+qbmTbNYN5sCHqC44KNxY3c/gjZx8qQ7vViY3LJW5m
4KfhV04qvderT6vCkedGOaljBREbwFS3qZKbMCe+RqaISm0LnPwM7KHqXWbbUbzORgONXAWfxzPF
C7EGMTtXpj1dUhBGJASRx4D0zNDdZhHCu04Q5UgUZA6sA6OtuJK+GMKsbuCFnxqG1Fy9zD6z4plp
3NOdwsKGk+cS60uMw5psEJyKP3m2kvB9ttQKfwggw/TACNm1keWRXw51+dhN5rGte5tBfgJMv4y+
wh7ZdSUxxufYsxZ4hclbyL2lFfqMPlw+1iJ/yarA32JtNhng3TPTXly2tu09fipu+99FWT/PHmJs
i5VwT+Xk0bYeuVimRePuEMCOC0/g/6nrV89qT8HoVSs0mauBhjLBB4VKB583LbOEyH824yZc8ckl
28ix3jIeDMXkf7R/DF9+1EXF5+Agvw0L9QD8vqN/2eSR8SlIWGcMAc7MAmwvShokzMd/F7gvk0eX
6v7KbBM0VWouJ6hB5IRFl/5itLyRAetsSAolULTZ56SOXwdnOkC52MkWn41q8jvXPYnxX3Y4w/oX
M+rsDR6nryDygFAzmWuL5gPloFwNOf4geWYT1i//wXT7f82s/2hetTDl8kImDo39z7/9i7aVpzzp
OVp5pulppe6q/n/wsDLorTI+p5k9bNOsJxGKVTpqF9YBeguWLES7wOqqPTaTprFViUwZMhRvPiIu
1ZKF89+8nH+20t5fjjYlWxPXc5UWlry/3H94OYJEnNnXybgtSLVZxGh3hoFkwWruibRiLL+2q+Q3
iy8OC4t0I3zqJZm8W6NRv3VueCtg13x044uqfS5JYa3+m9eHX+I/vV36bm2AroLbwuMs+OfXVzoO
Y/QMy++YwzVONDKg0vbznavtfjHUNaRopn0LgjpueNwWUHua90l/ixgEqdvfScOhA1u+HpAMcEX+
f++awbNiWkrhaPmvreT/u+7yr19sGv7Xrf76+d2E/+ih+Y9/4N9tNB42GssRnulKDNCEQFr/z0bj
Wf/q2B7kSgcBu+VqTOZ5Ubfhv/2L8LDeWJIdvG0p4Xj6P6zkQv2rsj3p8Pniu/GU7f5PXDTSsv/p
+nJBx3nSdJXkPuCOVOI/3Y5Z2nTcH0OHLvouh6pAYBMlEY8xkQtGt/HSIR0W1AQUyIZCQwkknGOe
IAZ16viB1SLqfH+Dya75HCZd35hrza911pMeMxIRvG0SBBELL3KSeUUQDuKAJtUCIXVXlkzVfKlZ
T0Wh9Z4gTyQQOZQD6fDzPVEDGX87E8hecwhK9gQRte9MlRzI2LvUTdqSzut1JgT7hLszQtCRu77/
VMhiYL0HlOJCQE9FCF6BtqYPFWw/S+mXNiTjHd9cZvwkXiUOTji0+5z0g+dmbKn3+iJGZgBAwFvF
cRSRyNl1hG8GQfNRFYqm9i96i7VK/TKR7/gb/pt3J6QM2Q/9PNwdInv865gZ8gNMd/iVRQMgsi7N
15ldSsWJ7EDUbrTTM6gB9xmivyr9TePl45/Ir7tp4TZe0ax6HLYued729DAWjfHmpdp+JcKqv1ZN
BJR8EL65CXjD9ozD3WWe0InBtinaJ7s22IUxgqv3qiNVSkNG2ky6aj96YUXPRtiI19mP/ddqzvig
h5aUC2rXoX/OdGTthiDUNx1a8cvgUbks6WfzI17g8CN2ce1vslb5Jy6RfGONHU12QLn6WKaGfS4T
Lzg68Lv3IVbemzO6pLZxhkDCGXFqOsvK4LUvpJuZf8LIJBO3ChhprmzbsB/z0LfTLRv1+b0IEvJZ
SwqIYpHXfvULHcR8K8EwrwjjIvbD5fHGtq8KxFtt/R/mzqwpbiXbwn/lRL+LUGrWQ3fErWLGgI2x
j82LoqBA8zzr1/cnVWFTmOP2sfpGl94wOCWlMnNPa6/VReAwgINCSmv4GFcjsA5z8sGwSSVUeAGq
+ARuEG336qFoXQsfYVCcChU7ZygWIrfij7gfIUq1Iu3EiQ8XInXIshu7B9qoulLBR4mPXp/JabSM
aq0g5MlGGhWaX2oI/UzJIurpqPpUkipHT+iV0A+ZA9eXry0RtFmIOVFLGxpp07NupboPPvY+hPGd
i+il5IPEKDqjv+4yA2i6cOKVN3TNWaaGXXkfm14jrl2T2gaqXyrsAnWJgKOTwJPpp+qTsFVkQtoE
cb4aEq1UqpulBJ4b9iehHCNI3C8TR6tPSj8fURQuCUzT9Y9zfawGAyanjqqgVzYyfvU3Br4hklOd
DWs+UrDFBYlk6zEEeoBH6ZY3IR/8CKQWOkq+hxh4QHeTGPDJF5h06SysiaC1sLAupDgj+RL5oLvo
J12opEdp+qntSxr2SOs3cQ6PFasbcebwAbItGri0JP7Tr8AeALgOjofKLm/0Buby1HLaI3qt3NtS
k5OV5xRALkWXr8A9pl+8IrpO1c4xcXioKMLEq46U0fa7NHcN8ix0IHuRqR7TY4uEfN7eF2VS3iGm
Fo6syXJ+V3gurDlN2azB/PaHA4X8ax5oIDcF0IrEVtlSISLbR6sSC1WV1evclxwoJlWEvII41slz
y9Kh2wfWnW+qxZPrWMG6ri3nqWgGWNKqCQMYWFn0pZFq+wIi3/gslY3sHon7/BhaQ/da0WPoLQqt
uZAzEB6NHjZPjie3nMpdc4xMd/KBggSipm2hHPk0VJwkvZ5bY6+Nfe6KLjmzh1yBeZAeQgioUxox
nCK91LQEraYoR2/RUEPpEzdsSbyZ4sqgqHdU5op/ZIOrfsiBHJzJNd26HR1wUOLBfFsJjcYXVXXO
mwGu6LSQq3PF8oI1FOPQueoBkLnQCBMwWgptaI1snWpEr1+zSMif8kgWHzKCKKSlnbzlEEbkLacq
egbCPnxXizQ9jlplQKAtArlGp2f5nzy7VywpP5g29ZXrJA9j9TxKzTOzppy2TCrXPrfU1L1yylTR
F/CM6sqyi2k7PiY/032yPRWu3CiKK3RJGociK9AV8A14XiQHkzaAVT+PzepcH2w02xCniz7At0gG
ggw8FM1Z1PdnxGk+ZSGN0EOTqnWLkPZl1cAMVnlwM7uNRrTAtLh3Y2VhodP4DJ5EyuIPhqT0ny03
HE7oqEyvWrV1TgB123Bv0p52ofuD8x41UxnBvsD4aKEQhTcYI0wCEaJzlEFcepQqQQNMXpXuo6yp
6bfpI9BJCPudtVJbPmQy0esQK0DbQyAowMTghjlu9FzQQEHzDDzGEKxnMZ13aikO0wRnuOacci9D
JQZyXziZkawzqPbMhiBJJvm8kApkke9gyYa7uxvSuj1rerRhCYjkGJyV7JZnoYB3m3QF7VnknsxK
h8450wxlCQ9MlLMpc4szejAoExWJfGjlXfiQ9mZ2JleUEtB0jvUjgX9xr+E4HMsKpMZVQEuUWejU
VGvRoDU3TkkWeOJClpL6Q5zIKYoZtL+YBiwtKlidy7bResgJYvO2NZzsAvgGwmEKyeIoqfNLy9Dz
ZdDXSDNbsrGWSsk4HXq0biVLgwN6oDCsDRiRrkE3GFGOK0fqWoIT01kKHe64PBVPRJfKnyS/IHzu
OvWymAwVzaG4EaP1ikc7lmmRUkOeVXsWRRrREd0rhX6TTVYQC027Cs3t4imb7CT8FSXseJP9lNuQ
9FTX4BksSd07lygamWcAG2Htf+HLvhGh6cpuTMQbCWEZsmzJumErCk2HuzFHmha5B9+vR7W+bBAV
g1yMbkE/7a9haVM/tSlZSmRvffj8W8SwAtMVXxLkK26TXBrrLZFYC6uwg2WsRQ2mJRNGdBxWOmk+
BdjwohCtUVFRwZosWrkdS4KmY8G5jR4RLZ808pyBJoGXptNgWKHVeWg/lxxgN3YgFyCSszZIqfn4
gwU1Tx2C+NfbRcspjFgK5RRgbmMB41hk+GBLwBXYODODtnOZ2CXQs7buT4Oo8s+yGGKzNJPWOtp2
x13RsyfUpjvVO3Jsdt8QQSk1HEZsgaVrO9XnNm5dsdDkQTmvoQxZsjA02g7ZyNCmA9xAUZDtaA/9
qWVAVYJqjmgb8g32iDyDo1uFd7BU3FPh2lQSUSWSjstS0c6QSc2hL44k86rP6NBGkMa5iPtSfQ89
r39esa8WedsfDWoB/yS9aAvXzOFHIddVnlZSpKPXWWTvrUIAMJKAm8G+D2mhC5tSC8/c0pX76kiR
jf69BdBnyWYe3eAMUCte/1kEgmTZhtRLlz5Nlneqy4BFnSIsVjmuclNrkXUbs8VO6Ttk/ijGg/Dq
kWHw8w7CzMJy3pVopwGQq4z3jalKq1bJjc9eBJSkbZHTAsfYf6B9ongi0qivbLJW/rniluFaM+DU
QawCjGWyjnot+xJpAM5J+9G5wX5tdMp9GRALYCclR1PlgFn9aPYuhFf9eJS1AkkwKodNfJfptRDn
XW3TFCXjMHmHqp/RJeYhYeafm+PRKnXusGKz+uaRTVetQ/+D1utHfeeDISins9wYj3VtOuGz6bCX
BFqBgDjDm3YyBCwwjII9GYhwMhbWZDjytO8+tZM5oQF0YLMWQ50vS6d3r+LR9hiTGaKnG8BsVgxf
NBBlj0xzfepR5FDoMiPzSv2A3G4I3gRQmaK/r/vWyen19K3uqK1F8tnQ6T8mVa1deY5R37iBbX+p
S1XcGmoanMMhM1wOUkjfiEoDz0egC/TExlYPjeggLS2gGDTNkD46Nyy0ITkUKwi7w7x+JwkKiGAw
5JMoVdFNg3ekPa0iI70QcYvYtaeRJAq1zF66ICKRQaRC1mQ1ycKwRuToEJ1qHRGIvrsr4JKka5HY
gMQfQjsrKavriwRqLXsReRkshwqsRhkt7HQjLAJ0qeilUlqBk0LK8cZH+3KVlXl3KzRkjwNcEA7e
ZGx5HBKhn3atjQRD4PW0vckREo26aqoffB+1l6Wq900BfsTwKDj7QMtONcjp72RKCFetzIJfwG1N
3jtGNvcGIFx+qdUmWD1DDdYBEF9/KYP7/FNAFIBiYUae+9Y0ZO+dgpYu+HaVkReZVCBWivSy8pVc
YPwx6+Tik1xoundMzSL2DgPYe0+kLOTl/DiPngQp5a/0jIB4TR2kVtDHKgciTBWJgKNOa737Pkjp
GU8r076L9FR/iKAoHMaGYNrBYYOAMEVKTBOg6+BZX01yoxwF9Aw2iJ3V4IErUZ7CJo1CKbw57yFR
sO4JZKqPVqNn0VFKdgsStyKG/TEfQ2UoKdm7oe257TJ2B6c/rmN4a846HSyM35RaDJUAXJKdWdpf
uyGSnqpaQ0s48g2kFVvOEvKzkQrEhlbdr4OnqveuVPblMcRNpX2eQDhxk7Cj7OPQM92zsLSBpXmx
G+UIfYjKWELGUyNV0YRIEMS+9YB+uAiWEmRSKHh5zY0ohHdthxbp+0oqO8yMN1RgLwP7OrAcm84d
JbnSBvBTI9q2OkKg3FARoXHIKyRRbPtHsQVOaUl0EawKTYIXPyYOI1urc59OYLU4sMfyJ8sT5A+C
RRB70j5APtWEMGJBiz+aehxpkNbEcl0vkSrwIR4fYiSrAsTotUWe9EaP/HDWneJ9xAjOhLVzm4DA
uQvzVI9PfS+PhpPcSIkOW8CECGINIAwPFVDbXy1QtV+zTim/1DTkPXUu3DqHUmUCAUU4zP0sOpKC
KIzmQXLo1JIuvSvrWrKXPtUbbGYxUlMD8PKdy6EGZnxo11IzFj4taJhRYoDIMqdo2dKU69AfWiLr
DQoBdWKlkNWrPHJG97RTURE32sw+GWrbbZaK0qfmdS6ivj4ctIRSDD6odgEsszirwcRfySJEOtg2
0QPRCq2Flpp6S39EWyGtrnYude9j1NJORBeXn03VrdYuSYGesn/nwv1TQy68hMsoWxGCNwiDwZuw
JIGU0/aD67voSHReDG7Qf3bbIBILY6Cnn/JCRs4Xxs0WQcIG1NAiZwf1S5eO70No0XI6LOvqVtPp
4UMFmUQJ5MQqYiWkmKMLeD0jsClIp9G/R7lWK3z1NIGRqjwUiuYeVRXtJYc2FCcZ0bRMfoBDUkXh
lJTTsR8Pbb/MwqJs6FGSUv+kyzX4rmQzHeDXhmWBxgL6WjEy7WEhR9RWsrxyH0Z9jYvSskJ0DPMO
lLedGCnC0HY4nDpwSIVLcHoytT0tEPlS7TItOxd9jTSmA9jzLkOgaymPyjpdbuePethaxEx28qeu
h95nygJipSpm9KmVJcDHQhub+XoqBHWZHaOIXT9ZIhvZqK0IdHQEF7e3tPDY7xvW97nr1eUFTGk0
7NEAoD9oEMFReLQz/dZsiuEcDL16RhYMPbOmo+sqal0NmrE6v6bBzR9jyyh4j8sdhIt0yBTYFtTi
xrTBCJgZLt/SLUu4sb0Mpnm+7P1g6SbRqwxfLdR23W1cd9TxG6+4KyJogokOSTdAkqZTXIUEXjFw
lhvLb04Ibmkzor0guUakF15srwn0iiKWQv6ClqZPEnruN5Aym1dZji42z03hJpZV+86r1fTU0DIU
UhpfAyszCEizRZw+ehSgXCDCsUoBzNC9y76wlE9aUdjv3ET3H3JyeCdwGdrXeCrpfdUN1CSjfqCf
EN5a/1TTNPtdbbj9GHFHd4HaJpfQzBknih1RO00t2M3tlKLT/0uS/eQxHYlOy4l66hsV1YZ86tuP
f4+Z6gWJ1Q/UVN8IS0fiqomp9Db9vT96yYD140C/xnWlCUuhcrKTsp/Gmpi2fjZGtKr8ql5DECtI
uo/qtOTk5emCTwoP1d3+2jQOAARSgBl5prjRi8n58al/5Pb6vb/52ZM/TlRiY1FNgQ925stTVlB1
jYKCgJZ1unZe3lYOLMXUbZnS3XRRJtuvORAGfUCKPtbv5q0CWMpk2TANlaj35ee3D6hXGoqlbhaH
/L+agYe0TkgZ3jy6lKx3Ck9jqfVX3v3VCN93AORtqk5OFOalzVemGLQ7BfhRsK4ZYjMHzNB+LQIq
WfrsnWDCYCfLqqzIb02CZR1AcqFQtgNeM16bY2ePTgMKkAoUzHy7X1kMq3U8Yk9KShIPFZ/723Go
6Ac6RwK0Fdstv7sYKF4qpmmMPNjfpmm/FoOgTkq1c9YkCPkAo25rCmCmzbW7IwyIELE8VGk3i2H/
TIOhCgrO8yZBHFg2xI2Kul3yDLh7LLAOFFPRNnMgb+63XzsCTJg910FQ4H6XTR0oBuiAFxMwGkfV
kCnxs1TG639lGl7t5e8OAuS1nGeGbI+BsKwo4F1mrglVPbA5aMDqb99593QwOUTBSGsjTeh07d2U
jDAN1sTceWBNmJo+TuzuBHA8mhqnMBtjMwF7ZysFnVevUS5/22UejYDBEhhlEF7sCFM7kDU23IRp
2S+roKKUPve1cZb54LhBWz9oPPFevL0lH+jQEur4int6HmxchBFLNsswKBZYJBU9DPiBp2t3HjgE
qB3BLQPsabr21VWabRiMA9JxFlt9+6KvzgINNJclTJPAYro2h84eGUhzFDrRfjF8eGVlvnuMQjkY
1wEVUtyuF/thso9CQdb+u0e9X4eCIK01dzOoYnMofDvxf9gMGF8ApsZ2FezdZjBtWcXFm3smsAhs
WJksjOLm2lkLJpjHEXErGxvXfI82gQBUOfsksA+EbUFv/ip5QHZFk3GQR0G08dq7j7+1CHOPAFU+
wKkibBzxA+P1ahOgqwSqQMBpslkbe7cIVIz6xlX7TuD/d70ifEKSiEKXR9jui3PQMg9o+sJdeg6o
984nHIO4uUsA50i3NE4Sa/uNd42hOU4OGQrs4WaF7N0kkEnULPbqXC+RvSCImEf1hM1if+Uj2wcK
GiCqqe9d0mC0BIYy1yAK/YBok8BIeTt3QoygsxsMRdlMz94tBB5um+X9/bOARWBp5Od1m6/84iww
dboCcBU07MJ07d3bwyjOzp0VH7ACTDjETX30Kl6+vH2ATh4ZVGWbPNg7h1hl126+yO9/eiEOZM4S
kiTP5/3uJJBIlgGJyNuM9T55QpsM8uzciHZgEm6PKafNDt+1BDaWwLRJEZCJ2FzTctunedB/1JT8
u84AiTJ2AAwBb8eGnAPkoSaBnc0c7J1nyPk9OybQD5gC0gC0fkzXrldo8WtKa6Tr984STllCKiAz
D0IFVwASfqhddyNjnCFSSFQXzG2WcO/8YbL+Yu45IDgHBG+paW/XDyisszxYHHubLtt6hHMnQiFd
SmuhZgMzeGsfKGRNBWV2ef/2wXYG5noEhEYGeVPFfraJuz4xJ4FOMQ3ru3UZ928/jEntuacBJkEl
/oFF761lYFoHikVnpwr72XRtTp89sotbmbhZviFHok5RStPexhpY5EwVomhch80c7Z9//Haj8N/1
D8ihq5P/81xC3rWNtnYwqunZLJbNYtjswF9aDL/wR99QXEvPj9YTfst/LF/IE/7HP3hGb/04wBa7
NAKUBNCUnT8cpQs3Q2+KlOPP/9pJLE/4qhe/fMZbTffZ/vftC/546517Pb/V8z+e+o/FqnjwYKEA
+tVvH3MjEv5/ydorVm+2dU/h0PcH+uc/dh73xZHw0/F/1jkO2RRfd/Yt4IOOn4f5jg6bO+zC91bF
y2E3fuHcYU9XRb9KVi8H3uZhZ4/sx3/do7/J98+9xS9Kyk/LbFyyv7dmLlZFAsYy3J2kjV829w0u
2ArRq4En1Mzcgd+tQrRF1+3jY7bzbTdF57mjX67WXv/2Nt3Y57k3+Gtp1Jkf8329rh+8x6LoX06L
skHpzH3q93USrO53B55SWHMHvlkFq7KCKGhn7E2yeO7YH/0w9HcOrC2Kb+7AtzArRH9crdb1y6fe
ZnbmDv6pqlbFW3Ziiy+YO/6fMOX/sXhM3FW08/Sb8sTc0S9XHOar0quKnb2/RVHPHf2kpqtmVb18
7m+1xdljpztP/C1TPXdcDP8qXiV/rJL1H1f+Q3rP1z0rI34sd99jWyiffb+fOQJj1mHDQTP3Npf+
kBa77sCU0pjAcHMHvy1gFt9dQdvBiZDmDn64WuOITZ9j5fIxTlfNY+Q/jzs5lSOCa8rNzL3XFXcY
P/Wr0UcULem4uaNfrpJxnp4H2j76OPh/YZouH114iFb9zq7gK2wRwHOf/fAx8l5POkOPyKHZQ3/b
bxBOPg/3fXI08fxvv+85LbFYa5/V4z2P9WJ8ouq5rwAV86qCeOiHO3zPF829xWRnVuH4Is/PO73D
9xrl3DucYwr+cvz/Qjxy+8jWcl/7+N+7NeY+/7vVmvl5OTlvol1/fpu3IslvLT4/xpfP7T1v/bfd
4Hn8i4focVX8698AAAD//w==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587830</xdr:colOff>
      <xdr:row>4</xdr:row>
      <xdr:rowOff>65313</xdr:rowOff>
    </xdr:from>
    <xdr:to>
      <xdr:col>41</xdr:col>
      <xdr:colOff>326572</xdr:colOff>
      <xdr:row>78</xdr:row>
      <xdr:rowOff>43542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D743430-3500-156B-3448-47DEF96130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53650" y="796833"/>
              <a:ext cx="22522542" cy="135113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7"/>
  <sheetViews>
    <sheetView workbookViewId="0">
      <selection activeCell="B1" sqref="B1"/>
    </sheetView>
  </sheetViews>
  <sheetFormatPr defaultRowHeight="14.4" x14ac:dyDescent="0.3"/>
  <cols>
    <col min="1" max="1" width="40.88671875" bestFit="1" customWidth="1"/>
    <col min="2" max="2" width="67.6640625" bestFit="1" customWidth="1"/>
  </cols>
  <sheetData>
    <row r="1" spans="1:2" x14ac:dyDescent="0.3">
      <c r="A1" t="s">
        <v>0</v>
      </c>
      <c r="B1" t="s">
        <v>60</v>
      </c>
    </row>
    <row r="2" spans="1:2" x14ac:dyDescent="0.3">
      <c r="A2" t="s">
        <v>1</v>
      </c>
      <c r="B2">
        <v>0.75</v>
      </c>
    </row>
    <row r="3" spans="1:2" x14ac:dyDescent="0.3">
      <c r="A3" t="s">
        <v>2</v>
      </c>
      <c r="B3">
        <v>8.41</v>
      </c>
    </row>
    <row r="4" spans="1:2" x14ac:dyDescent="0.3">
      <c r="A4" t="s">
        <v>3</v>
      </c>
      <c r="B4">
        <v>30.68</v>
      </c>
    </row>
    <row r="5" spans="1:2" x14ac:dyDescent="0.3">
      <c r="A5" t="s">
        <v>4</v>
      </c>
      <c r="B5">
        <v>28.54</v>
      </c>
    </row>
    <row r="6" spans="1:2" x14ac:dyDescent="0.3">
      <c r="A6" t="s">
        <v>5</v>
      </c>
      <c r="B6">
        <v>32.97</v>
      </c>
    </row>
    <row r="7" spans="1:2" x14ac:dyDescent="0.3">
      <c r="A7" t="s">
        <v>6</v>
      </c>
      <c r="B7">
        <v>21.78</v>
      </c>
    </row>
    <row r="8" spans="1:2" x14ac:dyDescent="0.3">
      <c r="A8" t="s">
        <v>7</v>
      </c>
      <c r="B8">
        <v>35.74</v>
      </c>
    </row>
    <row r="9" spans="1:2" x14ac:dyDescent="0.3">
      <c r="A9" t="s">
        <v>8</v>
      </c>
      <c r="B9">
        <v>9.91</v>
      </c>
    </row>
    <row r="10" spans="1:2" x14ac:dyDescent="0.3">
      <c r="A10" t="s">
        <v>9</v>
      </c>
      <c r="B10">
        <v>4.9400000000000004</v>
      </c>
    </row>
    <row r="11" spans="1:2" x14ac:dyDescent="0.3">
      <c r="A11" t="s">
        <v>10</v>
      </c>
      <c r="B11">
        <v>15.2</v>
      </c>
    </row>
    <row r="12" spans="1:2" x14ac:dyDescent="0.3">
      <c r="A12" t="s">
        <v>11</v>
      </c>
      <c r="B12">
        <v>10.95</v>
      </c>
    </row>
    <row r="13" spans="1:2" x14ac:dyDescent="0.3">
      <c r="A13" t="s">
        <v>12</v>
      </c>
      <c r="B13">
        <v>6.9</v>
      </c>
    </row>
    <row r="14" spans="1:2" x14ac:dyDescent="0.3">
      <c r="A14" t="s">
        <v>13</v>
      </c>
      <c r="B14">
        <v>9.51</v>
      </c>
    </row>
    <row r="15" spans="1:2" x14ac:dyDescent="0.3">
      <c r="A15" t="s">
        <v>14</v>
      </c>
      <c r="B15">
        <v>33.630000000000003</v>
      </c>
    </row>
    <row r="16" spans="1:2" x14ac:dyDescent="0.3">
      <c r="A16" t="s">
        <v>15</v>
      </c>
      <c r="B16">
        <v>19.59</v>
      </c>
    </row>
    <row r="17" spans="1:2" x14ac:dyDescent="0.3">
      <c r="A17" t="s">
        <v>16</v>
      </c>
      <c r="B17">
        <v>6.66</v>
      </c>
    </row>
    <row r="18" spans="1:2" x14ac:dyDescent="0.3">
      <c r="A18" t="s">
        <v>17</v>
      </c>
      <c r="B18">
        <v>9.5500000000000007</v>
      </c>
    </row>
    <row r="19" spans="1:2" x14ac:dyDescent="0.3">
      <c r="A19" t="s">
        <v>18</v>
      </c>
      <c r="B19">
        <v>2.8</v>
      </c>
    </row>
    <row r="20" spans="1:2" x14ac:dyDescent="0.3">
      <c r="A20" t="s">
        <v>19</v>
      </c>
      <c r="B20">
        <v>28.83</v>
      </c>
    </row>
    <row r="21" spans="1:2" x14ac:dyDescent="0.3">
      <c r="A21" t="s">
        <v>20</v>
      </c>
      <c r="B21">
        <v>15.6</v>
      </c>
    </row>
    <row r="22" spans="1:2" x14ac:dyDescent="0.3">
      <c r="A22" t="s">
        <v>21</v>
      </c>
      <c r="B22">
        <v>35.799999999999997</v>
      </c>
    </row>
    <row r="23" spans="1:2" x14ac:dyDescent="0.3">
      <c r="A23" t="s">
        <v>22</v>
      </c>
      <c r="B23">
        <v>11.13</v>
      </c>
    </row>
    <row r="24" spans="1:2" x14ac:dyDescent="0.3">
      <c r="A24" t="s">
        <v>23</v>
      </c>
      <c r="B24">
        <v>17.64</v>
      </c>
    </row>
    <row r="25" spans="1:2" x14ac:dyDescent="0.3">
      <c r="A25" t="s">
        <v>24</v>
      </c>
      <c r="B25">
        <v>18.27</v>
      </c>
    </row>
    <row r="26" spans="1:2" x14ac:dyDescent="0.3">
      <c r="A26" t="s">
        <v>25</v>
      </c>
      <c r="B26">
        <v>28.1</v>
      </c>
    </row>
    <row r="27" spans="1:2" x14ac:dyDescent="0.3">
      <c r="A27" t="s">
        <v>26</v>
      </c>
      <c r="B27">
        <v>9.23</v>
      </c>
    </row>
    <row r="28" spans="1:2" x14ac:dyDescent="0.3">
      <c r="A28" t="s">
        <v>27</v>
      </c>
      <c r="B28">
        <v>8.49</v>
      </c>
    </row>
    <row r="29" spans="1:2" x14ac:dyDescent="0.3">
      <c r="A29" t="s">
        <v>28</v>
      </c>
      <c r="B29">
        <v>13.61</v>
      </c>
    </row>
    <row r="30" spans="1:2" x14ac:dyDescent="0.3">
      <c r="A30" t="s">
        <v>29</v>
      </c>
      <c r="B30">
        <v>6.99</v>
      </c>
    </row>
    <row r="31" spans="1:2" x14ac:dyDescent="0.3">
      <c r="A31" t="s">
        <v>30</v>
      </c>
      <c r="B31">
        <v>10.33</v>
      </c>
    </row>
    <row r="32" spans="1:2" x14ac:dyDescent="0.3">
      <c r="A32" t="s">
        <v>31</v>
      </c>
      <c r="B32">
        <v>8.31</v>
      </c>
    </row>
    <row r="33" spans="1:2" x14ac:dyDescent="0.3">
      <c r="A33" t="s">
        <v>32</v>
      </c>
      <c r="B33">
        <v>25.07</v>
      </c>
    </row>
    <row r="34" spans="1:2" x14ac:dyDescent="0.3">
      <c r="A34" t="s">
        <v>33</v>
      </c>
      <c r="B34">
        <v>12.3</v>
      </c>
    </row>
    <row r="35" spans="1:2" x14ac:dyDescent="0.3">
      <c r="A35" t="s">
        <v>34</v>
      </c>
      <c r="B35">
        <v>28.49</v>
      </c>
    </row>
    <row r="36" spans="1:2" x14ac:dyDescent="0.3">
      <c r="A36" t="s">
        <v>35</v>
      </c>
      <c r="B36">
        <v>11.06</v>
      </c>
    </row>
    <row r="37" spans="1:2" x14ac:dyDescent="0.3">
      <c r="A37" t="s">
        <v>36</v>
      </c>
      <c r="B37">
        <v>18.64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zoomScaleNormal="100" workbookViewId="0">
      <pane xSplit="1" topLeftCell="C1" activePane="topRight" state="frozen"/>
      <selection pane="topRight" activeCell="J2" sqref="J2"/>
    </sheetView>
  </sheetViews>
  <sheetFormatPr defaultColWidth="8.88671875" defaultRowHeight="14.4" x14ac:dyDescent="0.3"/>
  <cols>
    <col min="1" max="1" width="49.33203125" bestFit="1" customWidth="1"/>
    <col min="2" max="8" width="4.33203125" bestFit="1" customWidth="1"/>
  </cols>
  <sheetData>
    <row r="1" spans="1:13" x14ac:dyDescent="0.3">
      <c r="A1" s="34" t="s">
        <v>37</v>
      </c>
      <c r="B1" s="34"/>
      <c r="C1" s="34"/>
      <c r="D1" s="34"/>
      <c r="E1" s="34"/>
      <c r="F1" s="34"/>
      <c r="G1" s="34"/>
      <c r="H1" s="34"/>
    </row>
    <row r="2" spans="1:13" x14ac:dyDescent="0.3">
      <c r="A2" s="35" t="s">
        <v>38</v>
      </c>
      <c r="B2" s="35"/>
      <c r="C2" s="35"/>
      <c r="D2" s="35"/>
      <c r="E2" s="35"/>
      <c r="F2" s="35"/>
      <c r="G2" s="35"/>
      <c r="H2" s="35"/>
    </row>
    <row r="3" spans="1:13" x14ac:dyDescent="0.3">
      <c r="A3" s="1" t="s">
        <v>39</v>
      </c>
      <c r="B3" s="2">
        <v>1951</v>
      </c>
      <c r="C3" s="2">
        <v>1961</v>
      </c>
      <c r="D3" s="2">
        <v>1971</v>
      </c>
      <c r="E3" s="2">
        <v>1981</v>
      </c>
      <c r="F3" s="2">
        <v>1991</v>
      </c>
      <c r="G3" s="2">
        <v>2001</v>
      </c>
      <c r="H3" s="2">
        <v>2011</v>
      </c>
      <c r="I3" s="3"/>
    </row>
    <row r="4" spans="1:13" x14ac:dyDescent="0.3">
      <c r="A4" s="4" t="s">
        <v>40</v>
      </c>
      <c r="B4" s="5" t="s">
        <v>41</v>
      </c>
      <c r="C4" s="6" t="s">
        <v>42</v>
      </c>
      <c r="D4" s="6" t="s">
        <v>43</v>
      </c>
      <c r="E4" s="6" t="s">
        <v>44</v>
      </c>
      <c r="F4" s="6" t="s">
        <v>45</v>
      </c>
      <c r="G4" s="6" t="s">
        <v>46</v>
      </c>
      <c r="H4" s="6" t="s">
        <v>47</v>
      </c>
      <c r="J4" s="7"/>
      <c r="K4" s="7"/>
      <c r="L4" s="7"/>
      <c r="M4" s="7"/>
    </row>
    <row r="5" spans="1:13" x14ac:dyDescent="0.3">
      <c r="A5" s="8" t="s">
        <v>2</v>
      </c>
      <c r="B5" s="9" t="s">
        <v>48</v>
      </c>
      <c r="C5" s="9">
        <v>21.19</v>
      </c>
      <c r="D5" s="9">
        <v>24.57</v>
      </c>
      <c r="E5" s="9">
        <v>35.659999999999997</v>
      </c>
      <c r="F5" s="9">
        <v>44.08</v>
      </c>
      <c r="G5" s="9">
        <v>60.47</v>
      </c>
      <c r="H5" s="9">
        <v>67</v>
      </c>
    </row>
    <row r="6" spans="1:13" x14ac:dyDescent="0.3">
      <c r="A6" s="8" t="s">
        <v>3</v>
      </c>
      <c r="B6" s="9" t="s">
        <v>48</v>
      </c>
      <c r="C6" s="9">
        <v>7.13</v>
      </c>
      <c r="D6" s="9">
        <v>11.29</v>
      </c>
      <c r="E6" s="9">
        <v>25.55</v>
      </c>
      <c r="F6" s="9">
        <v>41.59</v>
      </c>
      <c r="G6" s="9">
        <v>54.34</v>
      </c>
      <c r="H6" s="9">
        <v>65.400000000000006</v>
      </c>
    </row>
    <row r="7" spans="1:13" x14ac:dyDescent="0.3">
      <c r="A7" s="8" t="s">
        <v>4</v>
      </c>
      <c r="B7" s="9">
        <v>18.53</v>
      </c>
      <c r="C7" s="9">
        <v>32.950000000000003</v>
      </c>
      <c r="D7" s="9">
        <v>33.94</v>
      </c>
      <c r="E7" s="9" t="s">
        <v>48</v>
      </c>
      <c r="F7" s="9">
        <v>52.89</v>
      </c>
      <c r="G7" s="9">
        <v>63.25</v>
      </c>
      <c r="H7" s="9">
        <v>72.2</v>
      </c>
    </row>
    <row r="8" spans="1:13" x14ac:dyDescent="0.3">
      <c r="A8" s="8" t="s">
        <v>5</v>
      </c>
      <c r="B8" s="9">
        <v>13.49</v>
      </c>
      <c r="C8" s="9">
        <v>21.95</v>
      </c>
      <c r="D8" s="9">
        <v>23.17</v>
      </c>
      <c r="E8" s="9">
        <v>32.32</v>
      </c>
      <c r="F8" s="9">
        <v>37.49</v>
      </c>
      <c r="G8" s="9">
        <v>47</v>
      </c>
      <c r="H8" s="9">
        <v>61.8</v>
      </c>
    </row>
    <row r="9" spans="1:13" x14ac:dyDescent="0.3">
      <c r="A9" s="8" t="s">
        <v>7</v>
      </c>
      <c r="B9" s="9">
        <v>9.41</v>
      </c>
      <c r="C9" s="9">
        <v>18.14</v>
      </c>
      <c r="D9" s="9">
        <v>24.08</v>
      </c>
      <c r="E9" s="9">
        <v>32.630000000000003</v>
      </c>
      <c r="F9" s="9">
        <v>42.91</v>
      </c>
      <c r="G9" s="9">
        <v>64.66</v>
      </c>
      <c r="H9" s="9">
        <v>70.3</v>
      </c>
    </row>
    <row r="10" spans="1:13" x14ac:dyDescent="0.3">
      <c r="A10" s="8" t="s">
        <v>10</v>
      </c>
      <c r="B10" s="9">
        <v>21.82</v>
      </c>
      <c r="C10" s="9">
        <v>31.47</v>
      </c>
      <c r="D10" s="9">
        <v>36.950000000000003</v>
      </c>
      <c r="E10" s="9">
        <v>44.92</v>
      </c>
      <c r="F10" s="9">
        <v>61.29</v>
      </c>
      <c r="G10" s="9">
        <v>69.14</v>
      </c>
      <c r="H10" s="9">
        <v>78</v>
      </c>
    </row>
    <row r="11" spans="1:13" x14ac:dyDescent="0.3">
      <c r="A11" s="8" t="s">
        <v>11</v>
      </c>
      <c r="B11" s="9" t="s">
        <v>48</v>
      </c>
      <c r="C11" s="9" t="s">
        <v>48</v>
      </c>
      <c r="D11" s="9">
        <v>25.71</v>
      </c>
      <c r="E11" s="9">
        <v>37.130000000000003</v>
      </c>
      <c r="F11" s="9">
        <v>55.85</v>
      </c>
      <c r="G11" s="9">
        <v>67.91</v>
      </c>
      <c r="H11" s="9">
        <v>75.599999999999994</v>
      </c>
    </row>
    <row r="12" spans="1:13" x14ac:dyDescent="0.3">
      <c r="A12" s="8" t="s">
        <v>12</v>
      </c>
      <c r="B12" s="9" t="s">
        <v>48</v>
      </c>
      <c r="C12" s="9" t="s">
        <v>48</v>
      </c>
      <c r="D12" s="9" t="s">
        <v>48</v>
      </c>
      <c r="E12" s="9" t="s">
        <v>48</v>
      </c>
      <c r="F12" s="9">
        <v>63.86</v>
      </c>
      <c r="G12" s="9">
        <v>76.48</v>
      </c>
      <c r="H12" s="9">
        <v>82.8</v>
      </c>
    </row>
    <row r="13" spans="1:13" x14ac:dyDescent="0.3">
      <c r="A13" s="8" t="s">
        <v>49</v>
      </c>
      <c r="B13" s="9" t="s">
        <v>48</v>
      </c>
      <c r="C13" s="9">
        <v>12.95</v>
      </c>
      <c r="D13" s="9">
        <v>21.71</v>
      </c>
      <c r="E13" s="9">
        <v>30.64</v>
      </c>
      <c r="F13" s="9" t="s">
        <v>48</v>
      </c>
      <c r="G13" s="9">
        <v>55.52</v>
      </c>
      <c r="H13" s="9">
        <v>67.2</v>
      </c>
    </row>
    <row r="14" spans="1:13" x14ac:dyDescent="0.3">
      <c r="A14" s="8" t="s">
        <v>14</v>
      </c>
      <c r="B14" s="9">
        <v>12.93</v>
      </c>
      <c r="C14" s="9">
        <v>21.14</v>
      </c>
      <c r="D14" s="9">
        <v>23.87</v>
      </c>
      <c r="E14" s="9">
        <v>35.03</v>
      </c>
      <c r="F14" s="9">
        <v>41.39</v>
      </c>
      <c r="G14" s="9">
        <v>53.56</v>
      </c>
      <c r="H14" s="9">
        <v>66.400000000000006</v>
      </c>
    </row>
    <row r="15" spans="1:13" x14ac:dyDescent="0.3">
      <c r="A15" s="8" t="s">
        <v>15</v>
      </c>
      <c r="B15" s="9" t="s">
        <v>48</v>
      </c>
      <c r="C15" s="9">
        <v>29.8</v>
      </c>
      <c r="D15" s="9">
        <v>36.83</v>
      </c>
      <c r="E15" s="9">
        <v>46.21</v>
      </c>
      <c r="F15" s="9">
        <v>56.04</v>
      </c>
      <c r="G15" s="9">
        <v>66.64</v>
      </c>
      <c r="H15" s="9">
        <v>75.400000000000006</v>
      </c>
    </row>
    <row r="16" spans="1:13" x14ac:dyDescent="0.3">
      <c r="A16" s="8" t="s">
        <v>16</v>
      </c>
      <c r="B16" s="9">
        <v>47.18</v>
      </c>
      <c r="C16" s="9">
        <v>55.08</v>
      </c>
      <c r="D16" s="9">
        <v>69.75</v>
      </c>
      <c r="E16" s="9">
        <v>78.849999999999994</v>
      </c>
      <c r="F16" s="9">
        <v>89.81</v>
      </c>
      <c r="G16" s="9">
        <v>90.86</v>
      </c>
      <c r="H16" s="9">
        <v>94</v>
      </c>
    </row>
    <row r="17" spans="1:8" x14ac:dyDescent="0.3">
      <c r="A17" s="8" t="s">
        <v>19</v>
      </c>
      <c r="B17" s="9">
        <v>13.16</v>
      </c>
      <c r="C17" s="9">
        <v>21.41</v>
      </c>
      <c r="D17" s="9">
        <v>27.27</v>
      </c>
      <c r="E17" s="9">
        <v>38.630000000000003</v>
      </c>
      <c r="F17" s="9">
        <v>44.67</v>
      </c>
      <c r="G17" s="9">
        <v>63.74</v>
      </c>
      <c r="H17" s="9">
        <v>69.3</v>
      </c>
    </row>
    <row r="18" spans="1:8" x14ac:dyDescent="0.3">
      <c r="A18" s="8" t="s">
        <v>20</v>
      </c>
      <c r="B18" s="9">
        <v>27.91</v>
      </c>
      <c r="C18" s="9">
        <v>35.08</v>
      </c>
      <c r="D18" s="9">
        <v>45.77</v>
      </c>
      <c r="E18" s="9">
        <v>57.24</v>
      </c>
      <c r="F18" s="9">
        <v>64.87</v>
      </c>
      <c r="G18" s="9">
        <v>76.88</v>
      </c>
      <c r="H18" s="9">
        <v>82.3</v>
      </c>
    </row>
    <row r="19" spans="1:8" ht="16.2" x14ac:dyDescent="0.3">
      <c r="A19" s="8" t="s">
        <v>50</v>
      </c>
      <c r="B19" s="9">
        <v>12.57</v>
      </c>
      <c r="C19" s="9">
        <v>36.04</v>
      </c>
      <c r="D19" s="9">
        <v>38.47</v>
      </c>
      <c r="E19" s="9">
        <v>49.66</v>
      </c>
      <c r="F19" s="9">
        <v>59.89</v>
      </c>
      <c r="G19" s="9">
        <v>70.53</v>
      </c>
      <c r="H19" s="9">
        <v>76.900000000000006</v>
      </c>
    </row>
    <row r="20" spans="1:8" x14ac:dyDescent="0.3">
      <c r="A20" s="8" t="s">
        <v>22</v>
      </c>
      <c r="B20" s="9" t="s">
        <v>48</v>
      </c>
      <c r="C20" s="9">
        <v>26.92</v>
      </c>
      <c r="D20" s="9">
        <v>29.49</v>
      </c>
      <c r="E20" s="9">
        <v>42.05</v>
      </c>
      <c r="F20" s="9">
        <v>49.1</v>
      </c>
      <c r="G20" s="9">
        <v>62.56</v>
      </c>
      <c r="H20" s="9">
        <v>74.400000000000006</v>
      </c>
    </row>
    <row r="21" spans="1:8" x14ac:dyDescent="0.3">
      <c r="A21" s="8" t="s">
        <v>23</v>
      </c>
      <c r="B21" s="9">
        <v>31.14</v>
      </c>
      <c r="C21" s="9">
        <v>44.01</v>
      </c>
      <c r="D21" s="9">
        <v>53.8</v>
      </c>
      <c r="E21" s="9">
        <v>59.88</v>
      </c>
      <c r="F21" s="9">
        <v>82.26</v>
      </c>
      <c r="G21" s="9">
        <v>88.8</v>
      </c>
      <c r="H21" s="9">
        <v>91.3</v>
      </c>
    </row>
    <row r="22" spans="1:8" x14ac:dyDescent="0.3">
      <c r="A22" s="8" t="s">
        <v>24</v>
      </c>
      <c r="B22" s="9">
        <v>10.52</v>
      </c>
      <c r="C22" s="9">
        <v>21.95</v>
      </c>
      <c r="D22" s="9">
        <v>33.78</v>
      </c>
      <c r="E22" s="9">
        <v>50.28</v>
      </c>
      <c r="F22" s="9">
        <v>61.65</v>
      </c>
      <c r="G22" s="9">
        <v>66.59</v>
      </c>
      <c r="H22" s="9">
        <v>79.599999999999994</v>
      </c>
    </row>
    <row r="23" spans="1:8" x14ac:dyDescent="0.3">
      <c r="A23" s="8" t="s">
        <v>25</v>
      </c>
      <c r="B23" s="9">
        <v>15.8</v>
      </c>
      <c r="C23" s="9">
        <v>21.66</v>
      </c>
      <c r="D23" s="9">
        <v>26.18</v>
      </c>
      <c r="E23" s="9">
        <v>33.619999999999997</v>
      </c>
      <c r="F23" s="9">
        <v>49.09</v>
      </c>
      <c r="G23" s="9">
        <v>63.08</v>
      </c>
      <c r="H23" s="9">
        <v>72.900000000000006</v>
      </c>
    </row>
    <row r="24" spans="1:8" x14ac:dyDescent="0.3">
      <c r="A24" s="8" t="s">
        <v>27</v>
      </c>
      <c r="B24" s="9" t="s">
        <v>48</v>
      </c>
      <c r="C24" s="9" t="s">
        <v>48</v>
      </c>
      <c r="D24" s="9">
        <v>34.119999999999997</v>
      </c>
      <c r="E24" s="9">
        <v>43.37</v>
      </c>
      <c r="F24" s="9">
        <v>58.51</v>
      </c>
      <c r="G24" s="9">
        <v>69.650000000000006</v>
      </c>
      <c r="H24" s="9">
        <v>75.8</v>
      </c>
    </row>
    <row r="25" spans="1:8" x14ac:dyDescent="0.3">
      <c r="A25" s="8" t="s">
        <v>28</v>
      </c>
      <c r="B25" s="9">
        <v>8.5</v>
      </c>
      <c r="C25" s="9">
        <v>18.12</v>
      </c>
      <c r="D25" s="9">
        <v>22.57</v>
      </c>
      <c r="E25" s="9">
        <v>30.11</v>
      </c>
      <c r="F25" s="9">
        <v>38.549999999999997</v>
      </c>
      <c r="G25" s="9">
        <v>60.41</v>
      </c>
      <c r="H25" s="9">
        <v>66.099999999999994</v>
      </c>
    </row>
    <row r="26" spans="1:8" x14ac:dyDescent="0.3">
      <c r="A26" s="8" t="s">
        <v>29</v>
      </c>
      <c r="B26" s="9" t="s">
        <v>48</v>
      </c>
      <c r="C26" s="9" t="s">
        <v>48</v>
      </c>
      <c r="D26" s="9">
        <v>17.739999999999998</v>
      </c>
      <c r="E26" s="9">
        <v>34.049999999999997</v>
      </c>
      <c r="F26" s="9">
        <v>56.94</v>
      </c>
      <c r="G26" s="9">
        <v>68.81</v>
      </c>
      <c r="H26" s="9">
        <v>81.400000000000006</v>
      </c>
    </row>
    <row r="27" spans="1:8" x14ac:dyDescent="0.3">
      <c r="A27" s="8" t="s">
        <v>30</v>
      </c>
      <c r="B27" s="9" t="s">
        <v>48</v>
      </c>
      <c r="C27" s="9">
        <v>36.39</v>
      </c>
      <c r="D27" s="9">
        <v>45.4</v>
      </c>
      <c r="E27" s="9">
        <v>54.39</v>
      </c>
      <c r="F27" s="9">
        <v>62.66</v>
      </c>
      <c r="G27" s="9">
        <v>73.45</v>
      </c>
      <c r="H27" s="9">
        <v>80.099999999999994</v>
      </c>
    </row>
    <row r="28" spans="1:8" x14ac:dyDescent="0.3">
      <c r="A28" s="8" t="s">
        <v>33</v>
      </c>
      <c r="B28" s="9" t="s">
        <v>48</v>
      </c>
      <c r="C28" s="9">
        <v>20.239999999999998</v>
      </c>
      <c r="D28" s="9">
        <v>30.98</v>
      </c>
      <c r="E28" s="9">
        <v>50.1</v>
      </c>
      <c r="F28" s="9">
        <v>60.44</v>
      </c>
      <c r="G28" s="9">
        <v>73.19</v>
      </c>
      <c r="H28" s="9">
        <v>87.2</v>
      </c>
    </row>
    <row r="29" spans="1:8" x14ac:dyDescent="0.3">
      <c r="A29" s="8" t="s">
        <v>34</v>
      </c>
      <c r="B29" s="9">
        <v>12.02</v>
      </c>
      <c r="C29" s="9">
        <v>20.87</v>
      </c>
      <c r="D29" s="9">
        <v>23.99</v>
      </c>
      <c r="E29" s="9">
        <v>32.65</v>
      </c>
      <c r="F29" s="9">
        <v>40.71</v>
      </c>
      <c r="G29" s="9">
        <v>56.27</v>
      </c>
      <c r="H29" s="9">
        <v>67.7</v>
      </c>
    </row>
    <row r="30" spans="1:8" x14ac:dyDescent="0.3">
      <c r="A30" s="8" t="s">
        <v>35</v>
      </c>
      <c r="B30" s="9">
        <v>18.93</v>
      </c>
      <c r="C30" s="9">
        <v>18.05</v>
      </c>
      <c r="D30" s="9">
        <v>33.26</v>
      </c>
      <c r="E30" s="9">
        <v>46.06</v>
      </c>
      <c r="F30" s="9">
        <v>57.75</v>
      </c>
      <c r="G30" s="9">
        <v>71.62</v>
      </c>
      <c r="H30" s="9">
        <v>78.8</v>
      </c>
    </row>
    <row r="31" spans="1:8" x14ac:dyDescent="0.3">
      <c r="A31" s="8" t="s">
        <v>36</v>
      </c>
      <c r="B31" s="9">
        <v>24.61</v>
      </c>
      <c r="C31" s="9">
        <v>34.46</v>
      </c>
      <c r="D31" s="9">
        <v>38.86</v>
      </c>
      <c r="E31" s="9">
        <v>48.65</v>
      </c>
      <c r="F31" s="9">
        <v>57.7</v>
      </c>
      <c r="G31" s="9">
        <v>68.64</v>
      </c>
      <c r="H31" s="9">
        <v>76.3</v>
      </c>
    </row>
    <row r="32" spans="1:8" x14ac:dyDescent="0.3">
      <c r="A32" s="8" t="s">
        <v>51</v>
      </c>
      <c r="B32" s="9">
        <v>30.3</v>
      </c>
      <c r="C32" s="9">
        <v>40.07</v>
      </c>
      <c r="D32" s="9">
        <v>51.15</v>
      </c>
      <c r="E32" s="9">
        <v>63.19</v>
      </c>
      <c r="F32" s="9">
        <v>73.02</v>
      </c>
      <c r="G32" s="9">
        <v>81.3</v>
      </c>
      <c r="H32" s="9">
        <v>86.6</v>
      </c>
    </row>
    <row r="33" spans="1:8" x14ac:dyDescent="0.3">
      <c r="A33" s="8" t="s">
        <v>6</v>
      </c>
      <c r="B33" s="9" t="s">
        <v>48</v>
      </c>
      <c r="C33" s="9" t="s">
        <v>48</v>
      </c>
      <c r="D33" s="9">
        <v>70.430000000000007</v>
      </c>
      <c r="E33" s="9">
        <v>74.8</v>
      </c>
      <c r="F33" s="9">
        <v>77.81</v>
      </c>
      <c r="G33" s="9">
        <v>81.94</v>
      </c>
      <c r="H33" s="9">
        <v>86</v>
      </c>
    </row>
    <row r="34" spans="1:8" x14ac:dyDescent="0.3">
      <c r="A34" s="8" t="s">
        <v>52</v>
      </c>
      <c r="B34" s="9" t="s">
        <v>48</v>
      </c>
      <c r="C34" s="9" t="s">
        <v>48</v>
      </c>
      <c r="D34" s="9">
        <v>18.13</v>
      </c>
      <c r="E34" s="9">
        <v>32.9</v>
      </c>
      <c r="F34" s="9">
        <v>40.71</v>
      </c>
      <c r="G34" s="9">
        <v>57.63</v>
      </c>
      <c r="H34" s="9">
        <v>76.2</v>
      </c>
    </row>
    <row r="35" spans="1:8" x14ac:dyDescent="0.3">
      <c r="A35" s="8" t="s">
        <v>53</v>
      </c>
      <c r="B35" s="9" t="s">
        <v>48</v>
      </c>
      <c r="C35" s="9" t="s">
        <v>48</v>
      </c>
      <c r="D35" s="9" t="s">
        <v>48</v>
      </c>
      <c r="E35" s="9" t="s">
        <v>48</v>
      </c>
      <c r="F35" s="9">
        <v>71.2</v>
      </c>
      <c r="G35" s="9">
        <v>78.180000000000007</v>
      </c>
      <c r="H35" s="9">
        <v>87.1</v>
      </c>
    </row>
    <row r="36" spans="1:8" x14ac:dyDescent="0.3">
      <c r="A36" s="8" t="s">
        <v>8</v>
      </c>
      <c r="B36" s="9" t="s">
        <v>48</v>
      </c>
      <c r="C36" s="9">
        <v>61.95</v>
      </c>
      <c r="D36" s="9">
        <v>65.08</v>
      </c>
      <c r="E36" s="9">
        <v>71.94</v>
      </c>
      <c r="F36" s="9">
        <v>75.290000000000006</v>
      </c>
      <c r="G36" s="9">
        <v>81.67</v>
      </c>
      <c r="H36" s="9">
        <v>86.2</v>
      </c>
    </row>
    <row r="37" spans="1:8" x14ac:dyDescent="0.3">
      <c r="A37" s="8" t="s">
        <v>9</v>
      </c>
      <c r="B37" s="9">
        <v>23.48</v>
      </c>
      <c r="C37" s="9">
        <v>35.409999999999997</v>
      </c>
      <c r="D37" s="9">
        <v>51.96</v>
      </c>
      <c r="E37" s="9">
        <v>65.709999999999994</v>
      </c>
      <c r="F37" s="9">
        <v>75.510000000000005</v>
      </c>
      <c r="G37" s="9">
        <v>82.01</v>
      </c>
      <c r="H37" s="9">
        <v>88.7</v>
      </c>
    </row>
    <row r="38" spans="1:8" x14ac:dyDescent="0.3">
      <c r="A38" s="8" t="s">
        <v>18</v>
      </c>
      <c r="B38" s="9">
        <v>15.23</v>
      </c>
      <c r="C38" s="9">
        <v>27.15</v>
      </c>
      <c r="D38" s="9">
        <v>51.76</v>
      </c>
      <c r="E38" s="9">
        <v>68.42</v>
      </c>
      <c r="F38" s="9">
        <v>81.78</v>
      </c>
      <c r="G38" s="9">
        <v>86.66</v>
      </c>
      <c r="H38" s="9">
        <v>91.8</v>
      </c>
    </row>
    <row r="39" spans="1:8" x14ac:dyDescent="0.3">
      <c r="A39" s="10" t="s">
        <v>26</v>
      </c>
      <c r="B39" s="11" t="s">
        <v>48</v>
      </c>
      <c r="C39" s="11">
        <v>43.65</v>
      </c>
      <c r="D39" s="11">
        <v>53.38</v>
      </c>
      <c r="E39" s="11">
        <v>65.14</v>
      </c>
      <c r="F39" s="11">
        <v>74.739999999999995</v>
      </c>
      <c r="G39" s="11">
        <v>81.239999999999995</v>
      </c>
      <c r="H39" s="11">
        <v>85.8</v>
      </c>
    </row>
    <row r="40" spans="1:8" ht="16.2" x14ac:dyDescent="0.3">
      <c r="A40" s="12" t="s">
        <v>54</v>
      </c>
      <c r="B40" s="13">
        <v>18.329999999999998</v>
      </c>
      <c r="C40" s="13">
        <v>28.3</v>
      </c>
      <c r="D40" s="13">
        <v>34.450000000000003</v>
      </c>
      <c r="E40" s="13">
        <v>43.57</v>
      </c>
      <c r="F40" s="13">
        <v>52.21</v>
      </c>
      <c r="G40" s="13">
        <v>64.84</v>
      </c>
      <c r="H40" s="13">
        <v>73</v>
      </c>
    </row>
    <row r="41" spans="1:8" x14ac:dyDescent="0.3">
      <c r="A41" s="14" t="s">
        <v>55</v>
      </c>
      <c r="B41" s="15"/>
      <c r="C41" s="15"/>
      <c r="D41" s="15"/>
      <c r="E41" s="15"/>
      <c r="F41" s="15"/>
      <c r="G41" s="15"/>
      <c r="H41" s="15"/>
    </row>
    <row r="42" spans="1:8" x14ac:dyDescent="0.3">
      <c r="A42" s="17" t="s">
        <v>56</v>
      </c>
      <c r="B42" s="17"/>
      <c r="C42" s="17"/>
      <c r="D42" s="17"/>
      <c r="E42" s="17"/>
      <c r="F42" s="17"/>
      <c r="G42" s="17"/>
      <c r="H42" s="17"/>
    </row>
    <row r="43" spans="1:8" ht="48.6" x14ac:dyDescent="0.3">
      <c r="A43" s="18" t="s">
        <v>57</v>
      </c>
      <c r="B43" s="18"/>
      <c r="C43" s="18"/>
      <c r="D43" s="18"/>
      <c r="E43" s="18"/>
      <c r="F43" s="18"/>
      <c r="G43" s="18"/>
      <c r="H43" s="18"/>
    </row>
    <row r="44" spans="1:8" x14ac:dyDescent="0.3">
      <c r="A44" s="17" t="s">
        <v>58</v>
      </c>
      <c r="B44" s="17"/>
      <c r="C44" s="17"/>
      <c r="D44" s="17"/>
      <c r="E44" s="17"/>
      <c r="F44" s="17"/>
      <c r="G44" s="17"/>
      <c r="H44" s="17"/>
    </row>
    <row r="45" spans="1:8" ht="72" x14ac:dyDescent="0.3">
      <c r="A45" s="19" t="s">
        <v>59</v>
      </c>
      <c r="B45" s="19"/>
      <c r="C45" s="19"/>
      <c r="D45" s="19"/>
      <c r="E45" s="19"/>
      <c r="F45" s="19"/>
      <c r="G45" s="19"/>
      <c r="H45" s="19"/>
    </row>
    <row r="46" spans="1:8" x14ac:dyDescent="0.3">
      <c r="A46" s="16"/>
      <c r="B46" s="16"/>
      <c r="C46" s="16"/>
      <c r="D46" s="16"/>
      <c r="E46" s="16"/>
      <c r="F46" s="16"/>
      <c r="G46" s="16"/>
      <c r="H46" s="16"/>
    </row>
  </sheetData>
  <mergeCells count="2">
    <mergeCell ref="A1:H1"/>
    <mergeCell ref="A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workbookViewId="0">
      <selection activeCell="D30" sqref="D30"/>
    </sheetView>
  </sheetViews>
  <sheetFormatPr defaultRowHeight="14.4" x14ac:dyDescent="0.3"/>
  <cols>
    <col min="1" max="1" width="25.44140625" bestFit="1" customWidth="1"/>
    <col min="2" max="2" width="52.44140625" bestFit="1" customWidth="1"/>
    <col min="3" max="3" width="14.5546875" bestFit="1" customWidth="1"/>
    <col min="4" max="4" width="76.21875" bestFit="1" customWidth="1"/>
    <col min="5" max="5" width="91.5546875" bestFit="1" customWidth="1"/>
    <col min="6" max="6" width="56.77734375" bestFit="1" customWidth="1"/>
    <col min="7" max="7" width="81.33203125" bestFit="1" customWidth="1"/>
    <col min="8" max="8" width="102.33203125" bestFit="1" customWidth="1"/>
    <col min="9" max="9" width="57.44140625" bestFit="1" customWidth="1"/>
    <col min="10" max="10" width="79.77734375" bestFit="1" customWidth="1"/>
    <col min="11" max="11" width="7.6640625" bestFit="1" customWidth="1"/>
  </cols>
  <sheetData>
    <row r="1" spans="1:11" x14ac:dyDescent="0.3">
      <c r="A1" t="s">
        <v>64</v>
      </c>
      <c r="B1" t="s">
        <v>65</v>
      </c>
      <c r="C1" t="s">
        <v>66</v>
      </c>
      <c r="D1" t="s">
        <v>67</v>
      </c>
      <c r="E1" t="s">
        <v>68</v>
      </c>
      <c r="F1" t="s">
        <v>69</v>
      </c>
      <c r="G1" t="s">
        <v>70</v>
      </c>
      <c r="H1" t="s">
        <v>71</v>
      </c>
      <c r="I1" t="s">
        <v>72</v>
      </c>
      <c r="J1" t="s">
        <v>73</v>
      </c>
      <c r="K1" t="s">
        <v>74</v>
      </c>
    </row>
    <row r="2" spans="1:11" x14ac:dyDescent="0.3">
      <c r="A2" t="s">
        <v>2</v>
      </c>
      <c r="B2">
        <v>67.900000000000006</v>
      </c>
      <c r="C2">
        <v>920</v>
      </c>
      <c r="D2">
        <v>0.71</v>
      </c>
      <c r="E2">
        <v>30.420811019999999</v>
      </c>
      <c r="F2">
        <v>8</v>
      </c>
      <c r="G2">
        <v>0.55000000000000004</v>
      </c>
      <c r="H2">
        <v>208</v>
      </c>
      <c r="I2">
        <v>93.6</v>
      </c>
      <c r="J2">
        <v>30.086439200000001</v>
      </c>
      <c r="K2" t="s">
        <v>75</v>
      </c>
    </row>
    <row r="3" spans="1:11" x14ac:dyDescent="0.3">
      <c r="A3" t="s">
        <v>3</v>
      </c>
      <c r="B3">
        <v>43.3</v>
      </c>
      <c r="D3">
        <v>0.56000000000000005</v>
      </c>
      <c r="E3">
        <v>7.3972602739999997</v>
      </c>
      <c r="F3">
        <v>5</v>
      </c>
      <c r="G3">
        <v>0.26</v>
      </c>
      <c r="I3">
        <v>50</v>
      </c>
      <c r="J3">
        <v>12.072969369999999</v>
      </c>
      <c r="K3" t="s">
        <v>75</v>
      </c>
    </row>
    <row r="4" spans="1:11" x14ac:dyDescent="0.3">
      <c r="A4" t="s">
        <v>4</v>
      </c>
      <c r="B4">
        <v>177.8</v>
      </c>
      <c r="C4">
        <v>925</v>
      </c>
      <c r="D4">
        <v>0.53</v>
      </c>
      <c r="E4">
        <v>70.728241560000001</v>
      </c>
      <c r="F4">
        <v>6.3492063490000001</v>
      </c>
      <c r="G4">
        <v>0.17</v>
      </c>
      <c r="H4">
        <v>221</v>
      </c>
      <c r="I4">
        <v>55.6</v>
      </c>
      <c r="J4">
        <v>1.6680459759999999</v>
      </c>
      <c r="K4" t="s">
        <v>75</v>
      </c>
    </row>
    <row r="5" spans="1:11" x14ac:dyDescent="0.3">
      <c r="A5" t="s">
        <v>5</v>
      </c>
      <c r="B5">
        <v>32.299999999999997</v>
      </c>
      <c r="C5">
        <v>895</v>
      </c>
      <c r="D5">
        <v>0.75</v>
      </c>
      <c r="E5">
        <v>4.5834779589999997</v>
      </c>
      <c r="F5">
        <v>11.52263374</v>
      </c>
      <c r="G5">
        <v>0.06</v>
      </c>
      <c r="H5">
        <v>214</v>
      </c>
      <c r="I5">
        <v>51.4</v>
      </c>
      <c r="J5">
        <v>13.99611269</v>
      </c>
      <c r="K5" t="s">
        <v>75</v>
      </c>
    </row>
    <row r="6" spans="1:11" x14ac:dyDescent="0.3">
      <c r="A6" t="s">
        <v>7</v>
      </c>
      <c r="B6">
        <v>53.5</v>
      </c>
      <c r="C6">
        <v>958</v>
      </c>
      <c r="D6">
        <v>0.64</v>
      </c>
      <c r="E6">
        <v>5.0904033379999998</v>
      </c>
      <c r="F6">
        <v>14.44444444</v>
      </c>
      <c r="G6">
        <v>0.64</v>
      </c>
      <c r="H6">
        <v>250</v>
      </c>
      <c r="I6">
        <v>79.3</v>
      </c>
      <c r="J6">
        <v>13.791359870000001</v>
      </c>
      <c r="K6" t="s">
        <v>75</v>
      </c>
    </row>
    <row r="7" spans="1:11" x14ac:dyDescent="0.3">
      <c r="A7" t="s">
        <v>9</v>
      </c>
      <c r="B7">
        <v>43.1</v>
      </c>
      <c r="D7">
        <v>0.78</v>
      </c>
      <c r="E7">
        <v>1.184210526</v>
      </c>
      <c r="F7">
        <v>5</v>
      </c>
      <c r="G7">
        <v>0.44</v>
      </c>
      <c r="H7">
        <v>197</v>
      </c>
      <c r="I7">
        <v>56.5</v>
      </c>
      <c r="J7">
        <v>25.689685229999998</v>
      </c>
      <c r="K7" t="s">
        <v>75</v>
      </c>
    </row>
    <row r="8" spans="1:11" x14ac:dyDescent="0.3">
      <c r="A8" t="s">
        <v>10</v>
      </c>
      <c r="B8">
        <v>27.1</v>
      </c>
      <c r="C8">
        <v>866</v>
      </c>
      <c r="D8">
        <v>0.81</v>
      </c>
      <c r="E8">
        <v>11.169590639999999</v>
      </c>
      <c r="F8">
        <v>7.5581395349999996</v>
      </c>
      <c r="G8">
        <v>0.28000000000000003</v>
      </c>
      <c r="H8">
        <v>190</v>
      </c>
      <c r="I8">
        <v>67.400000000000006</v>
      </c>
      <c r="J8">
        <v>16.48920635</v>
      </c>
      <c r="K8" t="s">
        <v>75</v>
      </c>
    </row>
    <row r="9" spans="1:11" x14ac:dyDescent="0.3">
      <c r="A9" t="s">
        <v>11</v>
      </c>
      <c r="B9">
        <v>108.5</v>
      </c>
      <c r="C9">
        <v>843</v>
      </c>
      <c r="D9">
        <v>0.85</v>
      </c>
      <c r="E9">
        <v>36.045824090000004</v>
      </c>
      <c r="F9">
        <v>10</v>
      </c>
      <c r="G9">
        <v>0.21</v>
      </c>
      <c r="H9">
        <v>236</v>
      </c>
      <c r="I9">
        <v>81.3</v>
      </c>
      <c r="J9">
        <v>14.759753440000001</v>
      </c>
      <c r="K9" t="s">
        <v>75</v>
      </c>
    </row>
    <row r="10" spans="1:11" x14ac:dyDescent="0.3">
      <c r="A10" t="s">
        <v>12</v>
      </c>
      <c r="B10">
        <v>45.4</v>
      </c>
      <c r="C10">
        <v>930</v>
      </c>
      <c r="D10">
        <v>0.8</v>
      </c>
      <c r="E10">
        <v>6.398891967</v>
      </c>
      <c r="F10">
        <v>7.3529411759999999</v>
      </c>
      <c r="G10">
        <v>0.8</v>
      </c>
      <c r="H10">
        <v>222</v>
      </c>
      <c r="I10">
        <v>71.7</v>
      </c>
      <c r="J10">
        <v>7.4336206840000001</v>
      </c>
      <c r="K10" t="s">
        <v>75</v>
      </c>
    </row>
    <row r="11" spans="1:11" x14ac:dyDescent="0.3">
      <c r="A11" t="s">
        <v>14</v>
      </c>
      <c r="B11">
        <v>47.8</v>
      </c>
      <c r="C11">
        <v>923</v>
      </c>
      <c r="D11">
        <v>0.57999999999999996</v>
      </c>
      <c r="E11">
        <v>8.1778505179999996</v>
      </c>
      <c r="F11">
        <v>12.34567901</v>
      </c>
      <c r="G11">
        <v>0.28000000000000003</v>
      </c>
      <c r="H11">
        <v>229</v>
      </c>
      <c r="I11">
        <v>63.8</v>
      </c>
      <c r="J11">
        <v>11.265682610000001</v>
      </c>
      <c r="K11" t="s">
        <v>75</v>
      </c>
    </row>
    <row r="12" spans="1:11" x14ac:dyDescent="0.3">
      <c r="A12" t="s">
        <v>15</v>
      </c>
      <c r="B12">
        <v>42.5</v>
      </c>
      <c r="C12">
        <v>924</v>
      </c>
      <c r="D12">
        <v>0.75</v>
      </c>
      <c r="E12">
        <v>7.7022454629999997</v>
      </c>
      <c r="F12">
        <v>3.139013453</v>
      </c>
      <c r="G12">
        <v>0.34</v>
      </c>
      <c r="H12">
        <v>209</v>
      </c>
      <c r="I12">
        <v>82.5</v>
      </c>
      <c r="J12">
        <v>20.074097380000001</v>
      </c>
      <c r="K12" t="s">
        <v>75</v>
      </c>
    </row>
    <row r="13" spans="1:11" x14ac:dyDescent="0.3">
      <c r="A13" t="s">
        <v>16</v>
      </c>
      <c r="B13">
        <v>62.7</v>
      </c>
      <c r="C13">
        <v>957</v>
      </c>
      <c r="D13">
        <v>0.84</v>
      </c>
      <c r="E13">
        <v>17.681793330000001</v>
      </c>
      <c r="F13">
        <v>5.7142857139999998</v>
      </c>
      <c r="G13">
        <v>0.45</v>
      </c>
      <c r="H13">
        <v>241</v>
      </c>
      <c r="I13">
        <v>75.3</v>
      </c>
      <c r="J13">
        <v>22.97722581</v>
      </c>
      <c r="K13" t="s">
        <v>75</v>
      </c>
    </row>
    <row r="14" spans="1:11" x14ac:dyDescent="0.3">
      <c r="A14" t="s">
        <v>19</v>
      </c>
      <c r="B14">
        <v>69</v>
      </c>
      <c r="C14">
        <v>925</v>
      </c>
      <c r="D14">
        <v>0.74</v>
      </c>
      <c r="E14">
        <v>14.351851849999999</v>
      </c>
      <c r="F14">
        <v>9.1304347830000001</v>
      </c>
      <c r="G14">
        <v>0.36</v>
      </c>
      <c r="H14">
        <v>227</v>
      </c>
      <c r="I14">
        <v>78</v>
      </c>
      <c r="J14">
        <v>11.88248484</v>
      </c>
      <c r="K14" t="s">
        <v>75</v>
      </c>
    </row>
    <row r="15" spans="1:11" x14ac:dyDescent="0.3">
      <c r="A15" t="s">
        <v>20</v>
      </c>
      <c r="B15">
        <v>63.1</v>
      </c>
      <c r="C15">
        <v>880</v>
      </c>
      <c r="D15">
        <v>0.75</v>
      </c>
      <c r="E15">
        <v>14.56584537</v>
      </c>
      <c r="F15">
        <v>8.3333333330000006</v>
      </c>
      <c r="G15">
        <v>0.44</v>
      </c>
      <c r="H15">
        <v>196</v>
      </c>
      <c r="I15">
        <v>84</v>
      </c>
      <c r="J15">
        <v>15.46377569</v>
      </c>
      <c r="K15" t="s">
        <v>75</v>
      </c>
    </row>
    <row r="16" spans="1:11" x14ac:dyDescent="0.3">
      <c r="A16" t="s">
        <v>21</v>
      </c>
      <c r="B16">
        <v>17.2</v>
      </c>
      <c r="D16">
        <v>0.76</v>
      </c>
      <c r="E16">
        <v>0.96774193500000005</v>
      </c>
      <c r="F16">
        <v>3.3333333330000001</v>
      </c>
      <c r="G16">
        <v>0.36</v>
      </c>
      <c r="I16">
        <v>23.6</v>
      </c>
      <c r="J16">
        <v>6.7960713430000004</v>
      </c>
      <c r="K16" t="s">
        <v>75</v>
      </c>
    </row>
    <row r="17" spans="1:11" x14ac:dyDescent="0.3">
      <c r="A17" t="s">
        <v>22</v>
      </c>
      <c r="B17">
        <v>34.6</v>
      </c>
      <c r="D17">
        <v>0.73</v>
      </c>
      <c r="E17">
        <v>1.428571429</v>
      </c>
      <c r="F17">
        <v>5.0847457629999999</v>
      </c>
      <c r="G17">
        <v>0.69</v>
      </c>
      <c r="H17">
        <v>111</v>
      </c>
      <c r="I17">
        <v>48.1</v>
      </c>
      <c r="J17">
        <v>34.323592820000002</v>
      </c>
      <c r="K17" t="s">
        <v>75</v>
      </c>
    </row>
    <row r="18" spans="1:11" x14ac:dyDescent="0.3">
      <c r="A18" t="s">
        <v>23</v>
      </c>
      <c r="B18">
        <v>28.7</v>
      </c>
      <c r="D18">
        <v>0.91</v>
      </c>
      <c r="E18">
        <v>1.0169491530000001</v>
      </c>
      <c r="F18">
        <v>0</v>
      </c>
      <c r="G18">
        <v>0.42</v>
      </c>
      <c r="I18">
        <v>63.8</v>
      </c>
      <c r="J18">
        <v>11.77735202</v>
      </c>
      <c r="K18" t="s">
        <v>75</v>
      </c>
    </row>
    <row r="19" spans="1:11" x14ac:dyDescent="0.3">
      <c r="A19" t="s">
        <v>24</v>
      </c>
      <c r="B19">
        <v>4.0999999999999996</v>
      </c>
      <c r="D19">
        <v>0.86</v>
      </c>
      <c r="E19">
        <v>0</v>
      </c>
      <c r="F19">
        <v>0</v>
      </c>
      <c r="G19">
        <v>0.31</v>
      </c>
      <c r="H19">
        <v>167</v>
      </c>
      <c r="I19">
        <v>43.5</v>
      </c>
      <c r="J19">
        <v>9.8503042759999992</v>
      </c>
      <c r="K19" t="s">
        <v>75</v>
      </c>
    </row>
    <row r="20" spans="1:11" x14ac:dyDescent="0.3">
      <c r="A20" t="s">
        <v>25</v>
      </c>
      <c r="B20">
        <v>103.5</v>
      </c>
      <c r="C20">
        <v>933</v>
      </c>
      <c r="D20">
        <v>0.65</v>
      </c>
      <c r="E20">
        <v>12.79142474</v>
      </c>
      <c r="F20">
        <v>8.9041095890000008</v>
      </c>
      <c r="G20">
        <v>0.32</v>
      </c>
      <c r="H20">
        <v>206</v>
      </c>
      <c r="I20">
        <v>64.099999999999994</v>
      </c>
      <c r="J20">
        <v>4.0637709749999997</v>
      </c>
      <c r="K20" t="s">
        <v>75</v>
      </c>
    </row>
    <row r="21" spans="1:11" x14ac:dyDescent="0.3">
      <c r="A21" t="s">
        <v>27</v>
      </c>
      <c r="B21">
        <v>41.5</v>
      </c>
      <c r="C21">
        <v>890</v>
      </c>
      <c r="D21">
        <v>0.67</v>
      </c>
      <c r="E21">
        <v>11.39534884</v>
      </c>
      <c r="F21">
        <v>5.1282051280000003</v>
      </c>
      <c r="G21">
        <v>0.26</v>
      </c>
      <c r="H21">
        <v>190</v>
      </c>
      <c r="I21">
        <v>80.900000000000006</v>
      </c>
      <c r="J21">
        <v>1.5486225570000001</v>
      </c>
      <c r="K21" t="s">
        <v>75</v>
      </c>
    </row>
    <row r="22" spans="1:11" x14ac:dyDescent="0.3">
      <c r="A22" t="s">
        <v>28</v>
      </c>
      <c r="B22">
        <v>110.4</v>
      </c>
      <c r="C22">
        <v>871</v>
      </c>
      <c r="D22">
        <v>0.79</v>
      </c>
      <c r="E22">
        <v>49.030286930000003</v>
      </c>
      <c r="F22">
        <v>12</v>
      </c>
      <c r="G22">
        <v>0.43</v>
      </c>
      <c r="H22">
        <v>181</v>
      </c>
      <c r="I22">
        <v>74.3</v>
      </c>
      <c r="J22">
        <v>10.12379981</v>
      </c>
      <c r="K22" t="s">
        <v>75</v>
      </c>
    </row>
    <row r="23" spans="1:11" x14ac:dyDescent="0.3">
      <c r="A23" t="s">
        <v>29</v>
      </c>
      <c r="B23">
        <v>39.799999999999997</v>
      </c>
      <c r="D23">
        <v>0.88</v>
      </c>
      <c r="E23">
        <v>0.322580645</v>
      </c>
      <c r="F23">
        <v>9.375</v>
      </c>
      <c r="G23">
        <v>0.68</v>
      </c>
      <c r="I23">
        <v>67.099999999999994</v>
      </c>
      <c r="J23">
        <v>6.2908907899999997</v>
      </c>
      <c r="K23" t="s">
        <v>75</v>
      </c>
    </row>
    <row r="24" spans="1:11" x14ac:dyDescent="0.3">
      <c r="A24" t="s">
        <v>30</v>
      </c>
      <c r="B24">
        <v>15.6</v>
      </c>
      <c r="C24">
        <v>908</v>
      </c>
      <c r="D24">
        <v>0.73</v>
      </c>
      <c r="E24">
        <v>2.059599156</v>
      </c>
      <c r="F24">
        <v>8.5106382979999999</v>
      </c>
      <c r="G24">
        <v>0.49</v>
      </c>
      <c r="H24">
        <v>185</v>
      </c>
      <c r="I24">
        <v>83</v>
      </c>
      <c r="J24">
        <v>19.65050913</v>
      </c>
      <c r="K24" t="s">
        <v>75</v>
      </c>
    </row>
    <row r="25" spans="1:11" x14ac:dyDescent="0.3">
      <c r="A25" t="s">
        <v>31</v>
      </c>
      <c r="B25">
        <v>99.3</v>
      </c>
      <c r="C25">
        <v>901</v>
      </c>
      <c r="D25">
        <v>0.68</v>
      </c>
      <c r="E25">
        <v>46.098219100000001</v>
      </c>
      <c r="F25">
        <v>5.0420168070000004</v>
      </c>
      <c r="G25">
        <v>0.52</v>
      </c>
      <c r="H25">
        <v>128</v>
      </c>
      <c r="I25">
        <v>88.2</v>
      </c>
      <c r="J25">
        <v>22.995257859999999</v>
      </c>
      <c r="K25" t="s">
        <v>75</v>
      </c>
    </row>
    <row r="26" spans="1:11" x14ac:dyDescent="0.3">
      <c r="A26" t="s">
        <v>33</v>
      </c>
      <c r="B26">
        <v>54.5</v>
      </c>
      <c r="D26">
        <v>0.72</v>
      </c>
      <c r="E26">
        <v>22.944162439999999</v>
      </c>
      <c r="F26">
        <v>5</v>
      </c>
      <c r="G26">
        <v>0.23</v>
      </c>
      <c r="I26">
        <v>57.2</v>
      </c>
      <c r="J26">
        <v>12.29950069</v>
      </c>
      <c r="K26" t="s">
        <v>75</v>
      </c>
    </row>
    <row r="27" spans="1:11" x14ac:dyDescent="0.3">
      <c r="A27" t="s">
        <v>34</v>
      </c>
      <c r="B27">
        <v>55.4</v>
      </c>
      <c r="C27">
        <v>880</v>
      </c>
      <c r="D27">
        <v>0.94</v>
      </c>
      <c r="E27">
        <v>17.220270020000001</v>
      </c>
      <c r="F27">
        <v>10.60606061</v>
      </c>
      <c r="G27">
        <v>0.19</v>
      </c>
      <c r="H27">
        <v>243</v>
      </c>
      <c r="I27">
        <v>49.9</v>
      </c>
      <c r="J27">
        <v>7.6548766090000004</v>
      </c>
      <c r="K27" t="s">
        <v>75</v>
      </c>
    </row>
    <row r="28" spans="1:11" x14ac:dyDescent="0.3">
      <c r="A28" t="s">
        <v>35</v>
      </c>
      <c r="B28">
        <v>46.5</v>
      </c>
      <c r="C28">
        <v>840</v>
      </c>
      <c r="D28">
        <v>0.71</v>
      </c>
      <c r="E28">
        <v>11.79487179</v>
      </c>
      <c r="F28">
        <v>8.4507042250000008</v>
      </c>
      <c r="G28">
        <v>0.28999999999999998</v>
      </c>
      <c r="H28">
        <v>234</v>
      </c>
      <c r="I28">
        <v>71.599999999999994</v>
      </c>
      <c r="J28">
        <v>11.928220079999999</v>
      </c>
      <c r="K28" t="s">
        <v>75</v>
      </c>
    </row>
    <row r="29" spans="1:11" x14ac:dyDescent="0.3">
      <c r="A29" t="s">
        <v>36</v>
      </c>
      <c r="B29">
        <v>64</v>
      </c>
      <c r="C29">
        <v>941</v>
      </c>
      <c r="D29">
        <v>0.53</v>
      </c>
      <c r="E29">
        <v>36.125500109999997</v>
      </c>
      <c r="F29">
        <v>13.605442180000001</v>
      </c>
      <c r="G29">
        <v>0.28000000000000003</v>
      </c>
      <c r="H29">
        <v>166</v>
      </c>
      <c r="I29">
        <v>72.7</v>
      </c>
      <c r="J29">
        <v>3.1689285200000001</v>
      </c>
      <c r="K29" t="s">
        <v>75</v>
      </c>
    </row>
    <row r="30" spans="1:11" x14ac:dyDescent="0.3">
      <c r="A30" t="s">
        <v>1</v>
      </c>
      <c r="B30">
        <v>72.2</v>
      </c>
      <c r="D30">
        <v>0.95</v>
      </c>
      <c r="E30">
        <v>0.52631578899999998</v>
      </c>
      <c r="G30">
        <v>0.39</v>
      </c>
      <c r="I30">
        <v>73</v>
      </c>
      <c r="J30">
        <v>29.797557300000001</v>
      </c>
      <c r="K30" t="s">
        <v>75</v>
      </c>
    </row>
    <row r="31" spans="1:11" x14ac:dyDescent="0.3">
      <c r="A31" t="s">
        <v>6</v>
      </c>
      <c r="B31">
        <v>95.2</v>
      </c>
      <c r="D31">
        <v>0.96</v>
      </c>
      <c r="E31">
        <v>32.777777780000001</v>
      </c>
      <c r="G31">
        <v>0.35</v>
      </c>
      <c r="H31">
        <v>274</v>
      </c>
      <c r="I31">
        <v>72.5</v>
      </c>
      <c r="J31">
        <v>10.828877009999999</v>
      </c>
      <c r="K31" t="s">
        <v>75</v>
      </c>
    </row>
    <row r="32" spans="1:11" x14ac:dyDescent="0.3">
      <c r="A32" t="s">
        <v>77</v>
      </c>
      <c r="B32">
        <v>21.6</v>
      </c>
      <c r="D32">
        <v>0.64</v>
      </c>
      <c r="E32">
        <v>1.3043478260000001</v>
      </c>
      <c r="G32">
        <v>0.5</v>
      </c>
      <c r="H32">
        <v>184</v>
      </c>
      <c r="I32">
        <v>66</v>
      </c>
      <c r="J32">
        <v>20.753715499999998</v>
      </c>
      <c r="K32" t="s">
        <v>75</v>
      </c>
    </row>
    <row r="33" spans="1:11" x14ac:dyDescent="0.3">
      <c r="A33" t="s">
        <v>78</v>
      </c>
      <c r="B33">
        <v>25.2</v>
      </c>
      <c r="D33">
        <v>0.56000000000000005</v>
      </c>
      <c r="E33">
        <v>3.076923077</v>
      </c>
      <c r="G33">
        <v>0.22</v>
      </c>
      <c r="H33">
        <v>156</v>
      </c>
      <c r="I33">
        <v>60.8</v>
      </c>
      <c r="J33">
        <v>18.924650700000001</v>
      </c>
      <c r="K33" t="s">
        <v>75</v>
      </c>
    </row>
    <row r="34" spans="1:11" x14ac:dyDescent="0.3">
      <c r="A34" t="s">
        <v>8</v>
      </c>
      <c r="B34">
        <v>144</v>
      </c>
      <c r="C34">
        <v>844</v>
      </c>
      <c r="D34">
        <v>0.75</v>
      </c>
      <c r="E34">
        <v>40.762620839999997</v>
      </c>
      <c r="F34">
        <v>11.42857143</v>
      </c>
      <c r="G34">
        <v>0.25</v>
      </c>
      <c r="H34">
        <v>188</v>
      </c>
      <c r="I34">
        <v>69.5</v>
      </c>
      <c r="J34">
        <v>13.65032147</v>
      </c>
      <c r="K34" t="s">
        <v>75</v>
      </c>
    </row>
    <row r="35" spans="1:11" x14ac:dyDescent="0.3">
      <c r="A35" t="s">
        <v>79</v>
      </c>
      <c r="B35">
        <v>47.8</v>
      </c>
      <c r="C35">
        <v>927</v>
      </c>
      <c r="D35">
        <v>0.78</v>
      </c>
      <c r="E35">
        <v>5.4205607479999998</v>
      </c>
      <c r="F35">
        <v>2.2988505749999999</v>
      </c>
      <c r="G35">
        <v>0.45</v>
      </c>
      <c r="H35">
        <v>100</v>
      </c>
      <c r="I35">
        <v>66.3</v>
      </c>
      <c r="J35">
        <v>7.6019284029999996</v>
      </c>
      <c r="K35" t="s">
        <v>75</v>
      </c>
    </row>
    <row r="36" spans="1:11" x14ac:dyDescent="0.3">
      <c r="A36" t="s">
        <v>17</v>
      </c>
      <c r="B36">
        <v>47.8</v>
      </c>
      <c r="C36">
        <v>927</v>
      </c>
      <c r="D36">
        <v>0.78</v>
      </c>
      <c r="E36">
        <v>5.4205607479999998</v>
      </c>
      <c r="F36">
        <v>2.2988505749999999</v>
      </c>
      <c r="G36">
        <v>0.45</v>
      </c>
      <c r="H36">
        <v>100</v>
      </c>
      <c r="I36">
        <v>66.3</v>
      </c>
      <c r="J36">
        <v>7.6019284029999996</v>
      </c>
      <c r="K36" t="s">
        <v>75</v>
      </c>
    </row>
    <row r="37" spans="1:11" x14ac:dyDescent="0.3">
      <c r="A37" t="s">
        <v>18</v>
      </c>
      <c r="B37">
        <v>115.2</v>
      </c>
      <c r="D37">
        <v>0.98</v>
      </c>
      <c r="E37">
        <v>0</v>
      </c>
      <c r="G37">
        <v>0.25</v>
      </c>
      <c r="I37">
        <v>33.6</v>
      </c>
      <c r="J37">
        <v>41.030248579999999</v>
      </c>
      <c r="K37" t="s">
        <v>75</v>
      </c>
    </row>
    <row r="38" spans="1:11" x14ac:dyDescent="0.3">
      <c r="A38" t="s">
        <v>26</v>
      </c>
      <c r="B38">
        <v>12.1</v>
      </c>
      <c r="D38">
        <v>0.75</v>
      </c>
      <c r="E38">
        <v>1.012658228</v>
      </c>
      <c r="F38">
        <v>13.33333333</v>
      </c>
      <c r="G38">
        <v>0.41</v>
      </c>
      <c r="H38">
        <v>615</v>
      </c>
      <c r="I38">
        <v>87.1</v>
      </c>
      <c r="J38">
        <v>22.801418439999999</v>
      </c>
      <c r="K38"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
  <sheetViews>
    <sheetView zoomScale="70" zoomScaleNormal="70" workbookViewId="0">
      <selection activeCell="C8" sqref="C8"/>
    </sheetView>
  </sheetViews>
  <sheetFormatPr defaultRowHeight="14.4" x14ac:dyDescent="0.3"/>
  <cols>
    <col min="1" max="1" width="25.44140625" bestFit="1" customWidth="1"/>
    <col min="2" max="2" width="27.88671875" bestFit="1" customWidth="1"/>
    <col min="3" max="3" width="49.33203125" bestFit="1" customWidth="1"/>
    <col min="4" max="4" width="43.21875" bestFit="1" customWidth="1"/>
    <col min="5" max="5" width="38.5546875" bestFit="1" customWidth="1"/>
    <col min="6" max="6" width="26.44140625" bestFit="1" customWidth="1"/>
    <col min="7" max="7" width="77" bestFit="1" customWidth="1"/>
    <col min="8" max="8" width="17.44140625" bestFit="1" customWidth="1"/>
    <col min="9" max="9" width="32.6640625" bestFit="1" customWidth="1"/>
    <col min="10" max="10" width="7.6640625" bestFit="1" customWidth="1"/>
  </cols>
  <sheetData>
    <row r="1" spans="1:10" x14ac:dyDescent="0.3">
      <c r="A1" t="s">
        <v>64</v>
      </c>
      <c r="B1" t="s">
        <v>82</v>
      </c>
      <c r="C1" t="s">
        <v>83</v>
      </c>
      <c r="D1" t="s">
        <v>84</v>
      </c>
      <c r="E1" t="s">
        <v>85</v>
      </c>
      <c r="F1" t="s">
        <v>86</v>
      </c>
      <c r="G1" t="s">
        <v>87</v>
      </c>
      <c r="H1" t="s">
        <v>88</v>
      </c>
      <c r="I1" t="s">
        <v>89</v>
      </c>
      <c r="J1" t="s">
        <v>74</v>
      </c>
    </row>
    <row r="2" spans="1:10" x14ac:dyDescent="0.3">
      <c r="A2" t="s">
        <v>2</v>
      </c>
      <c r="B2">
        <v>1.7</v>
      </c>
      <c r="C2">
        <v>16.100000000000001</v>
      </c>
      <c r="D2">
        <v>7.6261467889999999</v>
      </c>
      <c r="E2">
        <v>17.523931080000001</v>
      </c>
      <c r="F2">
        <v>1.2117737</v>
      </c>
      <c r="G2">
        <v>2.3509174310000001</v>
      </c>
      <c r="H2">
        <v>90.2</v>
      </c>
      <c r="I2">
        <v>100</v>
      </c>
      <c r="J2" t="s">
        <v>75</v>
      </c>
    </row>
    <row r="3" spans="1:10" x14ac:dyDescent="0.3">
      <c r="A3" t="s">
        <v>3</v>
      </c>
      <c r="B3">
        <v>4</v>
      </c>
      <c r="C3">
        <v>32.700000000000003</v>
      </c>
      <c r="D3">
        <v>2.649006623</v>
      </c>
      <c r="E3">
        <v>9.3617021279999992</v>
      </c>
      <c r="F3">
        <v>2.7152317880000001</v>
      </c>
      <c r="G3">
        <v>8.6092715230000003</v>
      </c>
      <c r="H3">
        <v>100</v>
      </c>
      <c r="I3">
        <v>83</v>
      </c>
      <c r="J3" t="s">
        <v>75</v>
      </c>
    </row>
    <row r="4" spans="1:10" x14ac:dyDescent="0.3">
      <c r="A4" t="s">
        <v>4</v>
      </c>
      <c r="B4">
        <v>3.6</v>
      </c>
      <c r="C4">
        <v>55.6</v>
      </c>
      <c r="D4">
        <v>7.2051133060000003</v>
      </c>
      <c r="E4">
        <v>11.858704790000001</v>
      </c>
      <c r="F4">
        <v>1.350958745</v>
      </c>
      <c r="G4">
        <v>0.52295177199999998</v>
      </c>
      <c r="H4">
        <v>100</v>
      </c>
      <c r="I4">
        <v>45</v>
      </c>
      <c r="J4" t="s">
        <v>75</v>
      </c>
    </row>
    <row r="5" spans="1:10" x14ac:dyDescent="0.3">
      <c r="A5" t="s">
        <v>5</v>
      </c>
      <c r="B5">
        <v>2.6</v>
      </c>
      <c r="C5">
        <v>20.8</v>
      </c>
      <c r="D5">
        <v>2.6309216549999999</v>
      </c>
      <c r="E5">
        <v>16.29968736</v>
      </c>
      <c r="F5">
        <v>1.581883274</v>
      </c>
      <c r="G5">
        <v>0.59112480199999995</v>
      </c>
      <c r="H5">
        <v>80.3</v>
      </c>
      <c r="I5">
        <v>86</v>
      </c>
      <c r="J5" t="s">
        <v>75</v>
      </c>
    </row>
    <row r="6" spans="1:10" x14ac:dyDescent="0.3">
      <c r="A6" t="s">
        <v>7</v>
      </c>
      <c r="B6">
        <v>3.2</v>
      </c>
      <c r="C6">
        <v>56.4</v>
      </c>
      <c r="D6">
        <v>11.71577123</v>
      </c>
      <c r="E6">
        <v>31.27363184</v>
      </c>
      <c r="F6">
        <v>1.6984402080000001</v>
      </c>
      <c r="G6">
        <v>0.65857885599999999</v>
      </c>
      <c r="H6">
        <v>95.3</v>
      </c>
      <c r="I6">
        <v>98</v>
      </c>
      <c r="J6" t="s">
        <v>75</v>
      </c>
    </row>
    <row r="7" spans="1:10" x14ac:dyDescent="0.3">
      <c r="A7" t="s">
        <v>9</v>
      </c>
      <c r="B7">
        <v>2.1</v>
      </c>
      <c r="C7">
        <v>32.1</v>
      </c>
      <c r="D7">
        <v>58.441558440000001</v>
      </c>
      <c r="E7">
        <v>5.961538462</v>
      </c>
      <c r="F7">
        <v>3.246753247</v>
      </c>
      <c r="G7">
        <v>5.8441558440000003</v>
      </c>
      <c r="H7">
        <v>79.099999999999994</v>
      </c>
      <c r="I7">
        <v>107</v>
      </c>
      <c r="J7" t="s">
        <v>75</v>
      </c>
    </row>
    <row r="8" spans="1:10" x14ac:dyDescent="0.3">
      <c r="A8" t="s">
        <v>10</v>
      </c>
      <c r="B8">
        <v>1.5</v>
      </c>
      <c r="C8">
        <v>22.7</v>
      </c>
      <c r="D8">
        <v>0.32234432200000002</v>
      </c>
      <c r="E8">
        <v>6.9584139260000004</v>
      </c>
      <c r="F8">
        <v>2.282783883</v>
      </c>
      <c r="G8">
        <v>3.7362637360000002</v>
      </c>
      <c r="H8">
        <v>92</v>
      </c>
      <c r="I8">
        <v>100</v>
      </c>
      <c r="J8" t="s">
        <v>75</v>
      </c>
    </row>
    <row r="9" spans="1:10" x14ac:dyDescent="0.3">
      <c r="A9" t="s">
        <v>11</v>
      </c>
      <c r="B9">
        <v>3.9</v>
      </c>
      <c r="C9">
        <v>55.2</v>
      </c>
      <c r="D9">
        <v>0.69420340199999997</v>
      </c>
      <c r="E9">
        <v>30.334051720000001</v>
      </c>
      <c r="F9">
        <v>2.9746615759999999</v>
      </c>
      <c r="G9">
        <v>3.089205137</v>
      </c>
      <c r="H9">
        <v>94</v>
      </c>
      <c r="I9">
        <v>109</v>
      </c>
      <c r="J9" t="s">
        <v>75</v>
      </c>
    </row>
    <row r="10" spans="1:10" x14ac:dyDescent="0.3">
      <c r="A10" t="s">
        <v>12</v>
      </c>
      <c r="B10">
        <v>1</v>
      </c>
      <c r="C10">
        <v>34.6</v>
      </c>
      <c r="D10">
        <v>2.3224043719999998</v>
      </c>
      <c r="E10">
        <v>18.194444440000002</v>
      </c>
      <c r="F10">
        <v>2.5683060110000002</v>
      </c>
      <c r="G10">
        <v>8.4699453550000001</v>
      </c>
      <c r="H10">
        <v>85.6</v>
      </c>
      <c r="I10">
        <v>108</v>
      </c>
      <c r="J10" t="s">
        <v>75</v>
      </c>
    </row>
    <row r="11" spans="1:10" x14ac:dyDescent="0.3">
      <c r="A11" t="s">
        <v>14</v>
      </c>
      <c r="B11">
        <v>4.3</v>
      </c>
      <c r="C11">
        <v>12.7</v>
      </c>
      <c r="D11">
        <v>6.359765833</v>
      </c>
      <c r="E11">
        <v>2.7072243349999998</v>
      </c>
      <c r="F11">
        <v>1.8680149020000001</v>
      </c>
      <c r="G11">
        <v>2.0489622139999999</v>
      </c>
      <c r="H11">
        <v>85.6</v>
      </c>
      <c r="I11">
        <v>96</v>
      </c>
      <c r="J11" t="s">
        <v>75</v>
      </c>
    </row>
    <row r="12" spans="1:10" x14ac:dyDescent="0.3">
      <c r="A12" t="s">
        <v>15</v>
      </c>
      <c r="B12">
        <v>2</v>
      </c>
      <c r="C12">
        <v>32.200000000000003</v>
      </c>
      <c r="D12">
        <v>2.8194633919999998</v>
      </c>
      <c r="E12">
        <v>4.2623787650000002</v>
      </c>
      <c r="F12">
        <v>2.1327876309999998</v>
      </c>
      <c r="G12">
        <v>5.7450356219999996</v>
      </c>
      <c r="H12">
        <v>94</v>
      </c>
      <c r="I12">
        <v>97</v>
      </c>
      <c r="J12" t="s">
        <v>75</v>
      </c>
    </row>
    <row r="13" spans="1:10" x14ac:dyDescent="0.3">
      <c r="A13" t="s">
        <v>16</v>
      </c>
      <c r="B13">
        <v>0.9</v>
      </c>
      <c r="C13">
        <v>50.9</v>
      </c>
      <c r="D13">
        <v>6.1949417450000004</v>
      </c>
      <c r="E13">
        <v>23.372591010000001</v>
      </c>
      <c r="F13">
        <v>1.6567206590000001</v>
      </c>
      <c r="G13">
        <v>2.6143790849999999</v>
      </c>
      <c r="H13">
        <v>97.2</v>
      </c>
      <c r="I13">
        <v>108</v>
      </c>
      <c r="J13" t="s">
        <v>75</v>
      </c>
    </row>
    <row r="14" spans="1:10" x14ac:dyDescent="0.3">
      <c r="A14" t="s">
        <v>19</v>
      </c>
      <c r="B14">
        <v>2.2000000000000002</v>
      </c>
      <c r="C14">
        <v>63.3</v>
      </c>
      <c r="D14">
        <v>2.6025904849999999</v>
      </c>
      <c r="E14">
        <v>36.642287230000001</v>
      </c>
      <c r="F14">
        <v>2.5105919380000001</v>
      </c>
      <c r="G14">
        <v>3.8494129039999998</v>
      </c>
      <c r="H14">
        <v>75.2</v>
      </c>
      <c r="I14">
        <v>94</v>
      </c>
      <c r="J14" t="s">
        <v>75</v>
      </c>
    </row>
    <row r="15" spans="1:10" x14ac:dyDescent="0.3">
      <c r="A15" t="s">
        <v>20</v>
      </c>
      <c r="B15">
        <v>1.7</v>
      </c>
      <c r="C15">
        <v>51.8</v>
      </c>
      <c r="D15">
        <v>8.0470088959999995</v>
      </c>
      <c r="E15">
        <v>12.052840160000001</v>
      </c>
      <c r="F15">
        <v>1.8632171710000001</v>
      </c>
      <c r="G15">
        <v>7.2716885659999999</v>
      </c>
      <c r="H15">
        <v>90</v>
      </c>
      <c r="I15">
        <v>98</v>
      </c>
      <c r="J15" t="s">
        <v>75</v>
      </c>
    </row>
    <row r="16" spans="1:10" x14ac:dyDescent="0.3">
      <c r="A16" t="s">
        <v>21</v>
      </c>
      <c r="B16">
        <v>1.8</v>
      </c>
      <c r="C16">
        <v>15.4</v>
      </c>
      <c r="D16">
        <v>60.77170418</v>
      </c>
      <c r="E16">
        <v>11.66666667</v>
      </c>
      <c r="F16">
        <v>1.9292604499999999</v>
      </c>
      <c r="G16">
        <v>1.9292604499999999</v>
      </c>
      <c r="H16">
        <v>100</v>
      </c>
      <c r="I16">
        <v>85</v>
      </c>
      <c r="J16" t="s">
        <v>75</v>
      </c>
    </row>
    <row r="17" spans="1:10" x14ac:dyDescent="0.3">
      <c r="A17" t="s">
        <v>22</v>
      </c>
      <c r="B17">
        <v>2.1</v>
      </c>
      <c r="C17">
        <v>37.799999999999997</v>
      </c>
      <c r="D17">
        <v>9.5975232199999994</v>
      </c>
      <c r="E17">
        <v>10.4</v>
      </c>
      <c r="F17">
        <v>3.1269349850000001</v>
      </c>
      <c r="G17">
        <v>1.5479876159999999</v>
      </c>
      <c r="H17">
        <v>100</v>
      </c>
      <c r="I17">
        <v>41</v>
      </c>
      <c r="J17" t="s">
        <v>75</v>
      </c>
    </row>
    <row r="18" spans="1:10" x14ac:dyDescent="0.3">
      <c r="A18" t="s">
        <v>23</v>
      </c>
      <c r="B18">
        <v>1.8</v>
      </c>
      <c r="C18">
        <v>33.700000000000003</v>
      </c>
      <c r="D18">
        <v>45</v>
      </c>
      <c r="E18">
        <v>0</v>
      </c>
      <c r="F18">
        <v>5.3333333329999997</v>
      </c>
      <c r="G18">
        <v>1.6666666670000001</v>
      </c>
      <c r="H18">
        <v>100</v>
      </c>
      <c r="I18">
        <v>94</v>
      </c>
      <c r="J18" t="s">
        <v>75</v>
      </c>
    </row>
    <row r="19" spans="1:10" x14ac:dyDescent="0.3">
      <c r="A19" t="s">
        <v>24</v>
      </c>
      <c r="B19">
        <v>1.2</v>
      </c>
      <c r="C19">
        <v>8.8000000000000007</v>
      </c>
      <c r="D19">
        <v>9.2592592590000002</v>
      </c>
      <c r="E19">
        <v>5.5223880599999999</v>
      </c>
      <c r="F19">
        <v>1.5277777779999999</v>
      </c>
      <c r="G19">
        <v>0.46296296300000001</v>
      </c>
      <c r="H19">
        <v>100</v>
      </c>
      <c r="I19">
        <v>61</v>
      </c>
      <c r="J19" t="s">
        <v>75</v>
      </c>
    </row>
    <row r="20" spans="1:10" x14ac:dyDescent="0.3">
      <c r="A20" t="s">
        <v>25</v>
      </c>
      <c r="B20">
        <v>3.1</v>
      </c>
      <c r="C20">
        <v>49.9</v>
      </c>
      <c r="D20">
        <v>20.03201464</v>
      </c>
      <c r="E20">
        <v>22.443019939999999</v>
      </c>
      <c r="F20">
        <v>2.16327464</v>
      </c>
      <c r="G20">
        <v>8.0722616049999996</v>
      </c>
      <c r="H20">
        <v>86</v>
      </c>
      <c r="I20">
        <v>97</v>
      </c>
      <c r="J20" t="s">
        <v>75</v>
      </c>
    </row>
    <row r="21" spans="1:10" x14ac:dyDescent="0.3">
      <c r="A21" t="s">
        <v>27</v>
      </c>
      <c r="B21">
        <v>2.2999999999999998</v>
      </c>
      <c r="C21">
        <v>29.9</v>
      </c>
      <c r="D21">
        <v>0.63460253799999999</v>
      </c>
      <c r="E21">
        <v>10.193842650000001</v>
      </c>
      <c r="F21">
        <v>2.5384101540000001</v>
      </c>
      <c r="G21">
        <v>5.6446225779999999</v>
      </c>
      <c r="H21">
        <v>91.7</v>
      </c>
      <c r="I21">
        <v>107</v>
      </c>
      <c r="J21" t="s">
        <v>75</v>
      </c>
    </row>
    <row r="22" spans="1:10" x14ac:dyDescent="0.3">
      <c r="A22" t="s">
        <v>28</v>
      </c>
      <c r="B22">
        <v>2.1</v>
      </c>
      <c r="C22">
        <v>25.9</v>
      </c>
      <c r="D22">
        <v>8.5567010309999993</v>
      </c>
      <c r="E22">
        <v>12.80658725</v>
      </c>
      <c r="F22">
        <v>1.904639175</v>
      </c>
      <c r="G22">
        <v>5.4639175260000004</v>
      </c>
      <c r="H22">
        <v>96.6</v>
      </c>
      <c r="I22">
        <v>92</v>
      </c>
      <c r="J22" t="s">
        <v>75</v>
      </c>
    </row>
    <row r="23" spans="1:10" x14ac:dyDescent="0.3">
      <c r="A23" t="s">
        <v>29</v>
      </c>
      <c r="B23">
        <v>2.6</v>
      </c>
      <c r="C23">
        <v>80.3</v>
      </c>
      <c r="D23">
        <v>2.9850746269999999</v>
      </c>
      <c r="E23">
        <v>19</v>
      </c>
      <c r="F23">
        <v>4.1791044780000002</v>
      </c>
      <c r="G23">
        <v>0</v>
      </c>
      <c r="H23">
        <v>65.2</v>
      </c>
      <c r="I23">
        <v>91</v>
      </c>
      <c r="J23" t="s">
        <v>75</v>
      </c>
    </row>
    <row r="24" spans="1:10" x14ac:dyDescent="0.3">
      <c r="A24" t="s">
        <v>30</v>
      </c>
      <c r="B24">
        <v>2.2999999999999998</v>
      </c>
      <c r="C24">
        <v>20.5</v>
      </c>
      <c r="D24">
        <v>1.0156971379999999</v>
      </c>
      <c r="E24">
        <v>22.371287129999999</v>
      </c>
      <c r="F24">
        <v>1.713494262</v>
      </c>
      <c r="G24">
        <v>5.5137844610000002</v>
      </c>
      <c r="H24">
        <v>88.8</v>
      </c>
      <c r="I24">
        <v>97</v>
      </c>
      <c r="J24" t="s">
        <v>75</v>
      </c>
    </row>
    <row r="25" spans="1:10" x14ac:dyDescent="0.3">
      <c r="A25" t="s">
        <v>31</v>
      </c>
      <c r="B25">
        <v>2.2999999999999998</v>
      </c>
      <c r="C25">
        <v>37.700000000000003</v>
      </c>
      <c r="D25">
        <v>8.9592274679999999</v>
      </c>
      <c r="E25">
        <v>29.61504029</v>
      </c>
      <c r="F25">
        <v>1.1722102999999999</v>
      </c>
      <c r="G25">
        <v>4.7478540770000004</v>
      </c>
      <c r="H25">
        <v>100</v>
      </c>
      <c r="I25">
        <v>103</v>
      </c>
      <c r="J25" t="s">
        <v>75</v>
      </c>
    </row>
    <row r="26" spans="1:10" x14ac:dyDescent="0.3">
      <c r="A26" t="s">
        <v>33</v>
      </c>
      <c r="B26">
        <v>3.6</v>
      </c>
      <c r="C26">
        <v>25.1</v>
      </c>
      <c r="D26">
        <v>0.5</v>
      </c>
      <c r="E26">
        <v>13.629032260000001</v>
      </c>
      <c r="F26">
        <v>3.1</v>
      </c>
      <c r="G26">
        <v>1.5</v>
      </c>
      <c r="H26">
        <v>100</v>
      </c>
      <c r="I26">
        <v>94</v>
      </c>
      <c r="J26" t="s">
        <v>75</v>
      </c>
    </row>
    <row r="27" spans="1:10" x14ac:dyDescent="0.3">
      <c r="A27" t="s">
        <v>34</v>
      </c>
      <c r="B27">
        <v>1.7</v>
      </c>
      <c r="C27">
        <v>21.4</v>
      </c>
      <c r="D27">
        <v>0.606275169</v>
      </c>
      <c r="E27">
        <v>3.5944908560000002</v>
      </c>
      <c r="F27">
        <v>1.5825109530000001</v>
      </c>
      <c r="G27">
        <v>0.59299907100000004</v>
      </c>
      <c r="H27">
        <v>80.099999999999994</v>
      </c>
      <c r="I27">
        <v>90</v>
      </c>
      <c r="J27" t="s">
        <v>75</v>
      </c>
    </row>
    <row r="28" spans="1:10" x14ac:dyDescent="0.3">
      <c r="A28" t="s">
        <v>35</v>
      </c>
      <c r="B28">
        <v>1.8</v>
      </c>
      <c r="C28">
        <v>31.5</v>
      </c>
      <c r="D28">
        <v>3.2200357780000002</v>
      </c>
      <c r="E28">
        <v>14</v>
      </c>
      <c r="F28">
        <v>2.728085868</v>
      </c>
      <c r="G28">
        <v>1.162790698</v>
      </c>
      <c r="H28">
        <v>100</v>
      </c>
      <c r="I28">
        <v>102</v>
      </c>
      <c r="J28" t="s">
        <v>75</v>
      </c>
    </row>
    <row r="29" spans="1:10" x14ac:dyDescent="0.3">
      <c r="A29" t="s">
        <v>36</v>
      </c>
      <c r="B29">
        <v>2</v>
      </c>
      <c r="C29">
        <v>21.4</v>
      </c>
      <c r="D29">
        <v>2.6979713730000001</v>
      </c>
      <c r="E29">
        <v>27.936670070000002</v>
      </c>
      <c r="F29">
        <v>1.1183194320000001</v>
      </c>
      <c r="G29">
        <v>9.2678406000000005E-2</v>
      </c>
      <c r="H29">
        <v>100</v>
      </c>
      <c r="I29">
        <v>96</v>
      </c>
      <c r="J29" t="s">
        <v>75</v>
      </c>
    </row>
    <row r="30" spans="1:10" x14ac:dyDescent="0.3">
      <c r="A30" t="s">
        <v>76</v>
      </c>
      <c r="B30">
        <v>3.3</v>
      </c>
      <c r="C30">
        <v>112.5</v>
      </c>
      <c r="D30">
        <v>0</v>
      </c>
      <c r="E30">
        <v>30.714285709999999</v>
      </c>
      <c r="F30">
        <v>0</v>
      </c>
      <c r="G30">
        <v>7.5</v>
      </c>
      <c r="H30">
        <v>71.8</v>
      </c>
      <c r="I30">
        <v>98</v>
      </c>
      <c r="J30" t="s">
        <v>75</v>
      </c>
    </row>
    <row r="31" spans="1:10" x14ac:dyDescent="0.3">
      <c r="A31" t="s">
        <v>6</v>
      </c>
      <c r="B31">
        <v>2.2000000000000002</v>
      </c>
      <c r="C31">
        <v>66</v>
      </c>
      <c r="D31">
        <v>0</v>
      </c>
      <c r="E31">
        <v>50.5</v>
      </c>
      <c r="F31">
        <v>2.5423728809999999</v>
      </c>
      <c r="G31">
        <v>4.2372881360000001</v>
      </c>
      <c r="H31">
        <v>100</v>
      </c>
      <c r="I31">
        <v>108</v>
      </c>
      <c r="J31" t="s">
        <v>75</v>
      </c>
    </row>
    <row r="32" spans="1:10" x14ac:dyDescent="0.3">
      <c r="A32" t="s">
        <v>77</v>
      </c>
      <c r="B32">
        <v>1.3</v>
      </c>
      <c r="C32">
        <v>41.7</v>
      </c>
      <c r="D32">
        <v>0</v>
      </c>
      <c r="E32">
        <v>2.307692308</v>
      </c>
      <c r="F32">
        <v>0.53571428600000004</v>
      </c>
      <c r="G32">
        <v>0</v>
      </c>
      <c r="H32">
        <v>90</v>
      </c>
      <c r="I32">
        <v>106</v>
      </c>
      <c r="J32" t="s">
        <v>75</v>
      </c>
    </row>
    <row r="33" spans="1:10" x14ac:dyDescent="0.3">
      <c r="A33" t="s">
        <v>78</v>
      </c>
      <c r="B33">
        <v>1.4</v>
      </c>
      <c r="C33">
        <v>47.3</v>
      </c>
      <c r="D33">
        <v>0</v>
      </c>
      <c r="E33">
        <v>18.88888889</v>
      </c>
      <c r="F33">
        <v>0.95238095199999995</v>
      </c>
      <c r="G33">
        <v>2.3809523810000002</v>
      </c>
      <c r="H33">
        <v>56.7</v>
      </c>
      <c r="I33">
        <v>103</v>
      </c>
      <c r="J33" t="s">
        <v>75</v>
      </c>
    </row>
    <row r="34" spans="1:10" x14ac:dyDescent="0.3">
      <c r="A34" t="s">
        <v>8</v>
      </c>
      <c r="B34">
        <v>2.6</v>
      </c>
      <c r="C34">
        <v>139</v>
      </c>
      <c r="D34">
        <v>30.491474419999999</v>
      </c>
      <c r="E34">
        <v>113.4821429</v>
      </c>
      <c r="F34">
        <v>4.3079237709999996</v>
      </c>
      <c r="G34">
        <v>0.902708124</v>
      </c>
      <c r="H34">
        <v>100</v>
      </c>
      <c r="I34">
        <v>125</v>
      </c>
      <c r="J34" t="s">
        <v>75</v>
      </c>
    </row>
    <row r="35" spans="1:10" x14ac:dyDescent="0.3">
      <c r="A35" t="s">
        <v>79</v>
      </c>
      <c r="B35">
        <v>0.9</v>
      </c>
      <c r="C35">
        <v>10.5</v>
      </c>
      <c r="D35">
        <v>0</v>
      </c>
      <c r="E35">
        <v>6.1555555560000004</v>
      </c>
      <c r="F35">
        <v>2.2690317809999998</v>
      </c>
      <c r="G35">
        <v>6.0606060609999997</v>
      </c>
      <c r="H35">
        <v>78.5</v>
      </c>
      <c r="I35">
        <v>82</v>
      </c>
      <c r="J35" t="s">
        <v>75</v>
      </c>
    </row>
    <row r="36" spans="1:10" x14ac:dyDescent="0.3">
      <c r="A36" t="s">
        <v>17</v>
      </c>
      <c r="B36">
        <v>0.9</v>
      </c>
      <c r="C36">
        <v>10.5</v>
      </c>
      <c r="D36">
        <v>0</v>
      </c>
      <c r="E36">
        <v>6.1555555560000004</v>
      </c>
      <c r="F36">
        <v>2.2690317809999998</v>
      </c>
      <c r="G36">
        <v>6.0606060609999997</v>
      </c>
      <c r="H36">
        <v>78.5</v>
      </c>
      <c r="I36">
        <v>82</v>
      </c>
      <c r="J36" t="s">
        <v>75</v>
      </c>
    </row>
    <row r="37" spans="1:10" x14ac:dyDescent="0.3">
      <c r="A37" t="s">
        <v>18</v>
      </c>
      <c r="B37">
        <v>0</v>
      </c>
      <c r="C37">
        <v>144.4</v>
      </c>
      <c r="D37">
        <v>0</v>
      </c>
      <c r="E37">
        <v>0</v>
      </c>
      <c r="F37">
        <v>4.2857142860000002</v>
      </c>
      <c r="G37">
        <v>0</v>
      </c>
      <c r="H37">
        <v>64.599999999999994</v>
      </c>
      <c r="I37">
        <v>103</v>
      </c>
      <c r="J37" t="s">
        <v>75</v>
      </c>
    </row>
    <row r="38" spans="1:10" x14ac:dyDescent="0.3">
      <c r="A38" t="s">
        <v>26</v>
      </c>
      <c r="B38">
        <v>1.9</v>
      </c>
      <c r="C38">
        <v>10.8</v>
      </c>
      <c r="D38">
        <v>0</v>
      </c>
      <c r="E38">
        <v>10.21276596</v>
      </c>
      <c r="F38">
        <v>1.7105263159999999</v>
      </c>
      <c r="G38">
        <v>0.65789473700000001</v>
      </c>
      <c r="H38">
        <v>100</v>
      </c>
      <c r="I38">
        <v>98</v>
      </c>
      <c r="J3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
  <sheetViews>
    <sheetView workbookViewId="0">
      <selection activeCell="B1" sqref="B1"/>
    </sheetView>
  </sheetViews>
  <sheetFormatPr defaultRowHeight="14.4" x14ac:dyDescent="0.3"/>
  <cols>
    <col min="1" max="1" width="40.88671875" bestFit="1" customWidth="1"/>
    <col min="2" max="2" width="40.44140625" bestFit="1" customWidth="1"/>
  </cols>
  <sheetData>
    <row r="1" spans="1:2" x14ac:dyDescent="0.3">
      <c r="A1" t="s">
        <v>0</v>
      </c>
      <c r="B1" t="s">
        <v>92</v>
      </c>
    </row>
    <row r="2" spans="1:2" x14ac:dyDescent="0.3">
      <c r="A2" t="s">
        <v>1</v>
      </c>
      <c r="B2">
        <v>182</v>
      </c>
    </row>
    <row r="3" spans="1:2" x14ac:dyDescent="0.3">
      <c r="A3" t="s">
        <v>2</v>
      </c>
      <c r="B3">
        <v>61.666666666700003</v>
      </c>
    </row>
    <row r="4" spans="1:2" x14ac:dyDescent="0.3">
      <c r="A4" t="s">
        <v>3</v>
      </c>
      <c r="B4">
        <v>122.6666666667</v>
      </c>
    </row>
    <row r="5" spans="1:2" x14ac:dyDescent="0.3">
      <c r="A5" t="s">
        <v>4</v>
      </c>
      <c r="B5">
        <v>92.333333333300004</v>
      </c>
    </row>
    <row r="6" spans="1:2" x14ac:dyDescent="0.3">
      <c r="A6" t="s">
        <v>5</v>
      </c>
      <c r="B6">
        <v>92.833333333300004</v>
      </c>
    </row>
    <row r="7" spans="1:2" x14ac:dyDescent="0.3">
      <c r="A7" t="s">
        <v>6</v>
      </c>
      <c r="B7">
        <v>72.599999999999994</v>
      </c>
    </row>
    <row r="8" spans="1:2" x14ac:dyDescent="0.3">
      <c r="A8" t="s">
        <v>7</v>
      </c>
      <c r="B8">
        <v>38.333333333299997</v>
      </c>
    </row>
    <row r="9" spans="1:2" x14ac:dyDescent="0.3">
      <c r="A9" t="s">
        <v>8</v>
      </c>
      <c r="B9">
        <v>65.400000000000006</v>
      </c>
    </row>
    <row r="10" spans="1:2" x14ac:dyDescent="0.3">
      <c r="A10" t="s">
        <v>9</v>
      </c>
      <c r="B10">
        <v>100.8333333333</v>
      </c>
    </row>
    <row r="11" spans="1:2" x14ac:dyDescent="0.3">
      <c r="A11" t="s">
        <v>10</v>
      </c>
      <c r="B11">
        <v>30</v>
      </c>
    </row>
    <row r="12" spans="1:2" x14ac:dyDescent="0.3">
      <c r="A12" t="s">
        <v>11</v>
      </c>
      <c r="B12">
        <v>87.333333333300004</v>
      </c>
    </row>
    <row r="13" spans="1:2" x14ac:dyDescent="0.3">
      <c r="A13" t="s">
        <v>12</v>
      </c>
      <c r="B13">
        <v>74.333333333300004</v>
      </c>
    </row>
    <row r="14" spans="1:2" x14ac:dyDescent="0.3">
      <c r="A14" t="s">
        <v>13</v>
      </c>
      <c r="B14">
        <v>92.833333333300004</v>
      </c>
    </row>
    <row r="15" spans="1:2" x14ac:dyDescent="0.3">
      <c r="A15" t="s">
        <v>14</v>
      </c>
      <c r="B15">
        <v>61.166666666700003</v>
      </c>
    </row>
    <row r="16" spans="1:2" x14ac:dyDescent="0.3">
      <c r="A16" t="s">
        <v>15</v>
      </c>
      <c r="B16">
        <v>39.333333333299997</v>
      </c>
    </row>
    <row r="17" spans="1:2" x14ac:dyDescent="0.3">
      <c r="A17" t="s">
        <v>16</v>
      </c>
      <c r="B17">
        <v>104</v>
      </c>
    </row>
    <row r="18" spans="1:2" x14ac:dyDescent="0.3">
      <c r="A18" t="s">
        <v>17</v>
      </c>
      <c r="B18">
        <v>92.833333333300004</v>
      </c>
    </row>
    <row r="19" spans="1:2" x14ac:dyDescent="0.3">
      <c r="A19" t="s">
        <v>18</v>
      </c>
      <c r="B19">
        <v>373.1666666667</v>
      </c>
    </row>
    <row r="20" spans="1:2" x14ac:dyDescent="0.3">
      <c r="A20" t="s">
        <v>19</v>
      </c>
      <c r="B20">
        <v>45.666666666700003</v>
      </c>
    </row>
    <row r="21" spans="1:2" x14ac:dyDescent="0.3">
      <c r="A21" t="s">
        <v>20</v>
      </c>
      <c r="B21">
        <v>57.166666666700003</v>
      </c>
    </row>
    <row r="22" spans="1:2" x14ac:dyDescent="0.3">
      <c r="A22" t="s">
        <v>21</v>
      </c>
      <c r="B22">
        <v>99.666666666699996</v>
      </c>
    </row>
    <row r="23" spans="1:2" x14ac:dyDescent="0.3">
      <c r="A23" t="s">
        <v>22</v>
      </c>
      <c r="B23">
        <v>52.333333333299997</v>
      </c>
    </row>
    <row r="24" spans="1:2" x14ac:dyDescent="0.3">
      <c r="A24" t="s">
        <v>23</v>
      </c>
      <c r="B24">
        <v>77.833333333300004</v>
      </c>
    </row>
    <row r="25" spans="1:2" x14ac:dyDescent="0.3">
      <c r="A25" t="s">
        <v>24</v>
      </c>
      <c r="B25">
        <v>219</v>
      </c>
    </row>
    <row r="26" spans="1:2" x14ac:dyDescent="0.3">
      <c r="A26" t="s">
        <v>25</v>
      </c>
      <c r="B26">
        <v>102.6666666667</v>
      </c>
    </row>
    <row r="27" spans="1:2" x14ac:dyDescent="0.3">
      <c r="A27" t="s">
        <v>26</v>
      </c>
      <c r="B27">
        <v>86</v>
      </c>
    </row>
    <row r="28" spans="1:2" x14ac:dyDescent="0.3">
      <c r="A28" t="s">
        <v>27</v>
      </c>
      <c r="B28">
        <v>80</v>
      </c>
    </row>
    <row r="29" spans="1:2" x14ac:dyDescent="0.3">
      <c r="A29" t="s">
        <v>28</v>
      </c>
      <c r="B29">
        <v>74.666666666699996</v>
      </c>
    </row>
    <row r="30" spans="1:2" x14ac:dyDescent="0.3">
      <c r="A30" t="s">
        <v>29</v>
      </c>
      <c r="B30">
        <v>39.333333333299997</v>
      </c>
    </row>
    <row r="31" spans="1:2" x14ac:dyDescent="0.3">
      <c r="A31" t="s">
        <v>30</v>
      </c>
      <c r="B31">
        <v>66.666666666699996</v>
      </c>
    </row>
    <row r="32" spans="1:2" x14ac:dyDescent="0.3">
      <c r="A32" t="s">
        <v>31</v>
      </c>
      <c r="B32">
        <v>61.666666666700003</v>
      </c>
    </row>
    <row r="33" spans="1:2" x14ac:dyDescent="0.3">
      <c r="A33" t="s">
        <v>32</v>
      </c>
      <c r="B33">
        <v>12.3106512182</v>
      </c>
    </row>
    <row r="34" spans="1:2" x14ac:dyDescent="0.3">
      <c r="A34" t="s">
        <v>33</v>
      </c>
      <c r="B34">
        <v>159</v>
      </c>
    </row>
    <row r="35" spans="1:2" x14ac:dyDescent="0.3">
      <c r="A35" t="s">
        <v>34</v>
      </c>
      <c r="B35">
        <v>64.666666666699996</v>
      </c>
    </row>
    <row r="36" spans="1:2" x14ac:dyDescent="0.3">
      <c r="A36" t="s">
        <v>35</v>
      </c>
      <c r="B36">
        <v>132.3333333333</v>
      </c>
    </row>
    <row r="37" spans="1:2" x14ac:dyDescent="0.3">
      <c r="A37" t="s">
        <v>36</v>
      </c>
      <c r="B37">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888C-B014-4DE8-9A7D-F2856F91234B}">
  <dimension ref="A1:T43"/>
  <sheetViews>
    <sheetView workbookViewId="0">
      <selection sqref="A1:T1"/>
    </sheetView>
  </sheetViews>
  <sheetFormatPr defaultRowHeight="14.4" x14ac:dyDescent="0.3"/>
  <sheetData>
    <row r="1" spans="1:20" ht="19.8" x14ac:dyDescent="0.3">
      <c r="A1" s="39" t="s">
        <v>94</v>
      </c>
      <c r="B1" s="39"/>
      <c r="C1" s="39"/>
      <c r="D1" s="39"/>
      <c r="E1" s="39"/>
      <c r="F1" s="39"/>
      <c r="G1" s="39"/>
      <c r="H1" s="39"/>
      <c r="I1" s="39"/>
      <c r="J1" s="39"/>
      <c r="K1" s="39"/>
      <c r="L1" s="39"/>
      <c r="M1" s="39"/>
      <c r="N1" s="39"/>
      <c r="O1" s="39"/>
      <c r="P1" s="39"/>
      <c r="Q1" s="39"/>
      <c r="R1" s="39"/>
      <c r="S1" s="39"/>
      <c r="T1" s="39"/>
    </row>
    <row r="2" spans="1:20" x14ac:dyDescent="0.3">
      <c r="A2" s="40" t="s">
        <v>95</v>
      </c>
      <c r="B2" s="42" t="s">
        <v>96</v>
      </c>
      <c r="C2" s="36">
        <v>2014</v>
      </c>
      <c r="D2" s="37"/>
      <c r="E2" s="38"/>
      <c r="F2" s="36">
        <v>2015</v>
      </c>
      <c r="G2" s="37"/>
      <c r="H2" s="38"/>
      <c r="I2" s="36">
        <v>2016</v>
      </c>
      <c r="J2" s="37"/>
      <c r="K2" s="38"/>
      <c r="L2" s="36">
        <v>2017</v>
      </c>
      <c r="M2" s="37"/>
      <c r="N2" s="38"/>
      <c r="O2" s="36">
        <v>2018</v>
      </c>
      <c r="P2" s="37"/>
      <c r="Q2" s="38"/>
      <c r="R2" s="36">
        <v>2019</v>
      </c>
      <c r="S2" s="37"/>
      <c r="T2" s="38"/>
    </row>
    <row r="3" spans="1:20" ht="86.4" x14ac:dyDescent="0.3">
      <c r="A3" s="41"/>
      <c r="B3" s="43"/>
      <c r="C3" s="22" t="s">
        <v>97</v>
      </c>
      <c r="D3" s="22" t="s">
        <v>98</v>
      </c>
      <c r="E3" s="22" t="s">
        <v>99</v>
      </c>
      <c r="F3" s="22" t="s">
        <v>97</v>
      </c>
      <c r="G3" s="22" t="s">
        <v>98</v>
      </c>
      <c r="H3" s="22" t="s">
        <v>99</v>
      </c>
      <c r="I3" s="22" t="s">
        <v>97</v>
      </c>
      <c r="J3" s="22" t="s">
        <v>98</v>
      </c>
      <c r="K3" s="22" t="s">
        <v>99</v>
      </c>
      <c r="L3" s="22" t="s">
        <v>97</v>
      </c>
      <c r="M3" s="22" t="s">
        <v>98</v>
      </c>
      <c r="N3" s="22" t="s">
        <v>99</v>
      </c>
      <c r="O3" s="22" t="s">
        <v>97</v>
      </c>
      <c r="P3" s="22" t="s">
        <v>98</v>
      </c>
      <c r="Q3" s="22" t="s">
        <v>99</v>
      </c>
      <c r="R3" s="22" t="s">
        <v>97</v>
      </c>
      <c r="S3" s="22" t="s">
        <v>98</v>
      </c>
      <c r="T3" s="22" t="s">
        <v>99</v>
      </c>
    </row>
    <row r="4" spans="1:20" x14ac:dyDescent="0.3">
      <c r="A4" s="23">
        <v>1</v>
      </c>
      <c r="B4" s="24" t="s">
        <v>2</v>
      </c>
      <c r="C4" s="23">
        <v>32</v>
      </c>
      <c r="D4" s="25">
        <v>2081</v>
      </c>
      <c r="E4" s="24">
        <v>2113</v>
      </c>
      <c r="F4" s="23">
        <v>76</v>
      </c>
      <c r="G4" s="25">
        <v>2187</v>
      </c>
      <c r="H4" s="24">
        <v>2263</v>
      </c>
      <c r="I4" s="23">
        <v>58</v>
      </c>
      <c r="J4" s="25">
        <v>2277</v>
      </c>
      <c r="K4" s="24">
        <v>2335</v>
      </c>
      <c r="L4" s="23">
        <v>15</v>
      </c>
      <c r="M4" s="25">
        <v>1954</v>
      </c>
      <c r="N4" s="24">
        <v>1969</v>
      </c>
      <c r="O4" s="23">
        <v>58</v>
      </c>
      <c r="P4" s="25">
        <v>1778</v>
      </c>
      <c r="Q4" s="24">
        <v>1836</v>
      </c>
      <c r="R4" s="23">
        <v>18</v>
      </c>
      <c r="S4" s="25">
        <v>2053</v>
      </c>
      <c r="T4" s="24">
        <v>2071</v>
      </c>
    </row>
    <row r="5" spans="1:20" x14ac:dyDescent="0.3">
      <c r="A5" s="26">
        <v>2</v>
      </c>
      <c r="B5" s="27" t="s">
        <v>3</v>
      </c>
      <c r="C5" s="26">
        <v>0</v>
      </c>
      <c r="D5" s="21">
        <v>0</v>
      </c>
      <c r="E5" s="27">
        <v>0</v>
      </c>
      <c r="F5" s="26">
        <v>0</v>
      </c>
      <c r="G5" s="21">
        <v>0</v>
      </c>
      <c r="H5" s="27">
        <v>0</v>
      </c>
      <c r="I5" s="26">
        <v>0</v>
      </c>
      <c r="J5" s="21">
        <v>0</v>
      </c>
      <c r="K5" s="27">
        <v>0</v>
      </c>
      <c r="L5" s="26">
        <v>0</v>
      </c>
      <c r="M5" s="21">
        <v>2</v>
      </c>
      <c r="N5" s="27">
        <v>2</v>
      </c>
      <c r="O5" s="26">
        <v>0</v>
      </c>
      <c r="P5" s="21">
        <v>0</v>
      </c>
      <c r="Q5" s="27">
        <v>0</v>
      </c>
      <c r="R5" s="26">
        <v>0</v>
      </c>
      <c r="S5" s="21">
        <v>0</v>
      </c>
      <c r="T5" s="27">
        <v>0</v>
      </c>
    </row>
    <row r="6" spans="1:20" x14ac:dyDescent="0.3">
      <c r="A6" s="26">
        <v>3</v>
      </c>
      <c r="B6" s="27" t="s">
        <v>4</v>
      </c>
      <c r="C6" s="26">
        <v>0</v>
      </c>
      <c r="D6" s="21">
        <v>2</v>
      </c>
      <c r="E6" s="27">
        <v>2</v>
      </c>
      <c r="F6" s="26">
        <v>0</v>
      </c>
      <c r="G6" s="21">
        <v>5</v>
      </c>
      <c r="H6" s="27">
        <v>5</v>
      </c>
      <c r="I6" s="26">
        <v>0</v>
      </c>
      <c r="J6" s="21">
        <v>4</v>
      </c>
      <c r="K6" s="27">
        <v>4</v>
      </c>
      <c r="L6" s="26">
        <v>0</v>
      </c>
      <c r="M6" s="21">
        <v>10</v>
      </c>
      <c r="N6" s="27">
        <v>10</v>
      </c>
      <c r="O6" s="26">
        <v>0</v>
      </c>
      <c r="P6" s="21">
        <v>8</v>
      </c>
      <c r="Q6" s="27">
        <v>8</v>
      </c>
      <c r="R6" s="26">
        <v>0</v>
      </c>
      <c r="S6" s="21">
        <v>21</v>
      </c>
      <c r="T6" s="27">
        <v>21</v>
      </c>
    </row>
    <row r="7" spans="1:20" x14ac:dyDescent="0.3">
      <c r="A7" s="26">
        <v>4</v>
      </c>
      <c r="B7" s="27" t="s">
        <v>5</v>
      </c>
      <c r="C7" s="26">
        <v>175</v>
      </c>
      <c r="D7" s="21">
        <v>7711</v>
      </c>
      <c r="E7" s="27">
        <v>7886</v>
      </c>
      <c r="F7" s="26">
        <v>275</v>
      </c>
      <c r="G7" s="21">
        <v>6092</v>
      </c>
      <c r="H7" s="27">
        <v>6367</v>
      </c>
      <c r="I7" s="26">
        <v>264</v>
      </c>
      <c r="J7" s="21">
        <v>5437</v>
      </c>
      <c r="K7" s="27">
        <v>5701</v>
      </c>
      <c r="L7" s="26">
        <v>229</v>
      </c>
      <c r="M7" s="21">
        <v>6518</v>
      </c>
      <c r="N7" s="27">
        <v>6747</v>
      </c>
      <c r="O7" s="26">
        <v>204</v>
      </c>
      <c r="P7" s="21">
        <v>6857</v>
      </c>
      <c r="Q7" s="27">
        <v>7061</v>
      </c>
      <c r="R7" s="26">
        <v>163</v>
      </c>
      <c r="S7" s="21">
        <v>6381</v>
      </c>
      <c r="T7" s="27">
        <v>6544</v>
      </c>
    </row>
    <row r="8" spans="1:20" x14ac:dyDescent="0.3">
      <c r="A8" s="26">
        <v>5</v>
      </c>
      <c r="B8" s="27" t="s">
        <v>7</v>
      </c>
      <c r="C8" s="26">
        <v>0</v>
      </c>
      <c r="D8" s="21">
        <v>359</v>
      </c>
      <c r="E8" s="27">
        <v>359</v>
      </c>
      <c r="F8" s="26">
        <v>0</v>
      </c>
      <c r="G8" s="21">
        <v>216</v>
      </c>
      <c r="H8" s="27">
        <v>216</v>
      </c>
      <c r="I8" s="26">
        <v>0</v>
      </c>
      <c r="J8" s="21">
        <v>243</v>
      </c>
      <c r="K8" s="27">
        <v>243</v>
      </c>
      <c r="L8" s="26">
        <v>0</v>
      </c>
      <c r="M8" s="21">
        <v>283</v>
      </c>
      <c r="N8" s="27">
        <v>283</v>
      </c>
      <c r="O8" s="26">
        <v>0</v>
      </c>
      <c r="P8" s="21">
        <v>264</v>
      </c>
      <c r="Q8" s="27">
        <v>264</v>
      </c>
      <c r="R8" s="26">
        <v>0</v>
      </c>
      <c r="S8" s="21">
        <v>341</v>
      </c>
      <c r="T8" s="27">
        <v>341</v>
      </c>
    </row>
    <row r="9" spans="1:20" x14ac:dyDescent="0.3">
      <c r="A9" s="26">
        <v>6</v>
      </c>
      <c r="B9" s="27" t="s">
        <v>9</v>
      </c>
      <c r="C9" s="26">
        <v>0</v>
      </c>
      <c r="D9" s="21">
        <v>13</v>
      </c>
      <c r="E9" s="27">
        <v>13</v>
      </c>
      <c r="F9" s="26">
        <v>0</v>
      </c>
      <c r="G9" s="21">
        <v>13</v>
      </c>
      <c r="H9" s="27">
        <v>13</v>
      </c>
      <c r="I9" s="26">
        <v>0</v>
      </c>
      <c r="J9" s="21">
        <v>11</v>
      </c>
      <c r="K9" s="27">
        <v>11</v>
      </c>
      <c r="L9" s="26">
        <v>0</v>
      </c>
      <c r="M9" s="21">
        <v>10</v>
      </c>
      <c r="N9" s="27">
        <v>10</v>
      </c>
      <c r="O9" s="26">
        <v>0</v>
      </c>
      <c r="P9" s="21">
        <v>5</v>
      </c>
      <c r="Q9" s="27">
        <v>5</v>
      </c>
      <c r="R9" s="26">
        <v>0</v>
      </c>
      <c r="S9" s="21">
        <v>3</v>
      </c>
      <c r="T9" s="27">
        <v>3</v>
      </c>
    </row>
    <row r="10" spans="1:20" x14ac:dyDescent="0.3">
      <c r="A10" s="26">
        <v>7</v>
      </c>
      <c r="B10" s="27" t="s">
        <v>10</v>
      </c>
      <c r="C10" s="26">
        <v>5</v>
      </c>
      <c r="D10" s="21">
        <v>1089</v>
      </c>
      <c r="E10" s="27">
        <v>1094</v>
      </c>
      <c r="F10" s="26">
        <v>2</v>
      </c>
      <c r="G10" s="21">
        <v>1008</v>
      </c>
      <c r="H10" s="27">
        <v>1010</v>
      </c>
      <c r="I10" s="26">
        <v>2</v>
      </c>
      <c r="J10" s="21">
        <v>1320</v>
      </c>
      <c r="K10" s="27">
        <v>1322</v>
      </c>
      <c r="L10" s="26">
        <v>1</v>
      </c>
      <c r="M10" s="21">
        <v>1476</v>
      </c>
      <c r="N10" s="27">
        <v>1477</v>
      </c>
      <c r="O10" s="26">
        <v>1</v>
      </c>
      <c r="P10" s="21">
        <v>1425</v>
      </c>
      <c r="Q10" s="27">
        <v>1426</v>
      </c>
      <c r="R10" s="26">
        <v>1</v>
      </c>
      <c r="S10" s="21">
        <v>1415</v>
      </c>
      <c r="T10" s="27">
        <v>1416</v>
      </c>
    </row>
    <row r="11" spans="1:20" x14ac:dyDescent="0.3">
      <c r="A11" s="26">
        <v>8</v>
      </c>
      <c r="B11" s="27" t="s">
        <v>11</v>
      </c>
      <c r="C11" s="26">
        <v>2</v>
      </c>
      <c r="D11" s="21">
        <v>473</v>
      </c>
      <c r="E11" s="27">
        <v>475</v>
      </c>
      <c r="F11" s="26">
        <v>0</v>
      </c>
      <c r="G11" s="21">
        <v>510</v>
      </c>
      <c r="H11" s="27">
        <v>510</v>
      </c>
      <c r="I11" s="26">
        <v>5</v>
      </c>
      <c r="J11" s="21">
        <v>634</v>
      </c>
      <c r="K11" s="27">
        <v>639</v>
      </c>
      <c r="L11" s="26">
        <v>3</v>
      </c>
      <c r="M11" s="21">
        <v>759</v>
      </c>
      <c r="N11" s="27">
        <v>762</v>
      </c>
      <c r="O11" s="26">
        <v>7</v>
      </c>
      <c r="P11" s="21">
        <v>954</v>
      </c>
      <c r="Q11" s="27">
        <v>961</v>
      </c>
      <c r="R11" s="26">
        <v>5</v>
      </c>
      <c r="S11" s="21">
        <v>1081</v>
      </c>
      <c r="T11" s="27">
        <v>1086</v>
      </c>
    </row>
    <row r="12" spans="1:20" x14ac:dyDescent="0.3">
      <c r="A12" s="26">
        <v>9</v>
      </c>
      <c r="B12" s="27" t="s">
        <v>12</v>
      </c>
      <c r="C12" s="26">
        <v>8</v>
      </c>
      <c r="D12" s="21">
        <v>111</v>
      </c>
      <c r="E12" s="27">
        <v>119</v>
      </c>
      <c r="F12" s="26">
        <v>9</v>
      </c>
      <c r="G12" s="21">
        <v>85</v>
      </c>
      <c r="H12" s="27">
        <v>94</v>
      </c>
      <c r="I12" s="26">
        <v>6</v>
      </c>
      <c r="J12" s="21">
        <v>110</v>
      </c>
      <c r="K12" s="27">
        <v>116</v>
      </c>
      <c r="L12" s="26">
        <v>2</v>
      </c>
      <c r="M12" s="21">
        <v>107</v>
      </c>
      <c r="N12" s="27">
        <v>109</v>
      </c>
      <c r="O12" s="26">
        <v>3</v>
      </c>
      <c r="P12" s="21">
        <v>127</v>
      </c>
      <c r="Q12" s="27">
        <v>130</v>
      </c>
      <c r="R12" s="26">
        <v>1</v>
      </c>
      <c r="S12" s="21">
        <v>188</v>
      </c>
      <c r="T12" s="27">
        <v>189</v>
      </c>
    </row>
    <row r="13" spans="1:20" x14ac:dyDescent="0.3">
      <c r="A13" s="26">
        <v>10</v>
      </c>
      <c r="B13" s="27" t="s">
        <v>49</v>
      </c>
      <c r="C13" s="26">
        <v>0</v>
      </c>
      <c r="D13" s="21">
        <v>0</v>
      </c>
      <c r="E13" s="27">
        <v>0</v>
      </c>
      <c r="F13" s="26">
        <v>0</v>
      </c>
      <c r="G13" s="21">
        <v>0</v>
      </c>
      <c r="H13" s="27">
        <v>0</v>
      </c>
      <c r="I13" s="26">
        <v>0</v>
      </c>
      <c r="J13" s="21">
        <v>1</v>
      </c>
      <c r="K13" s="27">
        <v>1</v>
      </c>
      <c r="L13" s="26">
        <v>0</v>
      </c>
      <c r="M13" s="21">
        <v>0</v>
      </c>
      <c r="N13" s="27">
        <v>0</v>
      </c>
      <c r="O13" s="26">
        <v>1</v>
      </c>
      <c r="P13" s="21">
        <v>0</v>
      </c>
      <c r="Q13" s="27">
        <v>1</v>
      </c>
      <c r="R13" s="26">
        <v>0</v>
      </c>
      <c r="S13" s="21">
        <v>2</v>
      </c>
      <c r="T13" s="27">
        <v>2</v>
      </c>
    </row>
    <row r="14" spans="1:20" x14ac:dyDescent="0.3">
      <c r="A14" s="26">
        <v>11</v>
      </c>
      <c r="B14" s="27" t="s">
        <v>14</v>
      </c>
      <c r="C14" s="26">
        <v>204</v>
      </c>
      <c r="D14" s="21">
        <v>699</v>
      </c>
      <c r="E14" s="27">
        <v>903</v>
      </c>
      <c r="F14" s="26">
        <v>160</v>
      </c>
      <c r="G14" s="21">
        <v>576</v>
      </c>
      <c r="H14" s="27">
        <v>736</v>
      </c>
      <c r="I14" s="26">
        <v>85</v>
      </c>
      <c r="J14" s="21">
        <v>440</v>
      </c>
      <c r="K14" s="27">
        <v>525</v>
      </c>
      <c r="L14" s="26">
        <v>86</v>
      </c>
      <c r="M14" s="21">
        <v>455</v>
      </c>
      <c r="N14" s="27">
        <v>541</v>
      </c>
      <c r="O14" s="26">
        <v>103</v>
      </c>
      <c r="P14" s="21">
        <v>434</v>
      </c>
      <c r="Q14" s="27">
        <v>537</v>
      </c>
      <c r="R14" s="26">
        <v>256</v>
      </c>
      <c r="S14" s="21">
        <v>395</v>
      </c>
      <c r="T14" s="27">
        <v>651</v>
      </c>
    </row>
    <row r="15" spans="1:20" x14ac:dyDescent="0.3">
      <c r="A15" s="26">
        <v>12</v>
      </c>
      <c r="B15" s="27" t="s">
        <v>15</v>
      </c>
      <c r="C15" s="26">
        <v>13</v>
      </c>
      <c r="D15" s="21">
        <v>1852</v>
      </c>
      <c r="E15" s="27">
        <v>1865</v>
      </c>
      <c r="F15" s="26">
        <v>24</v>
      </c>
      <c r="G15" s="21">
        <v>1828</v>
      </c>
      <c r="H15" s="27">
        <v>1852</v>
      </c>
      <c r="I15" s="26">
        <v>29</v>
      </c>
      <c r="J15" s="21">
        <v>1840</v>
      </c>
      <c r="K15" s="27">
        <v>1869</v>
      </c>
      <c r="L15" s="26">
        <v>28</v>
      </c>
      <c r="M15" s="21">
        <v>1850</v>
      </c>
      <c r="N15" s="27">
        <v>1878</v>
      </c>
      <c r="O15" s="26">
        <v>27</v>
      </c>
      <c r="P15" s="21">
        <v>1298</v>
      </c>
      <c r="Q15" s="27">
        <v>1325</v>
      </c>
      <c r="R15" s="26">
        <v>32</v>
      </c>
      <c r="S15" s="21">
        <v>1472</v>
      </c>
      <c r="T15" s="27">
        <v>1504</v>
      </c>
    </row>
    <row r="16" spans="1:20" x14ac:dyDescent="0.3">
      <c r="A16" s="26">
        <v>13</v>
      </c>
      <c r="B16" s="27" t="s">
        <v>16</v>
      </c>
      <c r="C16" s="26">
        <v>56</v>
      </c>
      <c r="D16" s="21">
        <v>656</v>
      </c>
      <c r="E16" s="27">
        <v>712</v>
      </c>
      <c r="F16" s="26">
        <v>16</v>
      </c>
      <c r="G16" s="21">
        <v>680</v>
      </c>
      <c r="H16" s="27">
        <v>696</v>
      </c>
      <c r="I16" s="26">
        <v>21</v>
      </c>
      <c r="J16" s="21">
        <v>789</v>
      </c>
      <c r="K16" s="27">
        <v>810</v>
      </c>
      <c r="L16" s="26">
        <v>14</v>
      </c>
      <c r="M16" s="21">
        <v>902</v>
      </c>
      <c r="N16" s="27">
        <v>916</v>
      </c>
      <c r="O16" s="26">
        <v>14</v>
      </c>
      <c r="P16" s="21">
        <v>873</v>
      </c>
      <c r="Q16" s="27">
        <v>887</v>
      </c>
      <c r="R16" s="26">
        <v>12</v>
      </c>
      <c r="S16" s="21">
        <v>846</v>
      </c>
      <c r="T16" s="27">
        <v>858</v>
      </c>
    </row>
    <row r="17" spans="1:20" x14ac:dyDescent="0.3">
      <c r="A17" s="26">
        <v>14</v>
      </c>
      <c r="B17" s="27" t="s">
        <v>19</v>
      </c>
      <c r="C17" s="26">
        <v>0</v>
      </c>
      <c r="D17" s="21">
        <v>3294</v>
      </c>
      <c r="E17" s="27">
        <v>3294</v>
      </c>
      <c r="F17" s="26">
        <v>1</v>
      </c>
      <c r="G17" s="21">
        <v>3545</v>
      </c>
      <c r="H17" s="27">
        <v>3546</v>
      </c>
      <c r="I17" s="26">
        <v>0</v>
      </c>
      <c r="J17" s="21">
        <v>4922</v>
      </c>
      <c r="K17" s="27">
        <v>4922</v>
      </c>
      <c r="L17" s="26">
        <v>1</v>
      </c>
      <c r="M17" s="21">
        <v>5891</v>
      </c>
      <c r="N17" s="27">
        <v>5892</v>
      </c>
      <c r="O17" s="26">
        <v>0</v>
      </c>
      <c r="P17" s="21">
        <v>4753</v>
      </c>
      <c r="Q17" s="27">
        <v>4753</v>
      </c>
      <c r="R17" s="26">
        <v>0</v>
      </c>
      <c r="S17" s="21">
        <v>5300</v>
      </c>
      <c r="T17" s="27">
        <v>5300</v>
      </c>
    </row>
    <row r="18" spans="1:20" x14ac:dyDescent="0.3">
      <c r="A18" s="26">
        <v>15</v>
      </c>
      <c r="B18" s="27" t="s">
        <v>20</v>
      </c>
      <c r="C18" s="26">
        <v>50</v>
      </c>
      <c r="D18" s="21">
        <v>1718</v>
      </c>
      <c r="E18" s="27">
        <v>1768</v>
      </c>
      <c r="F18" s="26">
        <v>23</v>
      </c>
      <c r="G18" s="21">
        <v>1781</v>
      </c>
      <c r="H18" s="27">
        <v>1804</v>
      </c>
      <c r="I18" s="26">
        <v>23</v>
      </c>
      <c r="J18" s="21">
        <v>1727</v>
      </c>
      <c r="K18" s="27">
        <v>1750</v>
      </c>
      <c r="L18" s="26">
        <v>11</v>
      </c>
      <c r="M18" s="21">
        <v>1678</v>
      </c>
      <c r="N18" s="27">
        <v>1689</v>
      </c>
      <c r="O18" s="26">
        <v>9</v>
      </c>
      <c r="P18" s="21">
        <v>1965</v>
      </c>
      <c r="Q18" s="27">
        <v>1974</v>
      </c>
      <c r="R18" s="26">
        <v>13</v>
      </c>
      <c r="S18" s="21">
        <v>2137</v>
      </c>
      <c r="T18" s="27">
        <v>2150</v>
      </c>
    </row>
    <row r="19" spans="1:20" x14ac:dyDescent="0.3">
      <c r="A19" s="26">
        <v>16</v>
      </c>
      <c r="B19" s="27" t="s">
        <v>21</v>
      </c>
      <c r="C19" s="26">
        <v>0</v>
      </c>
      <c r="D19" s="21">
        <v>1</v>
      </c>
      <c r="E19" s="27">
        <v>1</v>
      </c>
      <c r="F19" s="26">
        <v>0</v>
      </c>
      <c r="G19" s="21">
        <v>0</v>
      </c>
      <c r="H19" s="27">
        <v>0</v>
      </c>
      <c r="I19" s="26">
        <v>0</v>
      </c>
      <c r="J19" s="21">
        <v>2</v>
      </c>
      <c r="K19" s="27">
        <v>2</v>
      </c>
      <c r="L19" s="26">
        <v>0</v>
      </c>
      <c r="M19" s="21">
        <v>0</v>
      </c>
      <c r="N19" s="27">
        <v>0</v>
      </c>
      <c r="O19" s="26">
        <v>0</v>
      </c>
      <c r="P19" s="21">
        <v>0</v>
      </c>
      <c r="Q19" s="27">
        <v>0</v>
      </c>
      <c r="R19" s="26">
        <v>0</v>
      </c>
      <c r="S19" s="21">
        <v>0</v>
      </c>
      <c r="T19" s="27">
        <v>0</v>
      </c>
    </row>
    <row r="20" spans="1:20" x14ac:dyDescent="0.3">
      <c r="A20" s="26">
        <v>17</v>
      </c>
      <c r="B20" s="27" t="s">
        <v>22</v>
      </c>
      <c r="C20" s="26">
        <v>0</v>
      </c>
      <c r="D20" s="21">
        <v>0</v>
      </c>
      <c r="E20" s="27">
        <v>0</v>
      </c>
      <c r="F20" s="26">
        <v>0</v>
      </c>
      <c r="G20" s="21">
        <v>0</v>
      </c>
      <c r="H20" s="27">
        <v>0</v>
      </c>
      <c r="I20" s="26">
        <v>0</v>
      </c>
      <c r="J20" s="21">
        <v>0</v>
      </c>
      <c r="K20" s="27">
        <v>0</v>
      </c>
      <c r="L20" s="26">
        <v>0</v>
      </c>
      <c r="M20" s="21">
        <v>0</v>
      </c>
      <c r="N20" s="27">
        <v>0</v>
      </c>
      <c r="O20" s="26">
        <v>0</v>
      </c>
      <c r="P20" s="21">
        <v>0</v>
      </c>
      <c r="Q20" s="27">
        <v>0</v>
      </c>
      <c r="R20" s="26">
        <v>0</v>
      </c>
      <c r="S20" s="21">
        <v>0</v>
      </c>
      <c r="T20" s="27">
        <v>0</v>
      </c>
    </row>
    <row r="21" spans="1:20" x14ac:dyDescent="0.3">
      <c r="A21" s="26">
        <v>18</v>
      </c>
      <c r="B21" s="27" t="s">
        <v>23</v>
      </c>
      <c r="C21" s="26">
        <v>0</v>
      </c>
      <c r="D21" s="21">
        <v>0</v>
      </c>
      <c r="E21" s="27">
        <v>0</v>
      </c>
      <c r="F21" s="26">
        <v>0</v>
      </c>
      <c r="G21" s="21">
        <v>0</v>
      </c>
      <c r="H21" s="27">
        <v>0</v>
      </c>
      <c r="I21" s="26">
        <v>0</v>
      </c>
      <c r="J21" s="21">
        <v>0</v>
      </c>
      <c r="K21" s="27">
        <v>0</v>
      </c>
      <c r="L21" s="26">
        <v>0</v>
      </c>
      <c r="M21" s="21">
        <v>0</v>
      </c>
      <c r="N21" s="27">
        <v>0</v>
      </c>
      <c r="O21" s="26">
        <v>0</v>
      </c>
      <c r="P21" s="21">
        <v>0</v>
      </c>
      <c r="Q21" s="27">
        <v>0</v>
      </c>
      <c r="R21" s="26">
        <v>0</v>
      </c>
      <c r="S21" s="21">
        <v>0</v>
      </c>
      <c r="T21" s="27">
        <v>0</v>
      </c>
    </row>
    <row r="22" spans="1:20" x14ac:dyDescent="0.3">
      <c r="A22" s="26">
        <v>19</v>
      </c>
      <c r="B22" s="27" t="s">
        <v>24</v>
      </c>
      <c r="C22" s="26">
        <v>0</v>
      </c>
      <c r="D22" s="21">
        <v>0</v>
      </c>
      <c r="E22" s="27">
        <v>0</v>
      </c>
      <c r="F22" s="26">
        <v>0</v>
      </c>
      <c r="G22" s="21">
        <v>0</v>
      </c>
      <c r="H22" s="27">
        <v>0</v>
      </c>
      <c r="I22" s="26">
        <v>0</v>
      </c>
      <c r="J22" s="21">
        <v>0</v>
      </c>
      <c r="K22" s="27">
        <v>0</v>
      </c>
      <c r="L22" s="26">
        <v>0</v>
      </c>
      <c r="M22" s="21">
        <v>0</v>
      </c>
      <c r="N22" s="27">
        <v>0</v>
      </c>
      <c r="O22" s="26">
        <v>0</v>
      </c>
      <c r="P22" s="21">
        <v>0</v>
      </c>
      <c r="Q22" s="27">
        <v>0</v>
      </c>
      <c r="R22" s="26">
        <v>0</v>
      </c>
      <c r="S22" s="21">
        <v>0</v>
      </c>
      <c r="T22" s="27">
        <v>0</v>
      </c>
    </row>
    <row r="23" spans="1:20" x14ac:dyDescent="0.3">
      <c r="A23" s="26">
        <v>20</v>
      </c>
      <c r="B23" s="27" t="s">
        <v>25</v>
      </c>
      <c r="C23" s="26">
        <v>67</v>
      </c>
      <c r="D23" s="21">
        <v>1590</v>
      </c>
      <c r="E23" s="27">
        <v>1657</v>
      </c>
      <c r="F23" s="26">
        <v>37</v>
      </c>
      <c r="G23" s="21">
        <v>1786</v>
      </c>
      <c r="H23" s="27">
        <v>1823</v>
      </c>
      <c r="I23" s="26">
        <v>36</v>
      </c>
      <c r="J23" s="21">
        <v>1760</v>
      </c>
      <c r="K23" s="27">
        <v>1796</v>
      </c>
      <c r="L23" s="26">
        <v>2</v>
      </c>
      <c r="M23" s="21">
        <v>1967</v>
      </c>
      <c r="N23" s="27">
        <v>1969</v>
      </c>
      <c r="O23" s="26">
        <v>19</v>
      </c>
      <c r="P23" s="21">
        <v>1759</v>
      </c>
      <c r="Q23" s="27">
        <v>1778</v>
      </c>
      <c r="R23" s="26">
        <v>18</v>
      </c>
      <c r="S23" s="21">
        <v>1868</v>
      </c>
      <c r="T23" s="27">
        <v>1886</v>
      </c>
    </row>
    <row r="24" spans="1:20" x14ac:dyDescent="0.3">
      <c r="A24" s="26">
        <v>21</v>
      </c>
      <c r="B24" s="27" t="s">
        <v>27</v>
      </c>
      <c r="C24" s="26">
        <v>0</v>
      </c>
      <c r="D24" s="21">
        <v>123</v>
      </c>
      <c r="E24" s="27">
        <v>123</v>
      </c>
      <c r="F24" s="26">
        <v>0</v>
      </c>
      <c r="G24" s="21">
        <v>147</v>
      </c>
      <c r="H24" s="27">
        <v>147</v>
      </c>
      <c r="I24" s="26">
        <v>0</v>
      </c>
      <c r="J24" s="21">
        <v>132</v>
      </c>
      <c r="K24" s="27">
        <v>132</v>
      </c>
      <c r="L24" s="26">
        <v>0</v>
      </c>
      <c r="M24" s="21">
        <v>118</v>
      </c>
      <c r="N24" s="27">
        <v>118</v>
      </c>
      <c r="O24" s="26">
        <v>0</v>
      </c>
      <c r="P24" s="21">
        <v>168</v>
      </c>
      <c r="Q24" s="27">
        <v>168</v>
      </c>
      <c r="R24" s="26">
        <v>0</v>
      </c>
      <c r="S24" s="21">
        <v>166</v>
      </c>
      <c r="T24" s="27">
        <v>166</v>
      </c>
    </row>
    <row r="25" spans="1:20" x14ac:dyDescent="0.3">
      <c r="A25" s="26">
        <v>22</v>
      </c>
      <c r="B25" s="27" t="s">
        <v>28</v>
      </c>
      <c r="C25" s="26">
        <v>2646</v>
      </c>
      <c r="D25" s="21">
        <v>4089</v>
      </c>
      <c r="E25" s="27">
        <v>6735</v>
      </c>
      <c r="F25" s="26">
        <v>2445</v>
      </c>
      <c r="G25" s="21">
        <v>3466</v>
      </c>
      <c r="H25" s="27">
        <v>5911</v>
      </c>
      <c r="I25" s="26">
        <v>1709</v>
      </c>
      <c r="J25" s="21">
        <v>3425</v>
      </c>
      <c r="K25" s="27">
        <v>5134</v>
      </c>
      <c r="L25" s="26">
        <v>830</v>
      </c>
      <c r="M25" s="21">
        <v>3408</v>
      </c>
      <c r="N25" s="27">
        <v>4238</v>
      </c>
      <c r="O25" s="26">
        <v>801</v>
      </c>
      <c r="P25" s="21">
        <v>3806</v>
      </c>
      <c r="Q25" s="27">
        <v>4607</v>
      </c>
      <c r="R25" s="26">
        <v>915</v>
      </c>
      <c r="S25" s="21">
        <v>5879</v>
      </c>
      <c r="T25" s="27">
        <v>6794</v>
      </c>
    </row>
    <row r="26" spans="1:20" x14ac:dyDescent="0.3">
      <c r="A26" s="26">
        <v>23</v>
      </c>
      <c r="B26" s="27" t="s">
        <v>29</v>
      </c>
      <c r="C26" s="26">
        <v>0</v>
      </c>
      <c r="D26" s="21">
        <v>3</v>
      </c>
      <c r="E26" s="27">
        <v>3</v>
      </c>
      <c r="F26" s="26">
        <v>0</v>
      </c>
      <c r="G26" s="21">
        <v>3</v>
      </c>
      <c r="H26" s="27">
        <v>3</v>
      </c>
      <c r="I26" s="26">
        <v>0</v>
      </c>
      <c r="J26" s="21">
        <v>1</v>
      </c>
      <c r="K26" s="27">
        <v>1</v>
      </c>
      <c r="L26" s="26">
        <v>0</v>
      </c>
      <c r="M26" s="21">
        <v>5</v>
      </c>
      <c r="N26" s="27">
        <v>5</v>
      </c>
      <c r="O26" s="26">
        <v>0</v>
      </c>
      <c r="P26" s="21">
        <v>5</v>
      </c>
      <c r="Q26" s="27">
        <v>5</v>
      </c>
      <c r="R26" s="26">
        <v>0</v>
      </c>
      <c r="S26" s="21">
        <v>4</v>
      </c>
      <c r="T26" s="27">
        <v>4</v>
      </c>
    </row>
    <row r="27" spans="1:20" x14ac:dyDescent="0.3">
      <c r="A27" s="26">
        <v>24</v>
      </c>
      <c r="B27" s="27" t="s">
        <v>30</v>
      </c>
      <c r="C27" s="26">
        <v>29</v>
      </c>
      <c r="D27" s="21">
        <v>1465</v>
      </c>
      <c r="E27" s="27">
        <v>1494</v>
      </c>
      <c r="F27" s="26">
        <v>22</v>
      </c>
      <c r="G27" s="21">
        <v>1714</v>
      </c>
      <c r="H27" s="27">
        <v>1736</v>
      </c>
      <c r="I27" s="26">
        <v>17</v>
      </c>
      <c r="J27" s="21">
        <v>1274</v>
      </c>
      <c r="K27" s="27">
        <v>1291</v>
      </c>
      <c r="L27" s="26">
        <v>12</v>
      </c>
      <c r="M27" s="21">
        <v>1350</v>
      </c>
      <c r="N27" s="27">
        <v>1362</v>
      </c>
      <c r="O27" s="26">
        <v>8</v>
      </c>
      <c r="P27" s="21">
        <v>1405</v>
      </c>
      <c r="Q27" s="27">
        <v>1413</v>
      </c>
      <c r="R27" s="26">
        <v>9</v>
      </c>
      <c r="S27" s="21">
        <v>1135</v>
      </c>
      <c r="T27" s="27">
        <v>1144</v>
      </c>
    </row>
    <row r="28" spans="1:20" x14ac:dyDescent="0.3">
      <c r="A28" s="26">
        <v>25</v>
      </c>
      <c r="B28" s="27" t="s">
        <v>31</v>
      </c>
      <c r="C28" s="26">
        <v>27</v>
      </c>
      <c r="D28" s="21">
        <v>1400</v>
      </c>
      <c r="E28" s="27">
        <v>1427</v>
      </c>
      <c r="F28" s="26">
        <v>74</v>
      </c>
      <c r="G28" s="21">
        <v>1219</v>
      </c>
      <c r="H28" s="27">
        <v>1293</v>
      </c>
      <c r="I28" s="26">
        <v>25</v>
      </c>
      <c r="J28" s="21">
        <v>1504</v>
      </c>
      <c r="K28" s="27">
        <v>1529</v>
      </c>
      <c r="L28" s="26">
        <v>26</v>
      </c>
      <c r="M28" s="21">
        <v>1440</v>
      </c>
      <c r="N28" s="27">
        <v>1466</v>
      </c>
      <c r="O28" s="26">
        <v>11</v>
      </c>
      <c r="P28" s="21">
        <v>1496</v>
      </c>
      <c r="Q28" s="27">
        <v>1507</v>
      </c>
      <c r="R28" s="26">
        <v>25</v>
      </c>
      <c r="S28" s="21">
        <v>1665</v>
      </c>
      <c r="T28" s="27">
        <v>1690</v>
      </c>
    </row>
    <row r="29" spans="1:20" x14ac:dyDescent="0.3">
      <c r="A29" s="26">
        <v>26</v>
      </c>
      <c r="B29" s="27" t="s">
        <v>33</v>
      </c>
      <c r="C29" s="26">
        <v>0</v>
      </c>
      <c r="D29" s="21">
        <v>1</v>
      </c>
      <c r="E29" s="27">
        <v>1</v>
      </c>
      <c r="F29" s="26">
        <v>0</v>
      </c>
      <c r="G29" s="21">
        <v>1</v>
      </c>
      <c r="H29" s="27">
        <v>1</v>
      </c>
      <c r="I29" s="26">
        <v>0</v>
      </c>
      <c r="J29" s="21">
        <v>0</v>
      </c>
      <c r="K29" s="27">
        <v>0</v>
      </c>
      <c r="L29" s="26">
        <v>0</v>
      </c>
      <c r="M29" s="21">
        <v>1</v>
      </c>
      <c r="N29" s="27">
        <v>1</v>
      </c>
      <c r="O29" s="26">
        <v>0</v>
      </c>
      <c r="P29" s="21">
        <v>1</v>
      </c>
      <c r="Q29" s="27">
        <v>1</v>
      </c>
      <c r="R29" s="26">
        <v>0</v>
      </c>
      <c r="S29" s="21">
        <v>0</v>
      </c>
      <c r="T29" s="27">
        <v>0</v>
      </c>
    </row>
    <row r="30" spans="1:20" x14ac:dyDescent="0.3">
      <c r="A30" s="26">
        <v>27</v>
      </c>
      <c r="B30" s="27" t="s">
        <v>34</v>
      </c>
      <c r="C30" s="26">
        <v>418</v>
      </c>
      <c r="D30" s="21">
        <v>7648</v>
      </c>
      <c r="E30" s="27">
        <v>8066</v>
      </c>
      <c r="F30" s="26">
        <v>500</v>
      </c>
      <c r="G30" s="21">
        <v>7857</v>
      </c>
      <c r="H30" s="27">
        <v>8357</v>
      </c>
      <c r="I30" s="26">
        <v>349</v>
      </c>
      <c r="J30" s="21">
        <v>10077</v>
      </c>
      <c r="K30" s="27">
        <v>10426</v>
      </c>
      <c r="L30" s="26">
        <v>548</v>
      </c>
      <c r="M30" s="21">
        <v>10896</v>
      </c>
      <c r="N30" s="27">
        <v>11444</v>
      </c>
      <c r="O30" s="26">
        <v>496</v>
      </c>
      <c r="P30" s="21">
        <v>11428</v>
      </c>
      <c r="Q30" s="27">
        <v>11924</v>
      </c>
      <c r="R30" s="26">
        <v>373</v>
      </c>
      <c r="S30" s="21">
        <v>11456</v>
      </c>
      <c r="T30" s="27">
        <v>11829</v>
      </c>
    </row>
    <row r="31" spans="1:20" x14ac:dyDescent="0.3">
      <c r="A31" s="26">
        <v>28</v>
      </c>
      <c r="B31" s="27" t="s">
        <v>35</v>
      </c>
      <c r="C31" s="26">
        <v>0</v>
      </c>
      <c r="D31" s="21">
        <v>60</v>
      </c>
      <c r="E31" s="27">
        <v>60</v>
      </c>
      <c r="F31" s="26">
        <v>5</v>
      </c>
      <c r="G31" s="21">
        <v>75</v>
      </c>
      <c r="H31" s="27">
        <v>80</v>
      </c>
      <c r="I31" s="26">
        <v>0</v>
      </c>
      <c r="J31" s="21">
        <v>65</v>
      </c>
      <c r="K31" s="27">
        <v>65</v>
      </c>
      <c r="L31" s="26">
        <v>0</v>
      </c>
      <c r="M31" s="21">
        <v>96</v>
      </c>
      <c r="N31" s="27">
        <v>96</v>
      </c>
      <c r="O31" s="26">
        <v>1</v>
      </c>
      <c r="P31" s="21">
        <v>57</v>
      </c>
      <c r="Q31" s="27">
        <v>58</v>
      </c>
      <c r="R31" s="26">
        <v>0</v>
      </c>
      <c r="S31" s="21">
        <v>84</v>
      </c>
      <c r="T31" s="27">
        <v>84</v>
      </c>
    </row>
    <row r="32" spans="1:20" x14ac:dyDescent="0.3">
      <c r="A32" s="26">
        <v>29</v>
      </c>
      <c r="B32" s="27" t="s">
        <v>36</v>
      </c>
      <c r="C32" s="26">
        <v>27</v>
      </c>
      <c r="D32" s="21">
        <v>103</v>
      </c>
      <c r="E32" s="27">
        <v>130</v>
      </c>
      <c r="F32" s="26">
        <v>30</v>
      </c>
      <c r="G32" s="21">
        <v>120</v>
      </c>
      <c r="H32" s="27">
        <v>150</v>
      </c>
      <c r="I32" s="26">
        <v>37</v>
      </c>
      <c r="J32" s="21">
        <v>82</v>
      </c>
      <c r="K32" s="27">
        <v>119</v>
      </c>
      <c r="L32" s="26">
        <v>28</v>
      </c>
      <c r="M32" s="21">
        <v>110</v>
      </c>
      <c r="N32" s="27">
        <v>138</v>
      </c>
      <c r="O32" s="26">
        <v>32</v>
      </c>
      <c r="P32" s="21">
        <v>87</v>
      </c>
      <c r="Q32" s="27">
        <v>119</v>
      </c>
      <c r="R32" s="26">
        <v>32</v>
      </c>
      <c r="S32" s="21">
        <v>87</v>
      </c>
      <c r="T32" s="27">
        <v>119</v>
      </c>
    </row>
    <row r="33" spans="1:20" x14ac:dyDescent="0.3">
      <c r="A33" s="28"/>
      <c r="B33" s="29" t="s">
        <v>100</v>
      </c>
      <c r="C33" s="28">
        <v>3759</v>
      </c>
      <c r="D33" s="30">
        <v>36541</v>
      </c>
      <c r="E33" s="29">
        <v>40300</v>
      </c>
      <c r="F33" s="28">
        <v>3699</v>
      </c>
      <c r="G33" s="30">
        <v>34914</v>
      </c>
      <c r="H33" s="29">
        <v>38613</v>
      </c>
      <c r="I33" s="28">
        <v>2666</v>
      </c>
      <c r="J33" s="30">
        <v>38077</v>
      </c>
      <c r="K33" s="29">
        <v>40743</v>
      </c>
      <c r="L33" s="28">
        <v>1836</v>
      </c>
      <c r="M33" s="30">
        <v>41286</v>
      </c>
      <c r="N33" s="29">
        <v>43122</v>
      </c>
      <c r="O33" s="28">
        <v>1795</v>
      </c>
      <c r="P33" s="30">
        <v>40953</v>
      </c>
      <c r="Q33" s="29">
        <v>42748</v>
      </c>
      <c r="R33" s="28">
        <v>1873</v>
      </c>
      <c r="S33" s="30">
        <v>43979</v>
      </c>
      <c r="T33" s="29">
        <v>45852</v>
      </c>
    </row>
    <row r="34" spans="1:20" x14ac:dyDescent="0.3">
      <c r="A34" s="26">
        <v>30</v>
      </c>
      <c r="B34" s="27" t="s">
        <v>101</v>
      </c>
      <c r="C34" s="26">
        <v>0</v>
      </c>
      <c r="D34" s="21">
        <v>0</v>
      </c>
      <c r="E34" s="27">
        <v>0</v>
      </c>
      <c r="F34" s="26">
        <v>0</v>
      </c>
      <c r="G34" s="21">
        <v>0</v>
      </c>
      <c r="H34" s="27">
        <v>0</v>
      </c>
      <c r="I34" s="26">
        <v>0</v>
      </c>
      <c r="J34" s="21">
        <v>0</v>
      </c>
      <c r="K34" s="27">
        <v>0</v>
      </c>
      <c r="L34" s="26">
        <v>0</v>
      </c>
      <c r="M34" s="21">
        <v>0</v>
      </c>
      <c r="N34" s="27">
        <v>0</v>
      </c>
      <c r="O34" s="26">
        <v>0</v>
      </c>
      <c r="P34" s="21">
        <v>0</v>
      </c>
      <c r="Q34" s="27">
        <v>0</v>
      </c>
      <c r="R34" s="26">
        <v>0</v>
      </c>
      <c r="S34" s="21">
        <v>0</v>
      </c>
      <c r="T34" s="27">
        <v>0</v>
      </c>
    </row>
    <row r="35" spans="1:20" x14ac:dyDescent="0.3">
      <c r="A35" s="26">
        <v>31</v>
      </c>
      <c r="B35" s="27" t="s">
        <v>6</v>
      </c>
      <c r="C35" s="26">
        <v>0</v>
      </c>
      <c r="D35" s="21">
        <v>1</v>
      </c>
      <c r="E35" s="27">
        <v>1</v>
      </c>
      <c r="F35" s="26">
        <v>0</v>
      </c>
      <c r="G35" s="21">
        <v>1</v>
      </c>
      <c r="H35" s="27">
        <v>1</v>
      </c>
      <c r="I35" s="26">
        <v>0</v>
      </c>
      <c r="J35" s="21">
        <v>1</v>
      </c>
      <c r="K35" s="27">
        <v>1</v>
      </c>
      <c r="L35" s="26">
        <v>1</v>
      </c>
      <c r="M35" s="21">
        <v>0</v>
      </c>
      <c r="N35" s="27">
        <v>1</v>
      </c>
      <c r="O35" s="26">
        <v>0</v>
      </c>
      <c r="P35" s="21">
        <v>1</v>
      </c>
      <c r="Q35" s="27">
        <v>1</v>
      </c>
      <c r="R35" s="26">
        <v>0</v>
      </c>
      <c r="S35" s="21">
        <v>1</v>
      </c>
      <c r="T35" s="27">
        <v>1</v>
      </c>
    </row>
    <row r="36" spans="1:20" x14ac:dyDescent="0.3">
      <c r="A36" s="26">
        <v>32</v>
      </c>
      <c r="B36" s="27" t="s">
        <v>102</v>
      </c>
      <c r="C36" s="26">
        <v>0</v>
      </c>
      <c r="D36" s="21">
        <v>0</v>
      </c>
      <c r="E36" s="27">
        <v>0</v>
      </c>
      <c r="F36" s="26">
        <v>0</v>
      </c>
      <c r="G36" s="21">
        <v>0</v>
      </c>
      <c r="H36" s="27">
        <v>0</v>
      </c>
      <c r="I36" s="26">
        <v>0</v>
      </c>
      <c r="J36" s="21">
        <v>0</v>
      </c>
      <c r="K36" s="27">
        <v>0</v>
      </c>
      <c r="L36" s="26">
        <v>0</v>
      </c>
      <c r="M36" s="21">
        <v>0</v>
      </c>
      <c r="N36" s="27">
        <v>0</v>
      </c>
      <c r="O36" s="26">
        <v>0</v>
      </c>
      <c r="P36" s="21">
        <v>1</v>
      </c>
      <c r="Q36" s="27">
        <v>1</v>
      </c>
      <c r="R36" s="26">
        <v>0</v>
      </c>
      <c r="S36" s="21">
        <v>1</v>
      </c>
      <c r="T36" s="27">
        <v>1</v>
      </c>
    </row>
    <row r="37" spans="1:20" x14ac:dyDescent="0.3">
      <c r="A37" s="26">
        <v>33</v>
      </c>
      <c r="B37" s="27" t="s">
        <v>53</v>
      </c>
      <c r="C37" s="26">
        <v>0</v>
      </c>
      <c r="D37" s="21">
        <v>0</v>
      </c>
      <c r="E37" s="27">
        <v>0</v>
      </c>
      <c r="F37" s="26">
        <v>0</v>
      </c>
      <c r="G37" s="21">
        <v>2</v>
      </c>
      <c r="H37" s="27">
        <v>2</v>
      </c>
      <c r="I37" s="26">
        <v>0</v>
      </c>
      <c r="J37" s="21">
        <v>0</v>
      </c>
      <c r="K37" s="27">
        <v>0</v>
      </c>
      <c r="L37" s="26">
        <v>0</v>
      </c>
      <c r="M37" s="21">
        <v>0</v>
      </c>
      <c r="N37" s="27">
        <v>0</v>
      </c>
      <c r="O37" s="26">
        <v>0</v>
      </c>
      <c r="P37" s="21">
        <v>0</v>
      </c>
      <c r="Q37" s="27">
        <v>0</v>
      </c>
      <c r="R37" s="26">
        <v>0</v>
      </c>
      <c r="S37" s="21">
        <v>1</v>
      </c>
      <c r="T37" s="27">
        <v>1</v>
      </c>
    </row>
    <row r="38" spans="1:20" x14ac:dyDescent="0.3">
      <c r="A38" s="26">
        <v>34</v>
      </c>
      <c r="B38" s="27" t="s">
        <v>8</v>
      </c>
      <c r="C38" s="26">
        <v>3</v>
      </c>
      <c r="D38" s="21">
        <v>83</v>
      </c>
      <c r="E38" s="27">
        <v>86</v>
      </c>
      <c r="F38" s="26">
        <v>4</v>
      </c>
      <c r="G38" s="21">
        <v>47</v>
      </c>
      <c r="H38" s="27">
        <v>51</v>
      </c>
      <c r="I38" s="26">
        <v>2</v>
      </c>
      <c r="J38" s="21">
        <v>52</v>
      </c>
      <c r="K38" s="27">
        <v>54</v>
      </c>
      <c r="L38" s="26">
        <v>3</v>
      </c>
      <c r="M38" s="21">
        <v>45</v>
      </c>
      <c r="N38" s="27">
        <v>48</v>
      </c>
      <c r="O38" s="26">
        <v>2</v>
      </c>
      <c r="P38" s="21">
        <v>34</v>
      </c>
      <c r="Q38" s="27">
        <v>36</v>
      </c>
      <c r="R38" s="26">
        <v>4</v>
      </c>
      <c r="S38" s="21">
        <v>72</v>
      </c>
      <c r="T38" s="27">
        <v>76</v>
      </c>
    </row>
    <row r="39" spans="1:20" x14ac:dyDescent="0.3">
      <c r="A39" s="26">
        <v>35</v>
      </c>
      <c r="B39" s="27" t="s">
        <v>18</v>
      </c>
      <c r="C39" s="26">
        <v>0</v>
      </c>
      <c r="D39" s="21">
        <v>0</v>
      </c>
      <c r="E39" s="27">
        <v>0</v>
      </c>
      <c r="F39" s="26">
        <v>0</v>
      </c>
      <c r="G39" s="21">
        <v>0</v>
      </c>
      <c r="H39" s="27">
        <v>0</v>
      </c>
      <c r="I39" s="26">
        <v>0</v>
      </c>
      <c r="J39" s="21">
        <v>0</v>
      </c>
      <c r="K39" s="27">
        <v>0</v>
      </c>
      <c r="L39" s="26">
        <v>0</v>
      </c>
      <c r="M39" s="21">
        <v>0</v>
      </c>
      <c r="N39" s="27">
        <v>0</v>
      </c>
      <c r="O39" s="26">
        <v>0</v>
      </c>
      <c r="P39" s="21">
        <v>0</v>
      </c>
      <c r="Q39" s="27">
        <v>0</v>
      </c>
      <c r="R39" s="26">
        <v>0</v>
      </c>
      <c r="S39" s="21">
        <v>0</v>
      </c>
      <c r="T39" s="27">
        <v>0</v>
      </c>
    </row>
    <row r="40" spans="1:20" x14ac:dyDescent="0.3">
      <c r="A40" s="26">
        <v>36</v>
      </c>
      <c r="B40" s="27" t="s">
        <v>26</v>
      </c>
      <c r="C40" s="26">
        <v>0</v>
      </c>
      <c r="D40" s="21">
        <v>14</v>
      </c>
      <c r="E40" s="27">
        <v>14</v>
      </c>
      <c r="F40" s="26">
        <v>1</v>
      </c>
      <c r="G40" s="21">
        <v>2</v>
      </c>
      <c r="H40" s="27">
        <v>3</v>
      </c>
      <c r="I40" s="26">
        <v>0</v>
      </c>
      <c r="J40" s="21">
        <v>3</v>
      </c>
      <c r="K40" s="27">
        <v>3</v>
      </c>
      <c r="L40" s="26">
        <v>0</v>
      </c>
      <c r="M40" s="21">
        <v>32</v>
      </c>
      <c r="N40" s="27">
        <v>32</v>
      </c>
      <c r="O40" s="26">
        <v>0</v>
      </c>
      <c r="P40" s="21">
        <v>7</v>
      </c>
      <c r="Q40" s="27">
        <v>7</v>
      </c>
      <c r="R40" s="26">
        <v>0</v>
      </c>
      <c r="S40" s="21">
        <v>4</v>
      </c>
      <c r="T40" s="27">
        <v>4</v>
      </c>
    </row>
    <row r="41" spans="1:20" x14ac:dyDescent="0.3">
      <c r="A41" s="28"/>
      <c r="B41" s="29" t="s">
        <v>103</v>
      </c>
      <c r="C41" s="28">
        <v>3</v>
      </c>
      <c r="D41" s="30">
        <v>98</v>
      </c>
      <c r="E41" s="29">
        <v>101</v>
      </c>
      <c r="F41" s="28">
        <v>5</v>
      </c>
      <c r="G41" s="30">
        <v>52</v>
      </c>
      <c r="H41" s="29">
        <v>57</v>
      </c>
      <c r="I41" s="28">
        <v>2</v>
      </c>
      <c r="J41" s="30">
        <v>56</v>
      </c>
      <c r="K41" s="29">
        <v>58</v>
      </c>
      <c r="L41" s="28">
        <v>4</v>
      </c>
      <c r="M41" s="30">
        <v>77</v>
      </c>
      <c r="N41" s="29">
        <v>81</v>
      </c>
      <c r="O41" s="28">
        <v>2</v>
      </c>
      <c r="P41" s="30">
        <v>43</v>
      </c>
      <c r="Q41" s="29">
        <v>45</v>
      </c>
      <c r="R41" s="28">
        <v>4</v>
      </c>
      <c r="S41" s="30">
        <v>79</v>
      </c>
      <c r="T41" s="29">
        <v>83</v>
      </c>
    </row>
    <row r="42" spans="1:20" x14ac:dyDescent="0.3">
      <c r="A42" s="31"/>
      <c r="B42" s="32" t="s">
        <v>104</v>
      </c>
      <c r="C42" s="31">
        <v>3762</v>
      </c>
      <c r="D42" s="33">
        <v>36639</v>
      </c>
      <c r="E42" s="32">
        <v>40401</v>
      </c>
      <c r="F42" s="31">
        <v>3704</v>
      </c>
      <c r="G42" s="33">
        <v>34966</v>
      </c>
      <c r="H42" s="32">
        <v>38670</v>
      </c>
      <c r="I42" s="31">
        <v>2668</v>
      </c>
      <c r="J42" s="33">
        <v>38133</v>
      </c>
      <c r="K42" s="32">
        <v>40801</v>
      </c>
      <c r="L42" s="31">
        <v>1840</v>
      </c>
      <c r="M42" s="33">
        <v>41363</v>
      </c>
      <c r="N42" s="32">
        <v>43203</v>
      </c>
      <c r="O42" s="31">
        <v>1797</v>
      </c>
      <c r="P42" s="33">
        <v>40996</v>
      </c>
      <c r="Q42" s="32">
        <v>42793</v>
      </c>
      <c r="R42" s="31">
        <v>1877</v>
      </c>
      <c r="S42" s="33">
        <v>44058</v>
      </c>
      <c r="T42" s="32">
        <v>45935</v>
      </c>
    </row>
    <row r="43" spans="1:20" x14ac:dyDescent="0.3">
      <c r="A43" s="21" t="s">
        <v>105</v>
      </c>
    </row>
  </sheetData>
  <mergeCells count="9">
    <mergeCell ref="O2:Q2"/>
    <mergeCell ref="R2:T2"/>
    <mergeCell ref="A1:T1"/>
    <mergeCell ref="A2:A3"/>
    <mergeCell ref="B2:B3"/>
    <mergeCell ref="C2:E2"/>
    <mergeCell ref="F2:H2"/>
    <mergeCell ref="I2:K2"/>
    <mergeCell ref="L2:N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M37"/>
  <sheetViews>
    <sheetView zoomScale="85" zoomScaleNormal="85" workbookViewId="0">
      <pane xSplit="1" topLeftCell="B1" activePane="topRight" state="frozen"/>
      <selection pane="topRight" activeCell="N2" sqref="N2"/>
    </sheetView>
  </sheetViews>
  <sheetFormatPr defaultRowHeight="14.4" x14ac:dyDescent="0.3"/>
  <cols>
    <col min="1" max="1" width="40.88671875" bestFit="1" customWidth="1"/>
    <col min="2" max="2" width="44.109375" bestFit="1" customWidth="1"/>
    <col min="3" max="3" width="26.6640625" bestFit="1" customWidth="1"/>
    <col min="4" max="4" width="16.88671875" bestFit="1" customWidth="1"/>
    <col min="5" max="5" width="23.109375" bestFit="1" customWidth="1"/>
    <col min="6" max="6" width="40.109375" bestFit="1" customWidth="1"/>
    <col min="7" max="7" width="24.5546875" bestFit="1" customWidth="1"/>
    <col min="8" max="8" width="59" bestFit="1" customWidth="1"/>
    <col min="9" max="9" width="21.109375" bestFit="1" customWidth="1"/>
    <col min="10" max="10" width="42.109375" bestFit="1" customWidth="1"/>
    <col min="11" max="11" width="25.77734375" bestFit="1" customWidth="1"/>
    <col min="12" max="12" width="55.5546875" bestFit="1" customWidth="1"/>
    <col min="13" max="13" width="30.77734375" bestFit="1" customWidth="1"/>
    <col min="14" max="14" width="21.109375" bestFit="1" customWidth="1"/>
  </cols>
  <sheetData>
    <row r="1" spans="1:13" x14ac:dyDescent="0.3">
      <c r="A1" t="s">
        <v>0</v>
      </c>
      <c r="B1" t="s">
        <v>60</v>
      </c>
      <c r="C1" s="20" t="s">
        <v>62</v>
      </c>
      <c r="D1" t="s">
        <v>61</v>
      </c>
      <c r="E1" s="20" t="s">
        <v>63</v>
      </c>
      <c r="F1" t="s">
        <v>80</v>
      </c>
      <c r="G1" s="20" t="s">
        <v>81</v>
      </c>
      <c r="H1" t="s">
        <v>90</v>
      </c>
      <c r="I1" s="20" t="s">
        <v>91</v>
      </c>
      <c r="J1" t="s">
        <v>92</v>
      </c>
      <c r="K1" s="20" t="s">
        <v>93</v>
      </c>
      <c r="L1" t="s">
        <v>106</v>
      </c>
      <c r="M1" s="20" t="s">
        <v>107</v>
      </c>
    </row>
    <row r="2" spans="1:13" x14ac:dyDescent="0.3">
      <c r="A2" t="s">
        <v>1</v>
      </c>
      <c r="B2">
        <v>0.75</v>
      </c>
      <c r="C2">
        <f>_xlfn.PERCENTRANK.INC($B$2:$B$37,B2)*100</f>
        <v>0</v>
      </c>
      <c r="D2" s="9">
        <v>86.6</v>
      </c>
      <c r="E2">
        <f>_xlfn.PERCENTRANK.INC($D$2:$D$37,D2)*100</f>
        <v>85.7</v>
      </c>
      <c r="F2">
        <v>0.95</v>
      </c>
      <c r="G2">
        <f>_xlfn.PERCENTRANK.INC($F$2:$F$37,F2)*100</f>
        <v>100</v>
      </c>
      <c r="H2">
        <v>7.5</v>
      </c>
      <c r="I2">
        <f>_xlfn.PERCENTRANK.INC($H$2:H$40,H2) *100</f>
        <v>85.7</v>
      </c>
      <c r="J2">
        <f>VLOOKUP(A2,'Unemployment Rate'!A1:B37,2,TRUE)</f>
        <v>182</v>
      </c>
      <c r="K2">
        <f>_xlfn.PERCENTRANK.INC($J$2:J40,J2)</f>
        <v>0.94199999999999995</v>
      </c>
      <c r="L2">
        <f>IF(ISERROR(VLOOKUP(A2,'Caste Discrimination'!$B$4:$T$42,19,FALSE)),0,VLOOKUP(A2,'Caste Discrimination'!$B$4:$T$42,19,FALSE))</f>
        <v>0</v>
      </c>
      <c r="M2">
        <f>_xlfn.PERCENTRANK.INC($L$2:$L$37,L2)</f>
        <v>0</v>
      </c>
    </row>
    <row r="3" spans="1:13" x14ac:dyDescent="0.3">
      <c r="A3" t="s">
        <v>2</v>
      </c>
      <c r="B3">
        <v>8.41</v>
      </c>
      <c r="C3">
        <f t="shared" ref="C3:C37" si="0">_xlfn.PERCENTRANK.INC($B$2:$B$37,B3)*100</f>
        <v>20</v>
      </c>
      <c r="D3">
        <f>VLOOKUP(A3,'Literacy Rate'!$A$5:$H$40,8,TRUE)</f>
        <v>67</v>
      </c>
      <c r="E3">
        <f t="shared" ref="E3:E37" si="1">_xlfn.PERCENTRANK.INC($D$2:$D$37,D3)*100</f>
        <v>14.2</v>
      </c>
      <c r="F3">
        <f>VLOOKUP(A3,'Gender Equality'!$A$2:$K$38,4,TRUE)</f>
        <v>0.71</v>
      </c>
      <c r="G3">
        <f t="shared" ref="G3:G37" si="2">_xlfn.PERCENTRANK.INC($F$2:$F$37,F3)*100</f>
        <v>31.4</v>
      </c>
      <c r="H3">
        <f>VLOOKUP(A3,'Crime Rate'!$A$2:$G$38,7,TRUE)</f>
        <v>2.3509174310000001</v>
      </c>
      <c r="I3">
        <f>_xlfn.PERCENTRANK.INC($H$2:H$40,H3) *100</f>
        <v>42.8</v>
      </c>
      <c r="J3">
        <f>VLOOKUP(A3,'Unemployment Rate'!A2:B38,2,TRUE)</f>
        <v>61.666666666700003</v>
      </c>
      <c r="K3">
        <f>_xlfn.PERCENTRANK.INC($J$2:J41,J3)</f>
        <v>0.28499999999999998</v>
      </c>
      <c r="L3">
        <f>VLOOKUP(A3,'Caste Discrimination'!$B$4:$T$42,19,FALSE)</f>
        <v>2071</v>
      </c>
      <c r="M3">
        <f t="shared" ref="M3:M37" si="3">_xlfn.PERCENTRANK.INC($L$2:$L$37,L3)</f>
        <v>0.85699999999999998</v>
      </c>
    </row>
    <row r="4" spans="1:13" x14ac:dyDescent="0.3">
      <c r="A4" t="s">
        <v>3</v>
      </c>
      <c r="B4">
        <v>30.68</v>
      </c>
      <c r="C4">
        <f t="shared" si="0"/>
        <v>88.5</v>
      </c>
      <c r="D4">
        <f>VLOOKUP(A4,'Literacy Rate'!$A$5:$H$40,8,TRUE)</f>
        <v>65.400000000000006</v>
      </c>
      <c r="E4">
        <f t="shared" si="1"/>
        <v>5.7</v>
      </c>
      <c r="F4">
        <f>VLOOKUP(A4,'Gender Equality'!$A$2:$K$38,4,TRUE)</f>
        <v>0.56000000000000005</v>
      </c>
      <c r="G4">
        <f t="shared" si="2"/>
        <v>5.7</v>
      </c>
      <c r="H4">
        <f>VLOOKUP(A4,'Crime Rate'!$A$2:$G$38,7,TRUE)</f>
        <v>8.6092715230000003</v>
      </c>
      <c r="I4">
        <f>_xlfn.PERCENTRANK.INC($H$2:H$40,H4) *100</f>
        <v>100</v>
      </c>
      <c r="J4">
        <f>VLOOKUP(A4,'Unemployment Rate'!A3:B39,2,TRUE)</f>
        <v>122.6666666667</v>
      </c>
      <c r="K4">
        <f>_xlfn.PERCENTRANK.INC($J$2:J42,J4)</f>
        <v>0.85699999999999998</v>
      </c>
      <c r="L4">
        <f>VLOOKUP(A4,'Caste Discrimination'!$B$4:$T$42,19,FALSE)</f>
        <v>0</v>
      </c>
      <c r="M4">
        <f t="shared" si="3"/>
        <v>0</v>
      </c>
    </row>
    <row r="5" spans="1:13" x14ac:dyDescent="0.3">
      <c r="A5" t="s">
        <v>4</v>
      </c>
      <c r="B5">
        <v>28.54</v>
      </c>
      <c r="C5">
        <f t="shared" si="0"/>
        <v>82.8</v>
      </c>
      <c r="D5">
        <f>VLOOKUP(A5,'Literacy Rate'!$A$5:$H$40,8,TRUE)</f>
        <v>72.2</v>
      </c>
      <c r="E5">
        <f t="shared" si="1"/>
        <v>34.200000000000003</v>
      </c>
      <c r="F5">
        <f>VLOOKUP(A5,'Gender Equality'!$A$2:$K$38,4,TRUE)</f>
        <v>0.53</v>
      </c>
      <c r="G5">
        <f t="shared" si="2"/>
        <v>0</v>
      </c>
      <c r="H5">
        <f>VLOOKUP(A5,'Crime Rate'!$A$2:$G$38,7,TRUE)</f>
        <v>0.52295177199999998</v>
      </c>
      <c r="I5">
        <f>_xlfn.PERCENTRANK.INC($H$2:H$40,H5) *100</f>
        <v>8.5</v>
      </c>
      <c r="J5">
        <f>VLOOKUP(A5,'Unemployment Rate'!A4:B40,2,TRUE)</f>
        <v>92.333333333300004</v>
      </c>
      <c r="K5">
        <f>_xlfn.PERCENTRANK.INC($J$2:J43,J5)</f>
        <v>0.628</v>
      </c>
      <c r="L5">
        <f>VLOOKUP(A5,'Caste Discrimination'!$B$4:$T$42,19,FALSE)</f>
        <v>21</v>
      </c>
      <c r="M5">
        <f t="shared" si="3"/>
        <v>0.42799999999999999</v>
      </c>
    </row>
    <row r="6" spans="1:13" x14ac:dyDescent="0.3">
      <c r="A6" t="s">
        <v>5</v>
      </c>
      <c r="B6">
        <v>32.97</v>
      </c>
      <c r="C6">
        <f t="shared" si="0"/>
        <v>91.4</v>
      </c>
      <c r="D6">
        <f>VLOOKUP(A6,'Literacy Rate'!$A$5:$H$40,8,TRUE)</f>
        <v>61.8</v>
      </c>
      <c r="E6">
        <f t="shared" si="1"/>
        <v>0</v>
      </c>
      <c r="F6">
        <f>VLOOKUP(A6,'Gender Equality'!$A$2:$K$38,4,TRUE)</f>
        <v>0.75</v>
      </c>
      <c r="G6">
        <f t="shared" si="2"/>
        <v>48.5</v>
      </c>
      <c r="H6">
        <f>VLOOKUP(A6,'Crime Rate'!$A$2:$G$38,7,TRUE)</f>
        <v>0.59112480199999995</v>
      </c>
      <c r="I6">
        <f>_xlfn.PERCENTRANK.INC($H$2:H$40,H6) *100</f>
        <v>11.4</v>
      </c>
      <c r="J6">
        <f>VLOOKUP(A6,'Unemployment Rate'!A5:B41,2,TRUE)</f>
        <v>92.833333333300004</v>
      </c>
      <c r="K6">
        <f>_xlfn.PERCENTRANK.INC($J$2:J44,J6)</f>
        <v>0.65700000000000003</v>
      </c>
      <c r="L6">
        <f>VLOOKUP(A6,'Caste Discrimination'!$B$4:$T$42,19,FALSE)</f>
        <v>6544</v>
      </c>
      <c r="M6">
        <f t="shared" si="3"/>
        <v>0.94199999999999995</v>
      </c>
    </row>
    <row r="7" spans="1:13" x14ac:dyDescent="0.3">
      <c r="A7" t="s">
        <v>6</v>
      </c>
      <c r="B7">
        <v>21.78</v>
      </c>
      <c r="C7">
        <f t="shared" si="0"/>
        <v>71.399999999999991</v>
      </c>
      <c r="D7">
        <f>VLOOKUP(A7,'Literacy Rate'!$A$5:$H$40,8,TRUE)</f>
        <v>61.8</v>
      </c>
      <c r="E7">
        <f t="shared" si="1"/>
        <v>0</v>
      </c>
      <c r="F7">
        <f>VLOOKUP(A7,'Gender Equality'!$A$2:$K$38,4,TRUE)</f>
        <v>0.75</v>
      </c>
      <c r="G7">
        <f t="shared" si="2"/>
        <v>48.5</v>
      </c>
      <c r="H7">
        <f>VLOOKUP(A7,'Crime Rate'!$A$2:$G$38,7,TRUE)</f>
        <v>0.59112480199999995</v>
      </c>
      <c r="I7">
        <f>_xlfn.PERCENTRANK.INC($H$2:H$40,H7) *100</f>
        <v>11.4</v>
      </c>
      <c r="J7">
        <f>VLOOKUP(A7,'Unemployment Rate'!A6:B42,2,TRUE)</f>
        <v>72.599999999999994</v>
      </c>
      <c r="K7">
        <f>_xlfn.PERCENTRANK.INC($J$2:J45,J7)</f>
        <v>0.42799999999999999</v>
      </c>
      <c r="L7">
        <f>VLOOKUP(A7,'Caste Discrimination'!$B$4:$T$42,19,FALSE)</f>
        <v>1</v>
      </c>
      <c r="M7">
        <f t="shared" si="3"/>
        <v>0.22800000000000001</v>
      </c>
    </row>
    <row r="8" spans="1:13" x14ac:dyDescent="0.3">
      <c r="A8" t="s">
        <v>7</v>
      </c>
      <c r="B8">
        <v>35.74</v>
      </c>
      <c r="C8">
        <f t="shared" si="0"/>
        <v>97.1</v>
      </c>
      <c r="D8">
        <f>VLOOKUP(A8,'Literacy Rate'!$A$5:$H$40,8,TRUE)</f>
        <v>70.3</v>
      </c>
      <c r="E8">
        <f t="shared" si="1"/>
        <v>25.7</v>
      </c>
      <c r="F8">
        <f>VLOOKUP(A8,'Gender Equality'!$A$2:$K$38,4,TRUE)</f>
        <v>0.64</v>
      </c>
      <c r="G8">
        <f t="shared" si="2"/>
        <v>11.4</v>
      </c>
      <c r="H8">
        <f>VLOOKUP(A8,'Crime Rate'!$A$2:$G$38,7,TRUE)</f>
        <v>0.65857885599999999</v>
      </c>
      <c r="I8">
        <f>_xlfn.PERCENTRANK.INC($H$2:H$40,H8) *100</f>
        <v>20</v>
      </c>
      <c r="J8">
        <f>VLOOKUP(A8,'Unemployment Rate'!A7:B43,2,TRUE)</f>
        <v>38.333333333299997</v>
      </c>
      <c r="K8">
        <f>_xlfn.PERCENTRANK.INC($J$2:J46,J8)</f>
        <v>8.5000000000000006E-2</v>
      </c>
      <c r="L8">
        <f>VLOOKUP(A8,'Caste Discrimination'!$B$4:$T$42,19,FALSE)</f>
        <v>341</v>
      </c>
      <c r="M8">
        <f t="shared" si="3"/>
        <v>0.6</v>
      </c>
    </row>
    <row r="9" spans="1:13" x14ac:dyDescent="0.3">
      <c r="A9" t="s">
        <v>8</v>
      </c>
      <c r="B9">
        <v>9.91</v>
      </c>
      <c r="C9">
        <f t="shared" si="0"/>
        <v>34.200000000000003</v>
      </c>
      <c r="D9">
        <f>VLOOKUP(A9,'Literacy Rate'!$A$5:$H$40,8,TRUE)</f>
        <v>70.3</v>
      </c>
      <c r="E9">
        <f t="shared" si="1"/>
        <v>25.7</v>
      </c>
      <c r="F9">
        <f>VLOOKUP(A9,'Gender Equality'!$A$2:$K$38,4,TRUE)</f>
        <v>0.64</v>
      </c>
      <c r="G9">
        <f t="shared" si="2"/>
        <v>11.4</v>
      </c>
      <c r="H9">
        <f>VLOOKUP(A9,'Crime Rate'!$A$2:$G$38,7,TRUE)</f>
        <v>0.65857885599999999</v>
      </c>
      <c r="I9">
        <f>_xlfn.PERCENTRANK.INC($H$2:H$40,H9) *100</f>
        <v>20</v>
      </c>
      <c r="J9">
        <f>VLOOKUP(A9,'Unemployment Rate'!A8:B44,2,TRUE)</f>
        <v>65.400000000000006</v>
      </c>
      <c r="K9">
        <f>_xlfn.PERCENTRANK.INC($J$2:J47,J9)</f>
        <v>0.371</v>
      </c>
      <c r="L9">
        <f>VLOOKUP(A9,'Caste Discrimination'!$B$4:$T$42,19,FALSE)</f>
        <v>76</v>
      </c>
      <c r="M9">
        <f t="shared" si="3"/>
        <v>0.45700000000000002</v>
      </c>
    </row>
    <row r="10" spans="1:13" x14ac:dyDescent="0.3">
      <c r="A10" t="s">
        <v>9</v>
      </c>
      <c r="B10">
        <v>4.9400000000000004</v>
      </c>
      <c r="C10">
        <f t="shared" si="0"/>
        <v>5.7</v>
      </c>
      <c r="D10">
        <f>VLOOKUP(A10,'Literacy Rate'!$A$5:$H$40,8,TRUE)</f>
        <v>70.3</v>
      </c>
      <c r="E10">
        <f t="shared" si="1"/>
        <v>25.7</v>
      </c>
      <c r="F10">
        <f>VLOOKUP(A10,'Gender Equality'!$A$2:$K$38,4,TRUE)</f>
        <v>0.78</v>
      </c>
      <c r="G10">
        <f t="shared" si="2"/>
        <v>62.8</v>
      </c>
      <c r="H10">
        <f>VLOOKUP(A10,'Crime Rate'!$A$2:$G$38,7,TRUE)</f>
        <v>5.8441558440000003</v>
      </c>
      <c r="I10">
        <f>_xlfn.PERCENTRANK.INC($H$2:H$40,H10) *100</f>
        <v>80</v>
      </c>
      <c r="J10">
        <f>VLOOKUP(A10,'Unemployment Rate'!A9:B45,2,TRUE)</f>
        <v>100.8333333333</v>
      </c>
      <c r="K10">
        <f>_xlfn.PERCENTRANK.INC($J$2:J48,J10)</f>
        <v>0.77100000000000002</v>
      </c>
      <c r="L10">
        <f>VLOOKUP(A10,'Caste Discrimination'!$B$4:$T$42,19,FALSE)</f>
        <v>3</v>
      </c>
      <c r="M10">
        <f t="shared" si="3"/>
        <v>0.34200000000000003</v>
      </c>
    </row>
    <row r="11" spans="1:13" x14ac:dyDescent="0.3">
      <c r="A11" t="s">
        <v>10</v>
      </c>
      <c r="B11">
        <v>15.2</v>
      </c>
      <c r="C11">
        <f t="shared" si="0"/>
        <v>54.2</v>
      </c>
      <c r="D11">
        <f>VLOOKUP(A11,'Literacy Rate'!$A$5:$H$40,8,TRUE)</f>
        <v>78</v>
      </c>
      <c r="E11">
        <f t="shared" si="1"/>
        <v>57.099999999999994</v>
      </c>
      <c r="F11">
        <f>VLOOKUP(A11,'Gender Equality'!$A$2:$K$38,4,TRUE)</f>
        <v>0.81</v>
      </c>
      <c r="G11">
        <f t="shared" si="2"/>
        <v>74.2</v>
      </c>
      <c r="H11">
        <f>VLOOKUP(A11,'Crime Rate'!$A$2:$G$38,7,TRUE)</f>
        <v>3.7362637360000002</v>
      </c>
      <c r="I11">
        <f>_xlfn.PERCENTRANK.INC($H$2:H$40,H11) *100</f>
        <v>57.099999999999994</v>
      </c>
      <c r="J11">
        <f>VLOOKUP(A11,'Unemployment Rate'!A10:B46,2,TRUE)</f>
        <v>30</v>
      </c>
      <c r="K11">
        <f>_xlfn.PERCENTRANK.INC($J$2:J49,J11)</f>
        <v>2.8000000000000001E-2</v>
      </c>
      <c r="L11">
        <f>VLOOKUP(A11,'Caste Discrimination'!$B$4:$T$42,19,FALSE)</f>
        <v>1416</v>
      </c>
      <c r="M11">
        <f t="shared" si="3"/>
        <v>0.74199999999999999</v>
      </c>
    </row>
    <row r="12" spans="1:13" x14ac:dyDescent="0.3">
      <c r="A12" t="s">
        <v>11</v>
      </c>
      <c r="B12">
        <v>10.95</v>
      </c>
      <c r="C12">
        <f t="shared" si="0"/>
        <v>40</v>
      </c>
      <c r="D12">
        <f>VLOOKUP(A12,'Literacy Rate'!$A$5:$H$40,8,TRUE)</f>
        <v>75.599999999999994</v>
      </c>
      <c r="E12">
        <f t="shared" si="1"/>
        <v>48.5</v>
      </c>
      <c r="F12">
        <f>VLOOKUP(A12,'Gender Equality'!$A$2:$K$38,4,TRUE)</f>
        <v>0.85</v>
      </c>
      <c r="G12">
        <f t="shared" si="2"/>
        <v>85.7</v>
      </c>
      <c r="H12">
        <f>VLOOKUP(A12,'Crime Rate'!$A$2:$G$38,7,TRUE)</f>
        <v>3.089205137</v>
      </c>
      <c r="I12">
        <f>_xlfn.PERCENTRANK.INC($H$2:H$40,H12) *100</f>
        <v>54.2</v>
      </c>
      <c r="J12">
        <f>VLOOKUP(A12,'Unemployment Rate'!A11:B47,2,TRUE)</f>
        <v>87.333333333300004</v>
      </c>
      <c r="K12">
        <f>_xlfn.PERCENTRANK.INC($J$2:J50,J12)</f>
        <v>0.6</v>
      </c>
      <c r="L12">
        <f>VLOOKUP(A12,'Caste Discrimination'!$B$4:$T$42,19,FALSE)</f>
        <v>1086</v>
      </c>
      <c r="M12">
        <f t="shared" si="3"/>
        <v>0.68500000000000005</v>
      </c>
    </row>
    <row r="13" spans="1:13" x14ac:dyDescent="0.3">
      <c r="A13" t="s">
        <v>12</v>
      </c>
      <c r="B13">
        <v>6.9</v>
      </c>
      <c r="C13">
        <f t="shared" si="0"/>
        <v>11.4</v>
      </c>
      <c r="D13">
        <f>VLOOKUP(A13,'Literacy Rate'!$A$5:$H$40,8,TRUE)</f>
        <v>82.8</v>
      </c>
      <c r="E13">
        <f t="shared" si="1"/>
        <v>82.8</v>
      </c>
      <c r="F13">
        <f>VLOOKUP(A13,'Gender Equality'!$A$2:$K$38,4,TRUE)</f>
        <v>0.8</v>
      </c>
      <c r="G13">
        <f t="shared" si="2"/>
        <v>68.5</v>
      </c>
      <c r="H13">
        <f>VLOOKUP(A13,'Crime Rate'!$A$2:$G$38,7,TRUE)</f>
        <v>8.4699453550000001</v>
      </c>
      <c r="I13">
        <f>_xlfn.PERCENTRANK.INC($H$2:H$40,H13) *100</f>
        <v>94.199999999999989</v>
      </c>
      <c r="J13">
        <f>VLOOKUP(A13,'Unemployment Rate'!A12:B48,2,TRUE)</f>
        <v>74.333333333300004</v>
      </c>
      <c r="K13">
        <f>_xlfn.PERCENTRANK.INC($J$2:J51,J13)</f>
        <v>0.45700000000000002</v>
      </c>
      <c r="L13">
        <f>VLOOKUP(A13,'Caste Discrimination'!$B$4:$T$42,19,FALSE)</f>
        <v>189</v>
      </c>
      <c r="M13">
        <f t="shared" si="3"/>
        <v>0.57099999999999995</v>
      </c>
    </row>
    <row r="14" spans="1:13" x14ac:dyDescent="0.3">
      <c r="A14" t="s">
        <v>13</v>
      </c>
      <c r="B14">
        <v>9.51</v>
      </c>
      <c r="C14">
        <f t="shared" si="0"/>
        <v>28.499999999999996</v>
      </c>
      <c r="D14">
        <f>VLOOKUP(A14,'Literacy Rate'!$A$5:$H$40,8,TRUE)</f>
        <v>67.2</v>
      </c>
      <c r="E14">
        <f t="shared" si="1"/>
        <v>17.100000000000001</v>
      </c>
      <c r="F14">
        <f>VLOOKUP(A14,'Gender Equality'!$A$2:$K$38,4,TRUE)</f>
        <v>0.8</v>
      </c>
      <c r="G14">
        <f t="shared" si="2"/>
        <v>68.5</v>
      </c>
      <c r="H14">
        <f>VLOOKUP(A14,'Crime Rate'!$A$2:$G$38,7,TRUE)</f>
        <v>8.4699453550000001</v>
      </c>
      <c r="I14">
        <f>_xlfn.PERCENTRANK.INC($H$2:H$40,H14) *100</f>
        <v>94.199999999999989</v>
      </c>
      <c r="J14">
        <f>VLOOKUP(A14,'Unemployment Rate'!A13:B49,2,TRUE)</f>
        <v>92.833333333300004</v>
      </c>
      <c r="K14">
        <f>_xlfn.PERCENTRANK.INC($J$2:J52,J14)</f>
        <v>0.65700000000000003</v>
      </c>
      <c r="L14">
        <v>2</v>
      </c>
      <c r="M14">
        <f t="shared" si="3"/>
        <v>0.28499999999999998</v>
      </c>
    </row>
    <row r="15" spans="1:13" x14ac:dyDescent="0.3">
      <c r="A15" t="s">
        <v>14</v>
      </c>
      <c r="B15">
        <v>33.630000000000003</v>
      </c>
      <c r="C15">
        <f t="shared" si="0"/>
        <v>94.199999999999989</v>
      </c>
      <c r="D15">
        <f>VLOOKUP(A15,'Literacy Rate'!$A$5:$H$40,8,TRUE)</f>
        <v>66.400000000000006</v>
      </c>
      <c r="E15">
        <f t="shared" si="1"/>
        <v>11.4</v>
      </c>
      <c r="F15">
        <f>VLOOKUP(A15,'Gender Equality'!$A$2:$K$38,4,TRUE)</f>
        <v>0.57999999999999996</v>
      </c>
      <c r="G15">
        <f t="shared" si="2"/>
        <v>8.5</v>
      </c>
      <c r="H15">
        <f>VLOOKUP(A15,'Crime Rate'!$A$2:$G$38,7,TRUE)</f>
        <v>2.0489622139999999</v>
      </c>
      <c r="I15">
        <f>_xlfn.PERCENTRANK.INC($H$2:H$40,H15) *100</f>
        <v>40</v>
      </c>
      <c r="J15">
        <f>VLOOKUP(A15,'Unemployment Rate'!A14:B50,2,TRUE)</f>
        <v>61.166666666700003</v>
      </c>
      <c r="K15">
        <f>_xlfn.PERCENTRANK.INC($J$2:J53,J15)</f>
        <v>0.25700000000000001</v>
      </c>
      <c r="L15">
        <f>VLOOKUP(A15,'Caste Discrimination'!$B$4:$T$42,19,FALSE)</f>
        <v>651</v>
      </c>
      <c r="M15">
        <f t="shared" si="3"/>
        <v>0.628</v>
      </c>
    </row>
    <row r="16" spans="1:13" x14ac:dyDescent="0.3">
      <c r="A16" t="s">
        <v>15</v>
      </c>
      <c r="B16">
        <v>19.59</v>
      </c>
      <c r="C16">
        <f t="shared" si="0"/>
        <v>68.5</v>
      </c>
      <c r="D16">
        <f>VLOOKUP(A16,'Literacy Rate'!$A$5:$H$40,8,TRUE)</f>
        <v>75.400000000000006</v>
      </c>
      <c r="E16">
        <f t="shared" si="1"/>
        <v>45.7</v>
      </c>
      <c r="F16">
        <f>VLOOKUP(A16,'Gender Equality'!$A$2:$K$38,4,TRUE)</f>
        <v>0.75</v>
      </c>
      <c r="G16">
        <f t="shared" si="2"/>
        <v>48.5</v>
      </c>
      <c r="H16">
        <f>VLOOKUP(A16,'Crime Rate'!$A$2:$G$38,7,TRUE)</f>
        <v>5.7450356219999996</v>
      </c>
      <c r="I16">
        <f>_xlfn.PERCENTRANK.INC($H$2:H$40,H16) *100</f>
        <v>77.100000000000009</v>
      </c>
      <c r="J16">
        <f>VLOOKUP(A16,'Unemployment Rate'!A15:B51,2,TRUE)</f>
        <v>39.333333333299997</v>
      </c>
      <c r="K16">
        <f>_xlfn.PERCENTRANK.INC($J$2:J54,J16)</f>
        <v>0.114</v>
      </c>
      <c r="L16">
        <f>VLOOKUP(A16,'Caste Discrimination'!$B$4:$T$42,19,FALSE)</f>
        <v>1504</v>
      </c>
      <c r="M16">
        <f t="shared" si="3"/>
        <v>0.77100000000000002</v>
      </c>
    </row>
    <row r="17" spans="1:13" x14ac:dyDescent="0.3">
      <c r="A17" t="s">
        <v>16</v>
      </c>
      <c r="B17">
        <v>6.66</v>
      </c>
      <c r="C17">
        <f t="shared" si="0"/>
        <v>8.5</v>
      </c>
      <c r="D17">
        <f>VLOOKUP(A17,'Literacy Rate'!$A$5:$H$40,8,TRUE)</f>
        <v>94</v>
      </c>
      <c r="E17">
        <f t="shared" si="1"/>
        <v>94.199999999999989</v>
      </c>
      <c r="F17">
        <f>VLOOKUP(A17,'Gender Equality'!$A$2:$K$38,4,TRUE)</f>
        <v>0.84</v>
      </c>
      <c r="G17">
        <f t="shared" si="2"/>
        <v>77.100000000000009</v>
      </c>
      <c r="H17">
        <f>VLOOKUP(A17,'Crime Rate'!$A$2:$G$38,7,TRUE)</f>
        <v>2.6143790849999999</v>
      </c>
      <c r="I17">
        <f>_xlfn.PERCENTRANK.INC($H$2:H$40,H17) *100</f>
        <v>45.7</v>
      </c>
      <c r="J17">
        <f>VLOOKUP(A17,'Unemployment Rate'!A16:B52,2,TRUE)</f>
        <v>104</v>
      </c>
      <c r="K17">
        <f>_xlfn.PERCENTRANK.INC($J$2:J55,J17)</f>
        <v>0.82799999999999996</v>
      </c>
      <c r="L17">
        <f>VLOOKUP(A17,'Caste Discrimination'!$B$4:$T$42,19,FALSE)</f>
        <v>858</v>
      </c>
      <c r="M17">
        <f t="shared" si="3"/>
        <v>0.65700000000000003</v>
      </c>
    </row>
    <row r="18" spans="1:13" x14ac:dyDescent="0.3">
      <c r="A18" t="s">
        <v>17</v>
      </c>
      <c r="B18">
        <v>9.5500000000000007</v>
      </c>
      <c r="C18">
        <f t="shared" si="0"/>
        <v>31.4</v>
      </c>
      <c r="D18">
        <f>VLOOKUP(A18,'Literacy Rate'!$A$5:$H$40,8,TRUE)</f>
        <v>94</v>
      </c>
      <c r="E18">
        <f t="shared" si="1"/>
        <v>94.199999999999989</v>
      </c>
      <c r="F18">
        <f>VLOOKUP(A18,'Gender Equality'!$A$2:$K$38,4,TRUE)</f>
        <v>0.84</v>
      </c>
      <c r="G18">
        <f t="shared" si="2"/>
        <v>77.100000000000009</v>
      </c>
      <c r="H18">
        <f>VLOOKUP(A18,'Crime Rate'!$A$2:$G$38,7,TRUE)</f>
        <v>2.6143790849999999</v>
      </c>
      <c r="I18">
        <f>_xlfn.PERCENTRANK.INC($H$2:H$40,H18) *100</f>
        <v>45.7</v>
      </c>
      <c r="J18">
        <f>VLOOKUP(A18,'Unemployment Rate'!A17:B53,2,TRUE)</f>
        <v>92.833333333300004</v>
      </c>
      <c r="K18">
        <f>_xlfn.PERCENTRANK.INC($J$2:J56,J18)</f>
        <v>0.65700000000000003</v>
      </c>
      <c r="L18">
        <v>2</v>
      </c>
      <c r="M18">
        <f t="shared" si="3"/>
        <v>0.28499999999999998</v>
      </c>
    </row>
    <row r="19" spans="1:13" x14ac:dyDescent="0.3">
      <c r="A19" t="s">
        <v>18</v>
      </c>
      <c r="B19">
        <v>2.8</v>
      </c>
      <c r="C19">
        <f t="shared" si="0"/>
        <v>2.8000000000000003</v>
      </c>
      <c r="D19">
        <f>VLOOKUP(A19,'Literacy Rate'!$A$5:$H$40,8,TRUE)</f>
        <v>94</v>
      </c>
      <c r="E19">
        <f t="shared" si="1"/>
        <v>94.199999999999989</v>
      </c>
      <c r="F19">
        <f>VLOOKUP(A19,'Gender Equality'!$A$2:$K$38,4,TRUE)</f>
        <v>0.84</v>
      </c>
      <c r="G19">
        <f t="shared" si="2"/>
        <v>77.100000000000009</v>
      </c>
      <c r="H19">
        <f>VLOOKUP(A19,'Crime Rate'!$A$2:$G$38,7,TRUE)</f>
        <v>2.6143790849999999</v>
      </c>
      <c r="I19">
        <f>_xlfn.PERCENTRANK.INC($H$2:H$40,H19) *100</f>
        <v>45.7</v>
      </c>
      <c r="J19">
        <f>VLOOKUP(A19,'Unemployment Rate'!A18:B54,2,TRUE)</f>
        <v>373.1666666667</v>
      </c>
      <c r="K19">
        <f>_xlfn.PERCENTRANK.INC($J$2:J57,J19)</f>
        <v>1</v>
      </c>
      <c r="L19">
        <f>VLOOKUP(A19,'Caste Discrimination'!$B$4:$T$42,19,FALSE)</f>
        <v>0</v>
      </c>
      <c r="M19">
        <f t="shared" si="3"/>
        <v>0</v>
      </c>
    </row>
    <row r="20" spans="1:13" x14ac:dyDescent="0.3">
      <c r="A20" t="s">
        <v>19</v>
      </c>
      <c r="B20">
        <v>28.83</v>
      </c>
      <c r="C20">
        <f t="shared" si="0"/>
        <v>85.7</v>
      </c>
      <c r="D20">
        <f>VLOOKUP(A20,'Literacy Rate'!$A$5:$H$40,8,TRUE)</f>
        <v>69.3</v>
      </c>
      <c r="E20">
        <f t="shared" si="1"/>
        <v>22.8</v>
      </c>
      <c r="F20">
        <f>VLOOKUP(A20,'Gender Equality'!$A$2:$K$38,4,TRUE)</f>
        <v>0.74</v>
      </c>
      <c r="G20">
        <f t="shared" si="2"/>
        <v>45.7</v>
      </c>
      <c r="H20">
        <f>VLOOKUP(A20,'Crime Rate'!$A$2:$G$38,7,TRUE)</f>
        <v>3.8494129039999998</v>
      </c>
      <c r="I20">
        <f>_xlfn.PERCENTRANK.INC($H$2:H$40,H20) *100</f>
        <v>60</v>
      </c>
      <c r="J20">
        <f>VLOOKUP(A20,'Unemployment Rate'!A19:B55,2,TRUE)</f>
        <v>45.666666666700003</v>
      </c>
      <c r="K20">
        <f>_xlfn.PERCENTRANK.INC($J$2:J58,J20)</f>
        <v>0.17100000000000001</v>
      </c>
      <c r="L20">
        <f>VLOOKUP(A20,'Caste Discrimination'!$B$4:$T$42,19,FALSE)</f>
        <v>5300</v>
      </c>
      <c r="M20">
        <f t="shared" si="3"/>
        <v>0.91400000000000003</v>
      </c>
    </row>
    <row r="21" spans="1:13" x14ac:dyDescent="0.3">
      <c r="A21" t="s">
        <v>20</v>
      </c>
      <c r="B21">
        <v>15.6</v>
      </c>
      <c r="C21">
        <f t="shared" si="0"/>
        <v>57.099999999999994</v>
      </c>
      <c r="D21">
        <f>VLOOKUP(A21,'Literacy Rate'!$A$5:$H$40,8,TRUE)</f>
        <v>82.3</v>
      </c>
      <c r="E21">
        <f t="shared" si="1"/>
        <v>77.100000000000009</v>
      </c>
      <c r="F21">
        <f>VLOOKUP(A21,'Gender Equality'!$A$2:$K$38,4,TRUE)</f>
        <v>0.75</v>
      </c>
      <c r="G21">
        <f t="shared" si="2"/>
        <v>48.5</v>
      </c>
      <c r="H21">
        <f>VLOOKUP(A21,'Crime Rate'!$A$2:$G$38,7,TRUE)</f>
        <v>7.2716885659999999</v>
      </c>
      <c r="I21">
        <f>_xlfn.PERCENTRANK.INC($H$2:H$40,H21) *100</f>
        <v>82.8</v>
      </c>
      <c r="J21">
        <f>VLOOKUP(A21,'Unemployment Rate'!A20:B56,2,TRUE)</f>
        <v>57.166666666700003</v>
      </c>
      <c r="K21">
        <f>_xlfn.PERCENTRANK.INC($J$2:J59,J21)</f>
        <v>0.22800000000000001</v>
      </c>
      <c r="L21">
        <f>VLOOKUP(A21,'Caste Discrimination'!$B$4:$T$42,19,FALSE)</f>
        <v>2150</v>
      </c>
      <c r="M21">
        <f t="shared" si="3"/>
        <v>0.88500000000000001</v>
      </c>
    </row>
    <row r="22" spans="1:13" x14ac:dyDescent="0.3">
      <c r="A22" t="s">
        <v>21</v>
      </c>
      <c r="B22">
        <v>35.799999999999997</v>
      </c>
      <c r="C22">
        <f t="shared" si="0"/>
        <v>100</v>
      </c>
      <c r="D22">
        <f>VLOOKUP(A22,'Literacy Rate'!$A$5:$H$40,8,TRUE)</f>
        <v>82.3</v>
      </c>
      <c r="E22">
        <f t="shared" si="1"/>
        <v>77.100000000000009</v>
      </c>
      <c r="F22">
        <f>VLOOKUP(A22,'Gender Equality'!$A$2:$K$38,4,TRUE)</f>
        <v>0.76</v>
      </c>
      <c r="G22">
        <f t="shared" si="2"/>
        <v>60</v>
      </c>
      <c r="H22">
        <f>VLOOKUP(A22,'Crime Rate'!$A$2:$G$38,7,TRUE)</f>
        <v>1.9292604499999999</v>
      </c>
      <c r="I22">
        <f>_xlfn.PERCENTRANK.INC($H$2:H$40,H22) *100</f>
        <v>37.1</v>
      </c>
      <c r="J22">
        <f>VLOOKUP(A22,'Unemployment Rate'!A21:B57,2,TRUE)</f>
        <v>99.666666666699996</v>
      </c>
      <c r="K22">
        <f>_xlfn.PERCENTRANK.INC($J$2:J60,J22)</f>
        <v>0.74199999999999999</v>
      </c>
      <c r="L22">
        <f>VLOOKUP(A22,'Caste Discrimination'!$B$4:$T$42,19,FALSE)</f>
        <v>0</v>
      </c>
      <c r="M22">
        <f t="shared" si="3"/>
        <v>0</v>
      </c>
    </row>
    <row r="23" spans="1:13" x14ac:dyDescent="0.3">
      <c r="A23" t="s">
        <v>22</v>
      </c>
      <c r="B23">
        <v>11.13</v>
      </c>
      <c r="C23">
        <f t="shared" si="0"/>
        <v>45.7</v>
      </c>
      <c r="D23">
        <f>VLOOKUP(A23,'Literacy Rate'!$A$5:$H$40,8,TRUE)</f>
        <v>74.400000000000006</v>
      </c>
      <c r="E23">
        <f t="shared" si="1"/>
        <v>42.8</v>
      </c>
      <c r="F23">
        <f>VLOOKUP(A23,'Gender Equality'!$A$2:$K$38,4,TRUE)</f>
        <v>0.73</v>
      </c>
      <c r="G23">
        <f t="shared" si="2"/>
        <v>40</v>
      </c>
      <c r="H23">
        <f>VLOOKUP(A23,'Crime Rate'!$A$2:$G$38,7,TRUE)</f>
        <v>1.5479876159999999</v>
      </c>
      <c r="I23">
        <f>_xlfn.PERCENTRANK.INC($H$2:H$40,H23) *100</f>
        <v>31.4</v>
      </c>
      <c r="J23">
        <f>VLOOKUP(A23,'Unemployment Rate'!A22:B58,2,TRUE)</f>
        <v>52.333333333299997</v>
      </c>
      <c r="K23">
        <f>_xlfn.PERCENTRANK.INC($J$2:J61,J23)</f>
        <v>0.2</v>
      </c>
      <c r="L23">
        <f>VLOOKUP(A23,'Caste Discrimination'!$B$4:$T$42,19,FALSE)</f>
        <v>0</v>
      </c>
      <c r="M23">
        <f t="shared" si="3"/>
        <v>0</v>
      </c>
    </row>
    <row r="24" spans="1:13" x14ac:dyDescent="0.3">
      <c r="A24" t="s">
        <v>23</v>
      </c>
      <c r="B24">
        <v>17.64</v>
      </c>
      <c r="C24">
        <f t="shared" si="0"/>
        <v>60</v>
      </c>
      <c r="D24">
        <f>VLOOKUP(A24,'Literacy Rate'!$A$5:$H$40,8,TRUE)</f>
        <v>91.3</v>
      </c>
      <c r="E24">
        <f t="shared" si="1"/>
        <v>91.4</v>
      </c>
      <c r="F24">
        <f>VLOOKUP(A24,'Gender Equality'!$A$2:$K$38,4,TRUE)</f>
        <v>0.91</v>
      </c>
      <c r="G24">
        <f t="shared" si="2"/>
        <v>94.199999999999989</v>
      </c>
      <c r="H24">
        <f>VLOOKUP(A24,'Crime Rate'!$A$2:$G$38,7,TRUE)</f>
        <v>1.6666666670000001</v>
      </c>
      <c r="I24">
        <f>_xlfn.PERCENTRANK.INC($H$2:H$40,H24) *100</f>
        <v>34.200000000000003</v>
      </c>
      <c r="J24">
        <f>VLOOKUP(A24,'Unemployment Rate'!A23:B59,2,TRUE)</f>
        <v>77.833333333300004</v>
      </c>
      <c r="K24">
        <f>_xlfn.PERCENTRANK.INC($J$2:J62,J24)</f>
        <v>0.51400000000000001</v>
      </c>
      <c r="L24">
        <f>VLOOKUP(A24,'Caste Discrimination'!$B$4:$T$42,19,FALSE)</f>
        <v>0</v>
      </c>
      <c r="M24">
        <f t="shared" si="3"/>
        <v>0</v>
      </c>
    </row>
    <row r="25" spans="1:13" x14ac:dyDescent="0.3">
      <c r="A25" t="s">
        <v>24</v>
      </c>
      <c r="B25">
        <v>18.27</v>
      </c>
      <c r="C25">
        <f t="shared" si="0"/>
        <v>62.8</v>
      </c>
      <c r="D25">
        <f>VLOOKUP(A25,'Literacy Rate'!$A$5:$H$40,8,TRUE)</f>
        <v>79.599999999999994</v>
      </c>
      <c r="E25">
        <f t="shared" si="1"/>
        <v>62.8</v>
      </c>
      <c r="F25">
        <f>VLOOKUP(A25,'Gender Equality'!$A$2:$K$38,4,TRUE)</f>
        <v>0.86</v>
      </c>
      <c r="G25">
        <f t="shared" si="2"/>
        <v>88.5</v>
      </c>
      <c r="H25">
        <f>VLOOKUP(A25,'Crime Rate'!$A$2:$G$38,7,TRUE)</f>
        <v>0.46296296300000001</v>
      </c>
      <c r="I25">
        <f>_xlfn.PERCENTRANK.INC($H$2:H$40,H25) *100</f>
        <v>5.7</v>
      </c>
      <c r="J25">
        <f>VLOOKUP(A25,'Unemployment Rate'!A24:B60,2,TRUE)</f>
        <v>219</v>
      </c>
      <c r="K25">
        <f>_xlfn.PERCENTRANK.INC($J$2:J63,J25)</f>
        <v>0.97099999999999997</v>
      </c>
      <c r="L25">
        <f>VLOOKUP(A25,'Caste Discrimination'!$B$4:$T$42,19,FALSE)</f>
        <v>0</v>
      </c>
      <c r="M25">
        <f t="shared" si="3"/>
        <v>0</v>
      </c>
    </row>
    <row r="26" spans="1:13" x14ac:dyDescent="0.3">
      <c r="A26" t="s">
        <v>25</v>
      </c>
      <c r="B26">
        <v>28.1</v>
      </c>
      <c r="C26">
        <f t="shared" si="0"/>
        <v>77.100000000000009</v>
      </c>
      <c r="D26">
        <f>VLOOKUP(A26,'Literacy Rate'!$A$5:$H$40,8,TRUE)</f>
        <v>72.900000000000006</v>
      </c>
      <c r="E26">
        <f t="shared" si="1"/>
        <v>37.1</v>
      </c>
      <c r="F26">
        <f>VLOOKUP(A26,'Gender Equality'!$A$2:$K$38,4,TRUE)</f>
        <v>0.65</v>
      </c>
      <c r="G26">
        <f t="shared" si="2"/>
        <v>17.100000000000001</v>
      </c>
      <c r="H26">
        <f>VLOOKUP(A26,'Crime Rate'!$A$2:$G$38,7,TRUE)</f>
        <v>8.0722616049999996</v>
      </c>
      <c r="I26">
        <f>_xlfn.PERCENTRANK.INC($H$2:H$40,H26) *100</f>
        <v>88.5</v>
      </c>
      <c r="J26">
        <f>VLOOKUP(A26,'Unemployment Rate'!A25:B61,2,TRUE)</f>
        <v>102.6666666667</v>
      </c>
      <c r="K26">
        <f>_xlfn.PERCENTRANK.INC($J$2:J64,J26)</f>
        <v>0.8</v>
      </c>
      <c r="L26">
        <f>VLOOKUP(A26,'Caste Discrimination'!$B$4:$T$42,19,FALSE)</f>
        <v>1886</v>
      </c>
      <c r="M26">
        <f t="shared" si="3"/>
        <v>0.82799999999999996</v>
      </c>
    </row>
    <row r="27" spans="1:13" x14ac:dyDescent="0.3">
      <c r="A27" t="s">
        <v>26</v>
      </c>
      <c r="B27">
        <v>9.23</v>
      </c>
      <c r="C27">
        <f t="shared" si="0"/>
        <v>25.7</v>
      </c>
      <c r="D27">
        <f>VLOOKUP(A27,'Literacy Rate'!$A$5:$H$40,8,TRUE)</f>
        <v>72.900000000000006</v>
      </c>
      <c r="E27">
        <f t="shared" si="1"/>
        <v>37.1</v>
      </c>
      <c r="F27">
        <f>VLOOKUP(A27,'Gender Equality'!$A$2:$K$38,4,TRUE)</f>
        <v>0.65</v>
      </c>
      <c r="G27">
        <f t="shared" si="2"/>
        <v>17.100000000000001</v>
      </c>
      <c r="H27">
        <f>VLOOKUP(A27,'Crime Rate'!$A$2:$G$38,7,TRUE)</f>
        <v>8.0722616049999996</v>
      </c>
      <c r="I27">
        <f>_xlfn.PERCENTRANK.INC($H$2:H$40,H27) *100</f>
        <v>88.5</v>
      </c>
      <c r="J27">
        <f>VLOOKUP(A27,'Unemployment Rate'!A26:B62,2,TRUE)</f>
        <v>86</v>
      </c>
      <c r="K27">
        <f>_xlfn.PERCENTRANK.INC($J$2:J65,J27)</f>
        <v>0.57099999999999995</v>
      </c>
      <c r="L27">
        <f>VLOOKUP(A27,'Caste Discrimination'!$B$4:$T$42,19,FALSE)</f>
        <v>4</v>
      </c>
      <c r="M27">
        <f t="shared" si="3"/>
        <v>0.371</v>
      </c>
    </row>
    <row r="28" spans="1:13" x14ac:dyDescent="0.3">
      <c r="A28" t="s">
        <v>27</v>
      </c>
      <c r="B28">
        <v>8.49</v>
      </c>
      <c r="C28">
        <f t="shared" si="0"/>
        <v>22.8</v>
      </c>
      <c r="D28">
        <f>VLOOKUP(A28,'Literacy Rate'!$A$5:$H$40,8,TRUE)</f>
        <v>75.8</v>
      </c>
      <c r="E28">
        <f t="shared" si="1"/>
        <v>51.4</v>
      </c>
      <c r="F28">
        <f>VLOOKUP(A28,'Gender Equality'!$A$2:$K$38,4,TRUE)</f>
        <v>0.67</v>
      </c>
      <c r="G28">
        <f t="shared" si="2"/>
        <v>22.8</v>
      </c>
      <c r="H28">
        <f>VLOOKUP(A28,'Crime Rate'!$A$2:$G$38,7,TRUE)</f>
        <v>5.6446225779999999</v>
      </c>
      <c r="I28">
        <f>_xlfn.PERCENTRANK.INC($H$2:H$40,H28) *100</f>
        <v>74.2</v>
      </c>
      <c r="J28">
        <f>VLOOKUP(A28,'Unemployment Rate'!A27:B63,2,TRUE)</f>
        <v>80</v>
      </c>
      <c r="K28">
        <f>_xlfn.PERCENTRANK.INC($J$2:J66,J28)</f>
        <v>0.54200000000000004</v>
      </c>
      <c r="L28">
        <f>VLOOKUP(A28,'Caste Discrimination'!$B$4:$T$42,19,FALSE)</f>
        <v>166</v>
      </c>
      <c r="M28">
        <f t="shared" si="3"/>
        <v>0.54200000000000004</v>
      </c>
    </row>
    <row r="29" spans="1:13" x14ac:dyDescent="0.3">
      <c r="A29" t="s">
        <v>28</v>
      </c>
      <c r="B29">
        <v>13.61</v>
      </c>
      <c r="C29">
        <f t="shared" si="0"/>
        <v>51.4</v>
      </c>
      <c r="D29">
        <f>VLOOKUP(A29,'Literacy Rate'!$A$5:$H$40,8,TRUE)</f>
        <v>66.099999999999994</v>
      </c>
      <c r="E29">
        <f t="shared" si="1"/>
        <v>8.5</v>
      </c>
      <c r="F29">
        <f>VLOOKUP(A29,'Gender Equality'!$A$2:$K$38,4,TRUE)</f>
        <v>0.79</v>
      </c>
      <c r="G29">
        <f t="shared" si="2"/>
        <v>65.7</v>
      </c>
      <c r="H29">
        <f>VLOOKUP(A29,'Crime Rate'!$A$2:$G$38,7,TRUE)</f>
        <v>5.4639175260000004</v>
      </c>
      <c r="I29">
        <f>_xlfn.PERCENTRANK.INC($H$2:H$40,H29) *100</f>
        <v>68.5</v>
      </c>
      <c r="J29">
        <f>VLOOKUP(A29,'Unemployment Rate'!A28:B64,2,TRUE)</f>
        <v>74.666666666699996</v>
      </c>
      <c r="K29">
        <f>_xlfn.PERCENTRANK.INC($J$2:J67,J29)</f>
        <v>0.48499999999999999</v>
      </c>
      <c r="L29">
        <f>VLOOKUP(A29,'Caste Discrimination'!$B$4:$T$42,19,FALSE)</f>
        <v>6794</v>
      </c>
      <c r="M29">
        <f t="shared" si="3"/>
        <v>0.97099999999999997</v>
      </c>
    </row>
    <row r="30" spans="1:13" x14ac:dyDescent="0.3">
      <c r="A30" t="s">
        <v>29</v>
      </c>
      <c r="B30">
        <v>6.99</v>
      </c>
      <c r="C30">
        <f t="shared" si="0"/>
        <v>14.2</v>
      </c>
      <c r="D30">
        <f>VLOOKUP(A30,'Literacy Rate'!$A$5:$H$40,8,TRUE)</f>
        <v>81.400000000000006</v>
      </c>
      <c r="E30">
        <f t="shared" si="1"/>
        <v>74.2</v>
      </c>
      <c r="F30">
        <f>VLOOKUP(A30,'Gender Equality'!$A$2:$K$38,4,TRUE)</f>
        <v>0.88</v>
      </c>
      <c r="G30">
        <f t="shared" si="2"/>
        <v>91.4</v>
      </c>
      <c r="H30">
        <f>VLOOKUP(A30,'Crime Rate'!$A$2:$G$38,7,TRUE)</f>
        <v>0</v>
      </c>
      <c r="I30">
        <f>_xlfn.PERCENTRANK.INC($H$2:H$40,H30) *100</f>
        <v>0</v>
      </c>
      <c r="J30">
        <f>VLOOKUP(A30,'Unemployment Rate'!A29:B65,2,TRUE)</f>
        <v>39.333333333299997</v>
      </c>
      <c r="K30">
        <f>_xlfn.PERCENTRANK.INC($J$2:J68,J30)</f>
        <v>0.114</v>
      </c>
      <c r="L30">
        <f>VLOOKUP(A30,'Caste Discrimination'!$B$4:$T$42,19,FALSE)</f>
        <v>4</v>
      </c>
      <c r="M30">
        <f t="shared" si="3"/>
        <v>0.371</v>
      </c>
    </row>
    <row r="31" spans="1:13" x14ac:dyDescent="0.3">
      <c r="A31" t="s">
        <v>30</v>
      </c>
      <c r="B31">
        <v>10.33</v>
      </c>
      <c r="C31">
        <f t="shared" si="0"/>
        <v>37.1</v>
      </c>
      <c r="D31">
        <f>VLOOKUP(A31,'Literacy Rate'!$A$5:$H$40,8,TRUE)</f>
        <v>80.099999999999994</v>
      </c>
      <c r="E31">
        <f t="shared" si="1"/>
        <v>65.7</v>
      </c>
      <c r="F31">
        <f>VLOOKUP(A31,'Gender Equality'!$A$2:$K$38,4,TRUE)</f>
        <v>0.73</v>
      </c>
      <c r="G31">
        <f t="shared" si="2"/>
        <v>40</v>
      </c>
      <c r="H31">
        <f>VLOOKUP(A31,'Crime Rate'!$A$2:$G$38,7,TRUE)</f>
        <v>5.5137844610000002</v>
      </c>
      <c r="I31">
        <f>_xlfn.PERCENTRANK.INC($H$2:H$40,H31) *100</f>
        <v>71.399999999999991</v>
      </c>
      <c r="J31">
        <f>VLOOKUP(A31,'Unemployment Rate'!A30:B66,2,TRUE)</f>
        <v>66.666666666699996</v>
      </c>
      <c r="K31">
        <f>_xlfn.PERCENTRANK.INC($J$2:J69,J31)</f>
        <v>0.4</v>
      </c>
      <c r="L31">
        <f>VLOOKUP(A31,'Caste Discrimination'!$B$4:$T$42,19,FALSE)</f>
        <v>1144</v>
      </c>
      <c r="M31">
        <f t="shared" si="3"/>
        <v>0.71399999999999997</v>
      </c>
    </row>
    <row r="32" spans="1:13" x14ac:dyDescent="0.3">
      <c r="A32" t="s">
        <v>31</v>
      </c>
      <c r="B32">
        <v>8.31</v>
      </c>
      <c r="C32">
        <f t="shared" si="0"/>
        <v>17.100000000000001</v>
      </c>
      <c r="D32">
        <f>VLOOKUP(A32,'Literacy Rate'!$A$5:$H$40,8,TRUE)</f>
        <v>80.099999999999994</v>
      </c>
      <c r="E32">
        <f t="shared" si="1"/>
        <v>65.7</v>
      </c>
      <c r="F32">
        <f>VLOOKUP(A32,'Gender Equality'!$A$2:$K$38,4,TRUE)</f>
        <v>0.68</v>
      </c>
      <c r="G32">
        <f t="shared" si="2"/>
        <v>25.7</v>
      </c>
      <c r="H32">
        <f>VLOOKUP(A32,'Crime Rate'!$A$2:$G$38,7,TRUE)</f>
        <v>4.7478540770000004</v>
      </c>
      <c r="I32">
        <f>_xlfn.PERCENTRANK.INC($H$2:H$40,H32) *100</f>
        <v>62.8</v>
      </c>
      <c r="J32">
        <f>VLOOKUP(A32,'Unemployment Rate'!A31:B67,2,TRUE)</f>
        <v>61.666666666700003</v>
      </c>
      <c r="K32">
        <f>_xlfn.PERCENTRANK.INC($J$2:J70,J32)</f>
        <v>0.28499999999999998</v>
      </c>
      <c r="L32">
        <f>VLOOKUP(A32,'Caste Discrimination'!$B$4:$T$42,19,FALSE)</f>
        <v>1690</v>
      </c>
      <c r="M32">
        <f t="shared" si="3"/>
        <v>0.8</v>
      </c>
    </row>
    <row r="33" spans="1:13" x14ac:dyDescent="0.3">
      <c r="A33" t="s">
        <v>32</v>
      </c>
      <c r="B33">
        <v>25.07</v>
      </c>
      <c r="C33">
        <f t="shared" si="0"/>
        <v>74.2</v>
      </c>
      <c r="D33">
        <f>VLOOKUP(A33,'Literacy Rate'!$A$5:$H$40,8,TRUE)</f>
        <v>80.099999999999994</v>
      </c>
      <c r="E33">
        <f t="shared" si="1"/>
        <v>65.7</v>
      </c>
      <c r="F33">
        <f>VLOOKUP(A33,'Gender Equality'!$A$2:$K$38,4,TRUE)</f>
        <v>0.68</v>
      </c>
      <c r="G33">
        <f t="shared" si="2"/>
        <v>25.7</v>
      </c>
      <c r="H33">
        <f>VLOOKUP(A33,'Crime Rate'!$A$2:$G$38,7,TRUE)</f>
        <v>4.7478540770000004</v>
      </c>
      <c r="I33">
        <f>_xlfn.PERCENTRANK.INC($H$2:H$40,H33) *100</f>
        <v>62.8</v>
      </c>
      <c r="J33">
        <f>VLOOKUP(A33,'Unemployment Rate'!A32:B68,2,TRUE)</f>
        <v>12.3106512182</v>
      </c>
      <c r="K33">
        <f>_xlfn.PERCENTRANK.INC($J$2:J71,J33)</f>
        <v>0</v>
      </c>
      <c r="L33">
        <v>1</v>
      </c>
      <c r="M33">
        <f t="shared" si="3"/>
        <v>0.22800000000000001</v>
      </c>
    </row>
    <row r="34" spans="1:13" x14ac:dyDescent="0.3">
      <c r="A34" t="s">
        <v>33</v>
      </c>
      <c r="B34">
        <v>12.3</v>
      </c>
      <c r="C34">
        <f t="shared" si="0"/>
        <v>48.5</v>
      </c>
      <c r="D34">
        <f>VLOOKUP(A34,'Literacy Rate'!$A$5:$H$40,8,TRUE)</f>
        <v>87.2</v>
      </c>
      <c r="E34">
        <f t="shared" si="1"/>
        <v>88.5</v>
      </c>
      <c r="F34">
        <f>VLOOKUP(A34,'Gender Equality'!$A$2:$K$38,4,TRUE)</f>
        <v>0.72</v>
      </c>
      <c r="G34">
        <f t="shared" si="2"/>
        <v>37.1</v>
      </c>
      <c r="H34">
        <f>VLOOKUP(A34,'Crime Rate'!$A$2:$G$38,7,TRUE)</f>
        <v>1.5</v>
      </c>
      <c r="I34">
        <f>_xlfn.PERCENTRANK.INC($H$2:H$40,H34) *100</f>
        <v>28.499999999999996</v>
      </c>
      <c r="J34">
        <f>VLOOKUP(A34,'Unemployment Rate'!A33:B69,2,TRUE)</f>
        <v>159</v>
      </c>
      <c r="K34">
        <f>_xlfn.PERCENTRANK.INC($J$2:J72,J34)</f>
        <v>0.91400000000000003</v>
      </c>
      <c r="L34">
        <f>VLOOKUP(A34,'Caste Discrimination'!$B$4:$T$42,19,FALSE)</f>
        <v>0</v>
      </c>
      <c r="M34">
        <f t="shared" si="3"/>
        <v>0</v>
      </c>
    </row>
    <row r="35" spans="1:13" x14ac:dyDescent="0.3">
      <c r="A35" t="s">
        <v>34</v>
      </c>
      <c r="B35">
        <v>28.49</v>
      </c>
      <c r="C35">
        <f t="shared" si="0"/>
        <v>80</v>
      </c>
      <c r="D35">
        <f>VLOOKUP(A35,'Literacy Rate'!$A$5:$H$40,8,TRUE)</f>
        <v>67.7</v>
      </c>
      <c r="E35">
        <f t="shared" si="1"/>
        <v>20</v>
      </c>
      <c r="F35">
        <f>VLOOKUP(A35,'Gender Equality'!$A$2:$K$38,4,TRUE)</f>
        <v>0.94</v>
      </c>
      <c r="G35">
        <f t="shared" si="2"/>
        <v>97.1</v>
      </c>
      <c r="H35">
        <f>VLOOKUP(A35,'Crime Rate'!$A$2:$G$38,7,TRUE)</f>
        <v>0.59299907100000004</v>
      </c>
      <c r="I35">
        <f>_xlfn.PERCENTRANK.INC($H$2:H$40,H35) *100</f>
        <v>17.100000000000001</v>
      </c>
      <c r="J35">
        <f>VLOOKUP(A35,'Unemployment Rate'!A34:B70,2,TRUE)</f>
        <v>64.666666666699996</v>
      </c>
      <c r="K35">
        <f>_xlfn.PERCENTRANK.INC($J$2:J73,J35)</f>
        <v>0.34200000000000003</v>
      </c>
      <c r="L35">
        <f>VLOOKUP(A35,'Caste Discrimination'!$B$4:$T$42,19,FALSE)</f>
        <v>11829</v>
      </c>
      <c r="M35">
        <f t="shared" si="3"/>
        <v>1</v>
      </c>
    </row>
    <row r="36" spans="1:13" x14ac:dyDescent="0.3">
      <c r="A36" t="s">
        <v>35</v>
      </c>
      <c r="B36">
        <v>11.06</v>
      </c>
      <c r="C36">
        <f t="shared" si="0"/>
        <v>42.8</v>
      </c>
      <c r="D36">
        <f>VLOOKUP(A36,'Literacy Rate'!$A$5:$H$40,8,TRUE)</f>
        <v>78.8</v>
      </c>
      <c r="E36">
        <f t="shared" si="1"/>
        <v>60</v>
      </c>
      <c r="F36">
        <f>VLOOKUP(A36,'Gender Equality'!$A$2:$K$38,4,TRUE)</f>
        <v>0.71</v>
      </c>
      <c r="G36">
        <f t="shared" si="2"/>
        <v>31.4</v>
      </c>
      <c r="H36">
        <f>VLOOKUP(A36,'Crime Rate'!$A$2:$G$38,7,TRUE)</f>
        <v>1.162790698</v>
      </c>
      <c r="I36">
        <f>_xlfn.PERCENTRANK.INC($H$2:H$40,H36) *100</f>
        <v>25.7</v>
      </c>
      <c r="J36">
        <f>VLOOKUP(A36,'Unemployment Rate'!A35:B71,2,TRUE)</f>
        <v>132.3333333333</v>
      </c>
      <c r="K36">
        <f>_xlfn.PERCENTRANK.INC($J$2:J74,J36)</f>
        <v>0.88500000000000001</v>
      </c>
      <c r="L36">
        <f>VLOOKUP(A36,'Caste Discrimination'!$B$4:$T$42,19,FALSE)</f>
        <v>84</v>
      </c>
      <c r="M36">
        <f t="shared" si="3"/>
        <v>0.48499999999999999</v>
      </c>
    </row>
    <row r="37" spans="1:13" x14ac:dyDescent="0.3">
      <c r="A37" t="s">
        <v>36</v>
      </c>
      <c r="B37">
        <v>18.64</v>
      </c>
      <c r="C37">
        <f t="shared" si="0"/>
        <v>65.7</v>
      </c>
      <c r="D37">
        <f>VLOOKUP(A37,'Literacy Rate'!$A$5:$H$40,8,TRUE)</f>
        <v>76.3</v>
      </c>
      <c r="E37">
        <f t="shared" si="1"/>
        <v>54.2</v>
      </c>
      <c r="F37">
        <f>VLOOKUP(A37,'Gender Equality'!$A$2:$K$38,4,TRUE)</f>
        <v>0.53</v>
      </c>
      <c r="G37">
        <f t="shared" si="2"/>
        <v>0</v>
      </c>
      <c r="H37">
        <f>VLOOKUP(A37,'Crime Rate'!$A$2:$G$38,7,TRUE)</f>
        <v>9.2678406000000005E-2</v>
      </c>
      <c r="I37">
        <f>_xlfn.PERCENTRANK.INC($H$2:H$40,H37) *100</f>
        <v>2.8000000000000003</v>
      </c>
      <c r="J37">
        <f>VLOOKUP(A37,'Unemployment Rate'!A36:B72,2,TRUE)</f>
        <v>38</v>
      </c>
      <c r="K37">
        <f>_xlfn.PERCENTRANK.INC($J$2:J75,J37)</f>
        <v>5.7000000000000002E-2</v>
      </c>
      <c r="L37">
        <f>VLOOKUP(A37,'Caste Discrimination'!$B$4:$T$42,19,FALSE)</f>
        <v>119</v>
      </c>
      <c r="M37">
        <f t="shared" si="3"/>
        <v>0.51400000000000001</v>
      </c>
    </row>
  </sheetData>
  <conditionalFormatting sqref="C1:C1048576">
    <cfRule type="colorScale" priority="6">
      <colorScale>
        <cfvo type="min"/>
        <cfvo type="max"/>
        <color rgb="FFFCFCFF"/>
        <color rgb="FFF8696B"/>
      </colorScale>
    </cfRule>
  </conditionalFormatting>
  <conditionalFormatting sqref="E1:E1048576">
    <cfRule type="colorScale" priority="5">
      <colorScale>
        <cfvo type="min"/>
        <cfvo type="max"/>
        <color rgb="FFFCFCFF"/>
        <color rgb="FF63BE7B"/>
      </colorScale>
    </cfRule>
  </conditionalFormatting>
  <conditionalFormatting sqref="G1:G1048576">
    <cfRule type="colorScale" priority="4">
      <colorScale>
        <cfvo type="min"/>
        <cfvo type="max"/>
        <color rgb="FFFCFCFF"/>
        <color rgb="FF63BE7B"/>
      </colorScale>
    </cfRule>
  </conditionalFormatting>
  <conditionalFormatting sqref="I1:I1048576">
    <cfRule type="colorScale" priority="3">
      <colorScale>
        <cfvo type="min"/>
        <cfvo type="max"/>
        <color rgb="FFFCFCFF"/>
        <color rgb="FFF8696B"/>
      </colorScale>
    </cfRule>
  </conditionalFormatting>
  <conditionalFormatting sqref="K1:K1048576">
    <cfRule type="colorScale" priority="2">
      <colorScale>
        <cfvo type="min"/>
        <cfvo type="max"/>
        <color rgb="FFFCFCFF"/>
        <color rgb="FFF8696B"/>
      </colorScale>
    </cfRule>
  </conditionalFormatting>
  <conditionalFormatting sqref="M1:M1048576">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1D50-8AE9-42A5-A50D-81065D1B9D0B}">
  <sheetPr>
    <tabColor theme="9" tint="-0.249977111117893"/>
  </sheetPr>
  <dimension ref="A1:E37"/>
  <sheetViews>
    <sheetView tabSelected="1" zoomScale="40" zoomScaleNormal="40" workbookViewId="0">
      <selection activeCell="D2" sqref="D2"/>
    </sheetView>
  </sheetViews>
  <sheetFormatPr defaultRowHeight="23.4" x14ac:dyDescent="0.45"/>
  <cols>
    <col min="1" max="1" width="40.88671875" style="49" bestFit="1" customWidth="1"/>
    <col min="2" max="2" width="31.6640625" style="50" bestFit="1" customWidth="1"/>
    <col min="4" max="4" width="25.77734375" bestFit="1" customWidth="1"/>
    <col min="5" max="5" width="35" customWidth="1"/>
    <col min="6" max="6" width="16.44140625" bestFit="1" customWidth="1"/>
    <col min="8" max="8" width="29.21875" bestFit="1" customWidth="1"/>
    <col min="9" max="9" width="9.6640625" bestFit="1" customWidth="1"/>
  </cols>
  <sheetData>
    <row r="1" spans="1:5" x14ac:dyDescent="0.45">
      <c r="A1" s="48" t="s">
        <v>0</v>
      </c>
      <c r="B1" s="47" t="s">
        <v>108</v>
      </c>
    </row>
    <row r="2" spans="1:5" x14ac:dyDescent="0.45">
      <c r="A2" s="49" t="s">
        <v>29</v>
      </c>
      <c r="B2" s="50">
        <f>('Final DataSet'!C30*35-'Final DataSet'!E30*20-'Final DataSet'!G31*20+'Final DataSet'!I30*40+'Final DataSet'!K30*35+'Final DataSet'!M30)/100</f>
        <v>-17.82639</v>
      </c>
    </row>
    <row r="3" spans="1:5" x14ac:dyDescent="0.45">
      <c r="A3" s="49" t="s">
        <v>16</v>
      </c>
      <c r="B3" s="50">
        <f>('Final DataSet'!C17*35-'Final DataSet'!E17*20-'Final DataSet'!G18*20+'Final DataSet'!I17*40+'Final DataSet'!K17*35+'Final DataSet'!M17)/100</f>
        <v>-12.708630000000001</v>
      </c>
    </row>
    <row r="4" spans="1:5" x14ac:dyDescent="0.45">
      <c r="A4" s="49" t="s">
        <v>33</v>
      </c>
      <c r="B4" s="50">
        <f>('Final DataSet'!C34*35-'Final DataSet'!E34*20-'Final DataSet'!G35*20+'Final DataSet'!I34*40+'Final DataSet'!K34*35+'Final DataSet'!M34)/100</f>
        <v>-8.4251000000000023</v>
      </c>
    </row>
    <row r="5" spans="1:5" x14ac:dyDescent="0.45">
      <c r="A5" s="49" t="s">
        <v>18</v>
      </c>
      <c r="B5" s="50">
        <f>('Final DataSet'!C19*35-'Final DataSet'!E19*20-'Final DataSet'!G20*20+'Final DataSet'!I19*40+'Final DataSet'!K19*35+'Final DataSet'!M19)/100</f>
        <v>-8.3699999999999992</v>
      </c>
    </row>
    <row r="6" spans="1:5" x14ac:dyDescent="0.45">
      <c r="A6" s="49" t="s">
        <v>17</v>
      </c>
      <c r="B6" s="50">
        <f>('Final DataSet'!C18*35-'Final DataSet'!E18*20-'Final DataSet'!G19*20+'Final DataSet'!I18*40+'Final DataSet'!K18*35+'Final DataSet'!M18)/100</f>
        <v>-4.7572000000000001</v>
      </c>
    </row>
    <row r="7" spans="1:5" x14ac:dyDescent="0.45">
      <c r="A7" s="49" t="s">
        <v>23</v>
      </c>
      <c r="B7" s="50">
        <f>('Final DataSet'!C24*35-'Final DataSet'!E24*20-'Final DataSet'!G25*20+'Final DataSet'!I24*40+'Final DataSet'!K24*35+'Final DataSet'!M24)/100</f>
        <v>-1.1200999999999999</v>
      </c>
    </row>
    <row r="8" spans="1:5" x14ac:dyDescent="0.45">
      <c r="A8" s="49" t="s">
        <v>22</v>
      </c>
      <c r="B8" s="50">
        <f>('Final DataSet'!C23*35-'Final DataSet'!E23*20-'Final DataSet'!G24*20+'Final DataSet'!I23*40+'Final DataSet'!K23*35+'Final DataSet'!M23)/100</f>
        <v>1.2250000000000023</v>
      </c>
    </row>
    <row r="9" spans="1:5" x14ac:dyDescent="0.45">
      <c r="A9" s="49" t="s">
        <v>8</v>
      </c>
      <c r="B9" s="50">
        <f>('Final DataSet'!C9*35-'Final DataSet'!E9*20-'Final DataSet'!G10*20+'Final DataSet'!I9*40+'Final DataSet'!K9*35+'Final DataSet'!M9)/100</f>
        <v>2.40442</v>
      </c>
    </row>
    <row r="10" spans="1:5" x14ac:dyDescent="0.45">
      <c r="A10" s="49" t="s">
        <v>24</v>
      </c>
      <c r="B10" s="50">
        <f>('Final DataSet'!C25*35-'Final DataSet'!E25*20-'Final DataSet'!G26*20+'Final DataSet'!I25*40+'Final DataSet'!K25*35+'Final DataSet'!M25)/100</f>
        <v>8.6198499999999996</v>
      </c>
    </row>
    <row r="11" spans="1:5" x14ac:dyDescent="0.45">
      <c r="A11" s="49" t="s">
        <v>1</v>
      </c>
      <c r="B11" s="50">
        <f>('Final DataSet'!C2*35-'Final DataSet'!E2*20-'Final DataSet'!G3*20+'Final DataSet'!I2*40+'Final DataSet'!K2*35+'Final DataSet'!M2)/100</f>
        <v>11.1897</v>
      </c>
    </row>
    <row r="12" spans="1:5" x14ac:dyDescent="0.45">
      <c r="A12" s="49" t="s">
        <v>12</v>
      </c>
      <c r="B12" s="50">
        <f>('Final DataSet'!C13*35-'Final DataSet'!E13*20-'Final DataSet'!G14*20+'Final DataSet'!I13*40+'Final DataSet'!K13*35+'Final DataSet'!M13)/100</f>
        <v>11.575659999999994</v>
      </c>
    </row>
    <row r="13" spans="1:5" x14ac:dyDescent="0.45">
      <c r="A13" s="49" t="s">
        <v>11</v>
      </c>
      <c r="B13" s="50">
        <f>('Final DataSet'!C12*35-'Final DataSet'!E12*20-'Final DataSet'!G13*20+'Final DataSet'!I12*40+'Final DataSet'!K12*35+'Final DataSet'!M12)/100</f>
        <v>12.49685</v>
      </c>
      <c r="D13" s="44" t="s">
        <v>110</v>
      </c>
      <c r="E13" s="44" t="s">
        <v>109</v>
      </c>
    </row>
    <row r="14" spans="1:5" x14ac:dyDescent="0.45">
      <c r="A14" s="49" t="s">
        <v>31</v>
      </c>
      <c r="B14" s="50">
        <f>('Final DataSet'!C32*35-'Final DataSet'!E32*20-'Final DataSet'!G33*20+'Final DataSet'!I32*40+'Final DataSet'!K32*35+'Final DataSet'!M32)/100</f>
        <v>12.932749999999999</v>
      </c>
      <c r="D14" s="45" t="s">
        <v>111</v>
      </c>
      <c r="E14" s="46">
        <v>35</v>
      </c>
    </row>
    <row r="15" spans="1:5" x14ac:dyDescent="0.45">
      <c r="A15" s="49" t="s">
        <v>10</v>
      </c>
      <c r="B15" s="50">
        <f>('Final DataSet'!C11*35-'Final DataSet'!E11*20-'Final DataSet'!G12*20+'Final DataSet'!I11*40+'Final DataSet'!K11*35+'Final DataSet'!M11)/100</f>
        <v>13.26722</v>
      </c>
      <c r="D15" s="45" t="s">
        <v>112</v>
      </c>
      <c r="E15" s="46">
        <v>-20</v>
      </c>
    </row>
    <row r="16" spans="1:5" x14ac:dyDescent="0.45">
      <c r="A16" s="49" t="s">
        <v>36</v>
      </c>
      <c r="B16" s="50">
        <f>('Final DataSet'!C37*35-'Final DataSet'!E37*20-'Final DataSet'!G38*20+'Final DataSet'!I37*40+'Final DataSet'!K37*35+'Final DataSet'!M37)/100</f>
        <v>13.300089999999997</v>
      </c>
      <c r="D16" s="45" t="s">
        <v>113</v>
      </c>
      <c r="E16" s="46">
        <v>-20</v>
      </c>
    </row>
    <row r="17" spans="1:5" x14ac:dyDescent="0.45">
      <c r="A17" s="49" t="s">
        <v>35</v>
      </c>
      <c r="B17" s="50">
        <f>('Final DataSet'!C36*35-'Final DataSet'!E36*20-'Final DataSet'!G37*20+'Final DataSet'!I36*40+'Final DataSet'!K36*35+'Final DataSet'!M36)/100</f>
        <v>13.574599999999998</v>
      </c>
      <c r="D17" s="45" t="s">
        <v>114</v>
      </c>
      <c r="E17" s="46">
        <v>35</v>
      </c>
    </row>
    <row r="18" spans="1:5" x14ac:dyDescent="0.45">
      <c r="A18" s="49" t="s">
        <v>9</v>
      </c>
      <c r="B18" s="50">
        <f>('Final DataSet'!C10*35-'Final DataSet'!E10*20-'Final DataSet'!G11*20+'Final DataSet'!I10*40+'Final DataSet'!K10*35+'Final DataSet'!M10)/100</f>
        <v>14.288270000000001</v>
      </c>
      <c r="D18" s="45" t="s">
        <v>115</v>
      </c>
      <c r="E18" s="46">
        <v>40</v>
      </c>
    </row>
    <row r="19" spans="1:5" x14ac:dyDescent="0.45">
      <c r="A19" s="49" t="s">
        <v>27</v>
      </c>
      <c r="B19" s="50">
        <f>('Final DataSet'!C28*35-'Final DataSet'!E28*20-'Final DataSet'!G29*20+'Final DataSet'!I28*40+'Final DataSet'!K28*35+'Final DataSet'!M28)/100</f>
        <v>14.43512</v>
      </c>
      <c r="D19" s="45" t="s">
        <v>116</v>
      </c>
      <c r="E19" s="46">
        <v>30</v>
      </c>
    </row>
    <row r="20" spans="1:5" x14ac:dyDescent="0.45">
      <c r="A20" s="49" t="s">
        <v>4</v>
      </c>
      <c r="B20" s="50">
        <f>('Final DataSet'!C5*35-'Final DataSet'!E5*20-'Final DataSet'!G6*20+'Final DataSet'!I5*40+'Final DataSet'!K5*35+'Final DataSet'!M5)/100</f>
        <v>16.064080000000001</v>
      </c>
    </row>
    <row r="21" spans="1:5" x14ac:dyDescent="0.45">
      <c r="A21" s="49" t="s">
        <v>2</v>
      </c>
      <c r="B21" s="50">
        <f>('Final DataSet'!C3*35-'Final DataSet'!E3*20-'Final DataSet'!G4*20+'Final DataSet'!I3*40+'Final DataSet'!K3*35+'Final DataSet'!M3)/100</f>
        <v>20.24832</v>
      </c>
    </row>
    <row r="22" spans="1:5" x14ac:dyDescent="0.45">
      <c r="A22" s="49" t="s">
        <v>30</v>
      </c>
      <c r="B22" s="50">
        <f>('Final DataSet'!C31*35-'Final DataSet'!E31*20-'Final DataSet'!G32*20+'Final DataSet'!I31*40+'Final DataSet'!K31*35+'Final DataSet'!M31)/100</f>
        <v>23.412139999999994</v>
      </c>
    </row>
    <row r="23" spans="1:5" x14ac:dyDescent="0.45">
      <c r="A23" s="49" t="s">
        <v>34</v>
      </c>
      <c r="B23" s="50">
        <f>('Final DataSet'!C35*35-'Final DataSet'!E35*20-'Final DataSet'!G36*20+'Final DataSet'!I35*40+'Final DataSet'!K35*35+'Final DataSet'!M35)/100</f>
        <v>24.689699999999998</v>
      </c>
    </row>
    <row r="24" spans="1:5" x14ac:dyDescent="0.45">
      <c r="A24" s="49" t="s">
        <v>28</v>
      </c>
      <c r="B24" s="50">
        <f>('Final DataSet'!C29*35-'Final DataSet'!E29*20-'Final DataSet'!G30*20+'Final DataSet'!I29*40+'Final DataSet'!K29*35+'Final DataSet'!M29)/100</f>
        <v>25.589459999999999</v>
      </c>
    </row>
    <row r="25" spans="1:5" x14ac:dyDescent="0.45">
      <c r="A25" s="49" t="s">
        <v>20</v>
      </c>
      <c r="B25" s="50">
        <f>('Final DataSet'!C21*35-'Final DataSet'!E21*20-'Final DataSet'!G22*20+'Final DataSet'!I21*40+'Final DataSet'!K21*35+'Final DataSet'!M21)/100</f>
        <v>25.773649999999996</v>
      </c>
    </row>
    <row r="26" spans="1:5" x14ac:dyDescent="0.45">
      <c r="A26" s="49" t="s">
        <v>21</v>
      </c>
      <c r="B26" s="50">
        <f>('Final DataSet'!C22*35-'Final DataSet'!E22*20-'Final DataSet'!G23*20+'Final DataSet'!I22*40+'Final DataSet'!K22*35+'Final DataSet'!M22)/100</f>
        <v>26.679699999999997</v>
      </c>
    </row>
    <row r="27" spans="1:5" x14ac:dyDescent="0.45">
      <c r="A27" s="49" t="s">
        <v>5</v>
      </c>
      <c r="B27" s="50">
        <f>('Final DataSet'!C6*35-'Final DataSet'!E6*20-'Final DataSet'!G7*20+'Final DataSet'!I6*40+'Final DataSet'!K6*35+'Final DataSet'!M6)/100</f>
        <v>27.089369999999999</v>
      </c>
    </row>
    <row r="28" spans="1:5" x14ac:dyDescent="0.45">
      <c r="A28" s="49" t="s">
        <v>6</v>
      </c>
      <c r="B28" s="50">
        <f>('Final DataSet'!C7*35-'Final DataSet'!E7*20-'Final DataSet'!G8*20+'Final DataSet'!I7*40+'Final DataSet'!K7*35+'Final DataSet'!M7)/100</f>
        <v>27.422079999999998</v>
      </c>
    </row>
    <row r="29" spans="1:5" x14ac:dyDescent="0.45">
      <c r="A29" s="49" t="s">
        <v>15</v>
      </c>
      <c r="B29" s="50">
        <f>('Final DataSet'!C16*35-'Final DataSet'!E16*20-'Final DataSet'!G17*20+'Final DataSet'!I16*40+'Final DataSet'!K16*35+'Final DataSet'!M16)/100</f>
        <v>30.302610000000001</v>
      </c>
    </row>
    <row r="30" spans="1:5" x14ac:dyDescent="0.45">
      <c r="A30" s="49" t="s">
        <v>32</v>
      </c>
      <c r="B30" s="50">
        <f>('Final DataSet'!C33*35-'Final DataSet'!E33*20-'Final DataSet'!G34*20+'Final DataSet'!I33*40+'Final DataSet'!K33*35+'Final DataSet'!M33)/100</f>
        <v>30.53228</v>
      </c>
    </row>
    <row r="31" spans="1:5" x14ac:dyDescent="0.45">
      <c r="A31" s="49" t="s">
        <v>26</v>
      </c>
      <c r="B31" s="50">
        <f>('Final DataSet'!C27*35-'Final DataSet'!E27*20-'Final DataSet'!G28*20+'Final DataSet'!I27*40+'Final DataSet'!K27*35+'Final DataSet'!M27)/100</f>
        <v>32.618560000000002</v>
      </c>
    </row>
    <row r="32" spans="1:5" x14ac:dyDescent="0.45">
      <c r="A32" s="49" t="s">
        <v>7</v>
      </c>
      <c r="B32" s="50">
        <f>('Final DataSet'!C8*35-'Final DataSet'!E8*20-'Final DataSet'!G9*20+'Final DataSet'!I8*40+'Final DataSet'!K8*35+'Final DataSet'!M8)/100</f>
        <v>34.600749999999998</v>
      </c>
    </row>
    <row r="33" spans="1:2" x14ac:dyDescent="0.45">
      <c r="A33" s="49" t="s">
        <v>14</v>
      </c>
      <c r="B33" s="50">
        <f>('Final DataSet'!C15*35-'Final DataSet'!E15*20-'Final DataSet'!G16*20+'Final DataSet'!I15*40+'Final DataSet'!K15*35+'Final DataSet'!M15)/100</f>
        <v>37.086229999999993</v>
      </c>
    </row>
    <row r="34" spans="1:2" x14ac:dyDescent="0.45">
      <c r="A34" s="49" t="s">
        <v>19</v>
      </c>
      <c r="B34" s="50">
        <f>('Final DataSet'!C20*35-'Final DataSet'!E20*20-'Final DataSet'!G21*20+'Final DataSet'!I20*40+'Final DataSet'!K20*35+'Final DataSet'!M20)/100</f>
        <v>39.803990000000006</v>
      </c>
    </row>
    <row r="35" spans="1:2" x14ac:dyDescent="0.45">
      <c r="A35" s="49" t="s">
        <v>13</v>
      </c>
      <c r="B35" s="50">
        <f>('Final DataSet'!C14*35-'Final DataSet'!E14*20-'Final DataSet'!G15*20+'Final DataSet'!I14*40+'Final DataSet'!K14*35+'Final DataSet'!M14)/100</f>
        <v>42.767799999999987</v>
      </c>
    </row>
    <row r="36" spans="1:2" x14ac:dyDescent="0.45">
      <c r="A36" s="49" t="s">
        <v>25</v>
      </c>
      <c r="B36" s="50">
        <f>('Final DataSet'!C26*35-'Final DataSet'!E26*20-'Final DataSet'!G27*20+'Final DataSet'!I26*40+'Final DataSet'!K26*35+'Final DataSet'!M26)/100</f>
        <v>51.833280000000002</v>
      </c>
    </row>
    <row r="37" spans="1:2" x14ac:dyDescent="0.45">
      <c r="A37" s="49" t="s">
        <v>3</v>
      </c>
      <c r="B37" s="50">
        <f>('Final DataSet'!C4*35-'Final DataSet'!E4*20-'Final DataSet'!G5*20+'Final DataSet'!I4*40+'Final DataSet'!K4*35+'Final DataSet'!M4)/100</f>
        <v>70.134950000000003</v>
      </c>
    </row>
  </sheetData>
  <sortState xmlns:xlrd2="http://schemas.microsoft.com/office/spreadsheetml/2017/richdata2" ref="A2:B37">
    <sortCondition ref="B1:B37"/>
  </sortState>
  <conditionalFormatting sqref="B1:B1048576">
    <cfRule type="colorScale" priority="2">
      <colorScale>
        <cfvo type="min"/>
        <cfvo type="percentile" val="50"/>
        <cfvo type="max"/>
        <color rgb="FF63BE7B"/>
        <color rgb="FFFFEB84"/>
        <color rgb="FFF8696B"/>
      </colorScale>
    </cfRule>
  </conditionalFormatting>
  <conditionalFormatting sqref="A1:B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Poverty Line Data</vt:lpstr>
      <vt:lpstr>Literacy Rate</vt:lpstr>
      <vt:lpstr>Gender Equality</vt:lpstr>
      <vt:lpstr>Crime Rate</vt:lpstr>
      <vt:lpstr>Unemployment Rate</vt:lpstr>
      <vt:lpstr>Caste Discrimination</vt:lpstr>
      <vt:lpstr>Final DataSet</vt:lpstr>
      <vt:lpstr>Result &amp; 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JaneethReddy Alle</dc:creator>
  <cp:lastModifiedBy>JaneethReddy</cp:lastModifiedBy>
  <dcterms:created xsi:type="dcterms:W3CDTF">2022-09-03T13:58:27Z</dcterms:created>
  <dcterms:modified xsi:type="dcterms:W3CDTF">2022-09-04T08:27:24Z</dcterms:modified>
</cp:coreProperties>
</file>