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5600" yWindow="-440" windowWidth="14560" windowHeight="8280" tabRatio="616" activeTab="3"/>
  </bookViews>
  <sheets>
    <sheet name="Table S1" sheetId="12" r:id="rId1"/>
    <sheet name="Table S2" sheetId="13" r:id="rId2"/>
    <sheet name="Table S3" sheetId="8" r:id="rId3"/>
    <sheet name="Table S4" sheetId="7" r:id="rId4"/>
    <sheet name="Table S5" sheetId="5" r:id="rId5"/>
  </sheets>
  <definedNames>
    <definedName name="_xlnm._FilterDatabase" localSheetId="3" hidden="1">'Table S4'!$A$1:$N$1990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2" i="13" l="1"/>
  <c r="F21" i="13"/>
  <c r="D21" i="13"/>
  <c r="G21" i="13"/>
  <c r="E21" i="13"/>
  <c r="G20" i="13"/>
  <c r="E20" i="13"/>
  <c r="G19" i="13"/>
  <c r="E19" i="13"/>
  <c r="G18" i="13"/>
  <c r="E18" i="13"/>
  <c r="F17" i="13"/>
  <c r="D13" i="13"/>
  <c r="D14" i="13"/>
  <c r="D15" i="13"/>
  <c r="D16" i="13"/>
  <c r="D17" i="13"/>
  <c r="G17" i="13"/>
  <c r="E17" i="13"/>
  <c r="G16" i="13"/>
  <c r="G15" i="13"/>
  <c r="G14" i="13"/>
  <c r="G13" i="13"/>
  <c r="G12" i="13"/>
  <c r="E12" i="13"/>
  <c r="G11" i="13"/>
  <c r="E11" i="13"/>
  <c r="F10" i="13"/>
  <c r="D10" i="13"/>
  <c r="G10" i="13"/>
  <c r="E10" i="13"/>
  <c r="G9" i="13"/>
  <c r="E9" i="13"/>
  <c r="G8" i="13"/>
  <c r="E8" i="13"/>
  <c r="G7" i="13"/>
  <c r="E7" i="13"/>
  <c r="E30" i="5"/>
  <c r="D30" i="5"/>
  <c r="H29" i="5"/>
  <c r="G29" i="5"/>
  <c r="E29" i="5"/>
  <c r="D29" i="5"/>
  <c r="H28" i="5"/>
  <c r="G28" i="5"/>
  <c r="E28" i="5"/>
  <c r="D28" i="5"/>
  <c r="H27" i="5"/>
  <c r="G27" i="5"/>
  <c r="E27" i="5"/>
  <c r="D27" i="5"/>
  <c r="H26" i="5"/>
  <c r="G26" i="5"/>
  <c r="E26" i="5"/>
  <c r="D26" i="5"/>
  <c r="H25" i="5"/>
  <c r="G25" i="5"/>
  <c r="E25" i="5"/>
  <c r="D25" i="5"/>
  <c r="H24" i="5"/>
  <c r="G24" i="5"/>
  <c r="E24" i="5"/>
  <c r="D24" i="5"/>
  <c r="H23" i="5"/>
  <c r="G23" i="5"/>
  <c r="E23" i="5"/>
  <c r="D23" i="5"/>
  <c r="H22" i="5"/>
  <c r="G22" i="5"/>
  <c r="E22" i="5"/>
  <c r="D22" i="5"/>
  <c r="H21" i="5"/>
  <c r="G21" i="5"/>
  <c r="E21" i="5"/>
  <c r="D21" i="5"/>
  <c r="H20" i="5"/>
  <c r="G20" i="5"/>
  <c r="E20" i="5"/>
  <c r="D20" i="5"/>
  <c r="H19" i="5"/>
  <c r="G19" i="5"/>
  <c r="E19" i="5"/>
  <c r="D19" i="5"/>
  <c r="H18" i="5"/>
  <c r="G18" i="5"/>
  <c r="E18" i="5"/>
  <c r="D18" i="5"/>
  <c r="H17" i="5"/>
  <c r="G17" i="5"/>
  <c r="E17" i="5"/>
  <c r="D17" i="5"/>
  <c r="H16" i="5"/>
  <c r="G16" i="5"/>
  <c r="E16" i="5"/>
  <c r="D16" i="5"/>
  <c r="H15" i="5"/>
  <c r="G15" i="5"/>
  <c r="E15" i="5"/>
  <c r="D15" i="5"/>
  <c r="H14" i="5"/>
  <c r="G14" i="5"/>
  <c r="E14" i="5"/>
  <c r="D14" i="5"/>
  <c r="H13" i="5"/>
  <c r="G13" i="5"/>
  <c r="H12" i="5"/>
  <c r="G12" i="5"/>
  <c r="H11" i="5"/>
  <c r="G11" i="5"/>
  <c r="H10" i="5"/>
  <c r="G10" i="5"/>
  <c r="H9" i="5"/>
  <c r="G9" i="5"/>
  <c r="H8" i="5"/>
  <c r="G8" i="5"/>
  <c r="H7" i="5"/>
  <c r="G7" i="5"/>
  <c r="H6" i="5"/>
  <c r="G6" i="5"/>
  <c r="H5" i="5"/>
  <c r="G5" i="5"/>
  <c r="H4" i="5"/>
  <c r="G4" i="5"/>
  <c r="H3" i="5"/>
  <c r="G3" i="5"/>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G1930" i="7"/>
  <c r="G1931" i="7"/>
  <c r="G1932" i="7"/>
  <c r="G1933" i="7"/>
  <c r="G1934" i="7"/>
  <c r="G1935" i="7"/>
  <c r="G1936" i="7"/>
  <c r="G193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888" i="7"/>
</calcChain>
</file>

<file path=xl/sharedStrings.xml><?xml version="1.0" encoding="utf-8"?>
<sst xmlns="http://schemas.openxmlformats.org/spreadsheetml/2006/main" count="17577" uniqueCount="5160">
  <si>
    <t>-</t>
  </si>
  <si>
    <t>Gorilla</t>
  </si>
  <si>
    <t>Bonobo</t>
  </si>
  <si>
    <t>Variation</t>
  </si>
  <si>
    <t>Method</t>
  </si>
  <si>
    <t>Sample</t>
  </si>
  <si>
    <t>Species</t>
  </si>
  <si>
    <t>Pan troglodytes schweinfurthii</t>
  </si>
  <si>
    <t>Pongo pygmaeus</t>
  </si>
  <si>
    <t>AADACL3</t>
  </si>
  <si>
    <t>Pongo abelii</t>
  </si>
  <si>
    <t>ABCA10</t>
  </si>
  <si>
    <t>Pan troglodytes ellioti</t>
  </si>
  <si>
    <t>Pan troglodytes verus</t>
  </si>
  <si>
    <t>Homo sapiens</t>
  </si>
  <si>
    <t>Pan paniscus</t>
  </si>
  <si>
    <t>Pan troglodytes troglodytes</t>
  </si>
  <si>
    <t>ACAD10</t>
  </si>
  <si>
    <t>ACPP</t>
  </si>
  <si>
    <t>ADAMTS20</t>
  </si>
  <si>
    <t>ADAMTSL4</t>
  </si>
  <si>
    <t>ADRA1A</t>
  </si>
  <si>
    <t>AGBL1</t>
  </si>
  <si>
    <t>AGBL4</t>
  </si>
  <si>
    <t>AIM1L</t>
  </si>
  <si>
    <t>AIM2</t>
  </si>
  <si>
    <t>AKAP2</t>
  </si>
  <si>
    <t>ALS2CR12</t>
  </si>
  <si>
    <t>ANKDD1A</t>
  </si>
  <si>
    <t>ANO6</t>
  </si>
  <si>
    <t>ANP32D</t>
  </si>
  <si>
    <t>ARGFX</t>
  </si>
  <si>
    <t>ARMC4</t>
  </si>
  <si>
    <t>ASPM</t>
  </si>
  <si>
    <t>ASTN2</t>
  </si>
  <si>
    <t>ATP10D</t>
  </si>
  <si>
    <t>NM_020453</t>
  </si>
  <si>
    <t>AUTS2</t>
  </si>
  <si>
    <t>BANF2</t>
  </si>
  <si>
    <t>BBS10</t>
  </si>
  <si>
    <t>BICC1</t>
  </si>
  <si>
    <t>BRMS1</t>
  </si>
  <si>
    <t>BROX</t>
  </si>
  <si>
    <t>BRWD1</t>
  </si>
  <si>
    <t>BTNL2</t>
  </si>
  <si>
    <t>C10orf53</t>
  </si>
  <si>
    <t>C11orf40</t>
  </si>
  <si>
    <t>C12orf26</t>
  </si>
  <si>
    <t>C12orf51</t>
  </si>
  <si>
    <t>C12orf54</t>
  </si>
  <si>
    <t>C12orf59</t>
  </si>
  <si>
    <t>C12orf70</t>
  </si>
  <si>
    <t>NM_001145010</t>
  </si>
  <si>
    <t>C12orf74</t>
  </si>
  <si>
    <t>C17orf57</t>
  </si>
  <si>
    <t>C18orf62</t>
  </si>
  <si>
    <t>C3orf35</t>
  </si>
  <si>
    <t>C3orf52</t>
  </si>
  <si>
    <t>C3orf79</t>
  </si>
  <si>
    <t>C4orf37</t>
  </si>
  <si>
    <t>C5orf25</t>
  </si>
  <si>
    <t>C6orf201</t>
  </si>
  <si>
    <t>C7orf65</t>
  </si>
  <si>
    <t>C9orf131</t>
  </si>
  <si>
    <t>CACNA1C</t>
  </si>
  <si>
    <t>CAPN14</t>
  </si>
  <si>
    <t>CASP8</t>
  </si>
  <si>
    <t>CATSPERB</t>
  </si>
  <si>
    <t>NM_024764</t>
  </si>
  <si>
    <t>CCDC17</t>
  </si>
  <si>
    <t>CD1A</t>
  </si>
  <si>
    <t>NM_001763</t>
  </si>
  <si>
    <t>CD5L</t>
  </si>
  <si>
    <t>CDKAL1</t>
  </si>
  <si>
    <t>CEACAM1</t>
  </si>
  <si>
    <t>CEACAM18</t>
  </si>
  <si>
    <t>CEP85L</t>
  </si>
  <si>
    <t>CES5A</t>
  </si>
  <si>
    <t>NM_001190158</t>
  </si>
  <si>
    <t>CFLAR</t>
  </si>
  <si>
    <t>CILP</t>
  </si>
  <si>
    <t>CLEC12A</t>
  </si>
  <si>
    <t>CLEC12B</t>
  </si>
  <si>
    <t>CLLU1</t>
  </si>
  <si>
    <t>CLRN1</t>
  </si>
  <si>
    <t>CNNM2</t>
  </si>
  <si>
    <t>COG6</t>
  </si>
  <si>
    <t>COL6A5</t>
  </si>
  <si>
    <t>NM_153264</t>
  </si>
  <si>
    <t>CRHR1</t>
  </si>
  <si>
    <t>CSMD3</t>
  </si>
  <si>
    <t>CYFIP2</t>
  </si>
  <si>
    <t>DCHS2</t>
  </si>
  <si>
    <t>DEFB112</t>
  </si>
  <si>
    <t>DEFB113</t>
  </si>
  <si>
    <t>DIAPH3</t>
  </si>
  <si>
    <t>DISC1</t>
  </si>
  <si>
    <t>DSG4</t>
  </si>
  <si>
    <t>DYTN</t>
  </si>
  <si>
    <t>ECD</t>
  </si>
  <si>
    <t>EDNRB</t>
  </si>
  <si>
    <t>ELSPBP1</t>
  </si>
  <si>
    <t>ENSA</t>
  </si>
  <si>
    <t>ETFB</t>
  </si>
  <si>
    <t>EXOC4</t>
  </si>
  <si>
    <t>FAM160B1</t>
  </si>
  <si>
    <t>FAM98B</t>
  </si>
  <si>
    <t>FARP1</t>
  </si>
  <si>
    <t>FBXW12</t>
  </si>
  <si>
    <t>FCRL1</t>
  </si>
  <si>
    <t>FCRL3</t>
  </si>
  <si>
    <t>FHAD1</t>
  </si>
  <si>
    <t>NM_052929</t>
  </si>
  <si>
    <t>FKBP11</t>
  </si>
  <si>
    <t>FPR2</t>
  </si>
  <si>
    <t>FRAS1</t>
  </si>
  <si>
    <t>FRMD6</t>
  </si>
  <si>
    <t>GABPB2</t>
  </si>
  <si>
    <t>GALNT14</t>
  </si>
  <si>
    <t>NM_001253826</t>
  </si>
  <si>
    <t>GFOD1</t>
  </si>
  <si>
    <t>GFOD2</t>
  </si>
  <si>
    <t>GLIPR1L1</t>
  </si>
  <si>
    <t>GSTK1</t>
  </si>
  <si>
    <t>GUCY1A2</t>
  </si>
  <si>
    <t>H1FNT</t>
  </si>
  <si>
    <t>HHLA2</t>
  </si>
  <si>
    <t>NM_007072</t>
  </si>
  <si>
    <t>HIST1H2AA</t>
  </si>
  <si>
    <t>HLA-DOB</t>
  </si>
  <si>
    <t>HMSD</t>
  </si>
  <si>
    <t>HSD17B4</t>
  </si>
  <si>
    <t>HYAL4</t>
  </si>
  <si>
    <t>IFT122</t>
  </si>
  <si>
    <t>IFT80</t>
  </si>
  <si>
    <t>IGSF5</t>
  </si>
  <si>
    <t>IL1RAP</t>
  </si>
  <si>
    <t>IP6K2</t>
  </si>
  <si>
    <t>KCNH6</t>
  </si>
  <si>
    <t>KCNU1</t>
  </si>
  <si>
    <t>NM_001031836</t>
  </si>
  <si>
    <t>KDM4C</t>
  </si>
  <si>
    <t>KDM4D</t>
  </si>
  <si>
    <t>KIAA0586</t>
  </si>
  <si>
    <t>KIAA1586</t>
  </si>
  <si>
    <t>KIDINS220</t>
  </si>
  <si>
    <t>KRTAP15-1</t>
  </si>
  <si>
    <t>KRTAP19-2</t>
  </si>
  <si>
    <t>KRTAP19-4</t>
  </si>
  <si>
    <t>KRTAP20-3</t>
  </si>
  <si>
    <t>KRTAP25-1</t>
  </si>
  <si>
    <t>KRTAP6-1</t>
  </si>
  <si>
    <t>LARP6</t>
  </si>
  <si>
    <t>LCLAT1</t>
  </si>
  <si>
    <t>LINC00596</t>
  </si>
  <si>
    <t>LIPF</t>
  </si>
  <si>
    <t>LMAN1L</t>
  </si>
  <si>
    <t>LOC100129636</t>
  </si>
  <si>
    <t>LOC100129924</t>
  </si>
  <si>
    <t>LOC100294145</t>
  </si>
  <si>
    <t>LOC158434</t>
  </si>
  <si>
    <t>LOC283553</t>
  </si>
  <si>
    <t>LOC339862</t>
  </si>
  <si>
    <t>LOC646498</t>
  </si>
  <si>
    <t>LOC730183</t>
  </si>
  <si>
    <t>LRRC29</t>
  </si>
  <si>
    <t>LRRIQ1</t>
  </si>
  <si>
    <t>LTA4H</t>
  </si>
  <si>
    <t>LTK</t>
  </si>
  <si>
    <t>MAS1L</t>
  </si>
  <si>
    <t>MDH1B</t>
  </si>
  <si>
    <t>MED27</t>
  </si>
  <si>
    <t>METTL15</t>
  </si>
  <si>
    <t>METTL6</t>
  </si>
  <si>
    <t>MGP</t>
  </si>
  <si>
    <t>MIR4280</t>
  </si>
  <si>
    <t>MPPED2</t>
  </si>
  <si>
    <t>MRAP</t>
  </si>
  <si>
    <t>MRPL39</t>
  </si>
  <si>
    <t>NM_080794</t>
  </si>
  <si>
    <t>MS4A14</t>
  </si>
  <si>
    <t>MTF2</t>
  </si>
  <si>
    <t>MUC16</t>
  </si>
  <si>
    <t>MUCL1</t>
  </si>
  <si>
    <t>NM_058173</t>
  </si>
  <si>
    <t>MYCT1</t>
  </si>
  <si>
    <t>MYLK4</t>
  </si>
  <si>
    <t>NBAS</t>
  </si>
  <si>
    <t>NELL2</t>
  </si>
  <si>
    <t>NLRP14</t>
  </si>
  <si>
    <t>NMNAT2</t>
  </si>
  <si>
    <t>NMUR2</t>
  </si>
  <si>
    <t>NOP16</t>
  </si>
  <si>
    <t>NPFFR2</t>
  </si>
  <si>
    <t>NREP</t>
  </si>
  <si>
    <t>NUP160</t>
  </si>
  <si>
    <t>NWD1</t>
  </si>
  <si>
    <t>OLAH</t>
  </si>
  <si>
    <t>OPRM1</t>
  </si>
  <si>
    <t>OR10C1</t>
  </si>
  <si>
    <t>OR11A1</t>
  </si>
  <si>
    <t>OR11H6</t>
  </si>
  <si>
    <t>OR11L1</t>
  </si>
  <si>
    <t>OR12D3</t>
  </si>
  <si>
    <t>OR1A2</t>
  </si>
  <si>
    <t>OR2B6</t>
  </si>
  <si>
    <t>OR2D3</t>
  </si>
  <si>
    <t>OR2M4</t>
  </si>
  <si>
    <t>OR3A1</t>
  </si>
  <si>
    <t>OR3A2</t>
  </si>
  <si>
    <t>OR4K13</t>
  </si>
  <si>
    <t>OR4K17</t>
  </si>
  <si>
    <t>OR4L1</t>
  </si>
  <si>
    <t>OR51A7</t>
  </si>
  <si>
    <t>OR51B4</t>
  </si>
  <si>
    <t>OR51B5</t>
  </si>
  <si>
    <t>OR51F1</t>
  </si>
  <si>
    <t>OR51G1</t>
  </si>
  <si>
    <t>OR52B6</t>
  </si>
  <si>
    <t>OR52E4</t>
  </si>
  <si>
    <t>OR52E6</t>
  </si>
  <si>
    <t>OR52K1</t>
  </si>
  <si>
    <t>OR52M1</t>
  </si>
  <si>
    <t>OR52N2</t>
  </si>
  <si>
    <t>OR52N5</t>
  </si>
  <si>
    <t>OR52R1</t>
  </si>
  <si>
    <t>OR56B1</t>
  </si>
  <si>
    <t>OR5AC2</t>
  </si>
  <si>
    <t>OR5V1</t>
  </si>
  <si>
    <t>NM_030876</t>
  </si>
  <si>
    <t>OR8S1</t>
  </si>
  <si>
    <t>PARP15</t>
  </si>
  <si>
    <t>PCID2</t>
  </si>
  <si>
    <t>PDE3B</t>
  </si>
  <si>
    <t>PDPN</t>
  </si>
  <si>
    <t>PDZD2</t>
  </si>
  <si>
    <t>PIGP</t>
  </si>
  <si>
    <t>PKHD1L1</t>
  </si>
  <si>
    <t>PKP2</t>
  </si>
  <si>
    <t>PLD6</t>
  </si>
  <si>
    <t>PPP1CC</t>
  </si>
  <si>
    <t>PRMT7</t>
  </si>
  <si>
    <t>PTCHD3</t>
  </si>
  <si>
    <t>PTCHD4</t>
  </si>
  <si>
    <t>PTPN23</t>
  </si>
  <si>
    <t>PTPRC</t>
  </si>
  <si>
    <t>PTPRQ</t>
  </si>
  <si>
    <t>QRICH2</t>
  </si>
  <si>
    <t>NM_032134</t>
  </si>
  <si>
    <t>R3HCC1L</t>
  </si>
  <si>
    <t>RAB32</t>
  </si>
  <si>
    <t>RAD51C</t>
  </si>
  <si>
    <t>RAD9B</t>
  </si>
  <si>
    <t>RDH8</t>
  </si>
  <si>
    <t>RFC3</t>
  </si>
  <si>
    <t>RNF170</t>
  </si>
  <si>
    <t>RNF213</t>
  </si>
  <si>
    <t>RNF217</t>
  </si>
  <si>
    <t>RXFP2</t>
  </si>
  <si>
    <t>S100Z</t>
  </si>
  <si>
    <t>SARM1</t>
  </si>
  <si>
    <t>SCGB1D4</t>
  </si>
  <si>
    <t>SET</t>
  </si>
  <si>
    <t>SETBP1</t>
  </si>
  <si>
    <t>SETDB1</t>
  </si>
  <si>
    <t>SGCD</t>
  </si>
  <si>
    <t>SGOL2</t>
  </si>
  <si>
    <t>SIGLEC6</t>
  </si>
  <si>
    <t>SIGLEC8</t>
  </si>
  <si>
    <t>SIX4</t>
  </si>
  <si>
    <t>SLC22A20</t>
  </si>
  <si>
    <t>SLC22A25</t>
  </si>
  <si>
    <t>SLC28A1</t>
  </si>
  <si>
    <t>SLC5A11</t>
  </si>
  <si>
    <t>SLFN13</t>
  </si>
  <si>
    <t>NM_144682</t>
  </si>
  <si>
    <t>SMCR9</t>
  </si>
  <si>
    <t>SPTA1</t>
  </si>
  <si>
    <t>ST6GAL2</t>
  </si>
  <si>
    <t>STARD13</t>
  </si>
  <si>
    <t>STARD9</t>
  </si>
  <si>
    <t>STON2</t>
  </si>
  <si>
    <t>SYNE2</t>
  </si>
  <si>
    <t>TAAR2</t>
  </si>
  <si>
    <t>TACC2</t>
  </si>
  <si>
    <t>TAS2R39</t>
  </si>
  <si>
    <t>TBC1D10C</t>
  </si>
  <si>
    <t>TBC1D15</t>
  </si>
  <si>
    <t>TFB1M</t>
  </si>
  <si>
    <t>TG</t>
  </si>
  <si>
    <t>TGS1</t>
  </si>
  <si>
    <t>TLL2</t>
  </si>
  <si>
    <t>TMBIM6</t>
  </si>
  <si>
    <t>TMED5</t>
  </si>
  <si>
    <t>TMEM202</t>
  </si>
  <si>
    <t>TMEM40</t>
  </si>
  <si>
    <t>TMEM89</t>
  </si>
  <si>
    <t>TPD52L3</t>
  </si>
  <si>
    <t>TRIM31</t>
  </si>
  <si>
    <t>TRIM40</t>
  </si>
  <si>
    <t>TRMT10C</t>
  </si>
  <si>
    <t>TRUB2</t>
  </si>
  <si>
    <t>TTC14</t>
  </si>
  <si>
    <t>TTLL4</t>
  </si>
  <si>
    <t>UBQLNL</t>
  </si>
  <si>
    <t>UCN2</t>
  </si>
  <si>
    <t>USP29</t>
  </si>
  <si>
    <t>NM_020903</t>
  </si>
  <si>
    <t>USP4</t>
  </si>
  <si>
    <t>VSIG10L</t>
  </si>
  <si>
    <t>VWA3A</t>
  </si>
  <si>
    <t>WISP1</t>
  </si>
  <si>
    <t>YIPF7</t>
  </si>
  <si>
    <t>YME1L1</t>
  </si>
  <si>
    <t>ZNF193</t>
  </si>
  <si>
    <t>ZNF260</t>
  </si>
  <si>
    <t>ZNF280D</t>
  </si>
  <si>
    <t>ZNF300</t>
  </si>
  <si>
    <t>ZNF559</t>
  </si>
  <si>
    <t>ZNF568</t>
  </si>
  <si>
    <t>ZNF589</t>
  </si>
  <si>
    <t>ZNF594</t>
  </si>
  <si>
    <t>ZNF846</t>
  </si>
  <si>
    <t>ZNF860</t>
  </si>
  <si>
    <t>NM_001137674</t>
  </si>
  <si>
    <t>Common name</t>
  </si>
  <si>
    <t>Name</t>
  </si>
  <si>
    <t>ID2</t>
  </si>
  <si>
    <t>Sex</t>
  </si>
  <si>
    <t>Source</t>
  </si>
  <si>
    <t>Geographic origin</t>
  </si>
  <si>
    <t xml:space="preserve">Birth Origin </t>
  </si>
  <si>
    <t>Read Length</t>
  </si>
  <si>
    <t>Sequenced Coverage</t>
  </si>
  <si>
    <t>Comments</t>
  </si>
  <si>
    <t>Gorilla beringei graueri</t>
  </si>
  <si>
    <t>M'kubwa</t>
  </si>
  <si>
    <t>9732
10-0029</t>
  </si>
  <si>
    <t>M</t>
  </si>
  <si>
    <t>Primary fibroblast</t>
  </si>
  <si>
    <t>DRC - Tulakwa, Northwest of Bukavu</t>
  </si>
  <si>
    <t>Wild born</t>
  </si>
  <si>
    <t>WashU</t>
  </si>
  <si>
    <t xml:space="preserve">Kaisi </t>
  </si>
  <si>
    <t>A929</t>
  </si>
  <si>
    <t>Blood</t>
  </si>
  <si>
    <t>DRC - Walikale region, Nord-Kivu</t>
  </si>
  <si>
    <t>CNAG</t>
  </si>
  <si>
    <t>100/101</t>
  </si>
  <si>
    <t>Victoria</t>
  </si>
  <si>
    <t>A967</t>
  </si>
  <si>
    <t>F</t>
  </si>
  <si>
    <t>Heparine blood</t>
  </si>
  <si>
    <t>53/100</t>
  </si>
  <si>
    <t>1st Generation by 9908 and 9917</t>
  </si>
  <si>
    <t>Gorilla gorilla diehli</t>
  </si>
  <si>
    <t>Nyango</t>
  </si>
  <si>
    <t>B646</t>
  </si>
  <si>
    <t>Whole Blood</t>
  </si>
  <si>
    <t>Gorilla gorilla gorilla</t>
  </si>
  <si>
    <t>Kowali</t>
  </si>
  <si>
    <t>9749
06-0127</t>
  </si>
  <si>
    <t>Frank*Kumba(Kisoro*/Mumbi*)</t>
  </si>
  <si>
    <t>Bulera</t>
  </si>
  <si>
    <t>9751
08-0056</t>
  </si>
  <si>
    <t>Azizi</t>
  </si>
  <si>
    <t>9750
08-0059</t>
  </si>
  <si>
    <t>Suzie</t>
  </si>
  <si>
    <t>9752
08-0060</t>
  </si>
  <si>
    <t>9753
10-0010(1)</t>
  </si>
  <si>
    <t>Captive born</t>
  </si>
  <si>
    <t>Parents: Moeba*/Kathryn*</t>
  </si>
  <si>
    <t xml:space="preserve">Banjo </t>
  </si>
  <si>
    <t>A931</t>
  </si>
  <si>
    <t>Cameroon</t>
  </si>
  <si>
    <t xml:space="preserve">Mimi </t>
  </si>
  <si>
    <t>A932</t>
  </si>
  <si>
    <t xml:space="preserve">Dian </t>
  </si>
  <si>
    <t>A933</t>
  </si>
  <si>
    <t>1st Generation by 856 and 858, both Wild born Cameroon?</t>
  </si>
  <si>
    <t xml:space="preserve">Delphi </t>
  </si>
  <si>
    <t>A934</t>
  </si>
  <si>
    <t>Congo</t>
  </si>
  <si>
    <t>Congo (could be both DRC and PRC, as Congo was one nation at that time)</t>
  </si>
  <si>
    <t xml:space="preserve">Sandra </t>
  </si>
  <si>
    <t>A930</t>
  </si>
  <si>
    <t xml:space="preserve"> 1st Generation by 566 and 530 both wild born Cameroon</t>
  </si>
  <si>
    <t xml:space="preserve">Coco </t>
  </si>
  <si>
    <t>A936</t>
  </si>
  <si>
    <t>Equatorial Guinea</t>
  </si>
  <si>
    <t>Equatorial Guinea. She was confiscated by Spanish customs when arriving from Equatorial Guinea.</t>
  </si>
  <si>
    <t xml:space="preserve">Kolo  </t>
  </si>
  <si>
    <t>A937</t>
  </si>
  <si>
    <t>1st Generation by 562 and 595 both wild born Cameroon</t>
  </si>
  <si>
    <t xml:space="preserve">Amani </t>
  </si>
  <si>
    <t>A962</t>
  </si>
  <si>
    <t>1st Generation by 475 and 476</t>
  </si>
  <si>
    <t>Abe</t>
  </si>
  <si>
    <t>X00108</t>
  </si>
  <si>
    <t>Unknown</t>
  </si>
  <si>
    <t>Tzambo</t>
  </si>
  <si>
    <t>X00109</t>
  </si>
  <si>
    <t>Akiba Beri</t>
  </si>
  <si>
    <t>B642</t>
  </si>
  <si>
    <t>Choomba</t>
  </si>
  <si>
    <t>B643</t>
  </si>
  <si>
    <t>West Africa</t>
  </si>
  <si>
    <t>Paki</t>
  </si>
  <si>
    <t>B644</t>
  </si>
  <si>
    <t>Anthal</t>
  </si>
  <si>
    <t>B647</t>
  </si>
  <si>
    <t>West Africa (Cameroon)</t>
  </si>
  <si>
    <t>Katie</t>
  </si>
  <si>
    <t>B650</t>
  </si>
  <si>
    <t>Carolyn</t>
  </si>
  <si>
    <t>KB5792</t>
  </si>
  <si>
    <t>Stanford</t>
  </si>
  <si>
    <t>Porta</t>
  </si>
  <si>
    <t>KB7973</t>
  </si>
  <si>
    <t>Vila</t>
  </si>
  <si>
    <t>KB3782</t>
  </si>
  <si>
    <t>Helen</t>
  </si>
  <si>
    <t>KB5852</t>
  </si>
  <si>
    <t>Oko</t>
  </si>
  <si>
    <t>KB6039</t>
  </si>
  <si>
    <t>Dolly</t>
  </si>
  <si>
    <t>KB3784</t>
  </si>
  <si>
    <t>KB4986</t>
  </si>
  <si>
    <t>Human</t>
  </si>
  <si>
    <t>Dai</t>
  </si>
  <si>
    <t>HGDP01307</t>
  </si>
  <si>
    <t>Lymphoblastoid</t>
  </si>
  <si>
    <t>94x100</t>
  </si>
  <si>
    <t>French</t>
  </si>
  <si>
    <t>HGDP00521</t>
  </si>
  <si>
    <t>Han</t>
  </si>
  <si>
    <t>HGDP00778</t>
  </si>
  <si>
    <t>Karitiana</t>
  </si>
  <si>
    <t>HGDP00998</t>
  </si>
  <si>
    <t>HGDP01284</t>
  </si>
  <si>
    <t>Mbuti</t>
  </si>
  <si>
    <t>HGDP00456</t>
  </si>
  <si>
    <t>Papuan</t>
  </si>
  <si>
    <t>HGDP00542</t>
  </si>
  <si>
    <t>San</t>
  </si>
  <si>
    <t>HGDP01029</t>
  </si>
  <si>
    <t>Sardinian</t>
  </si>
  <si>
    <t>HGDP00665</t>
  </si>
  <si>
    <t>LB502</t>
  </si>
  <si>
    <t>05-0096</t>
  </si>
  <si>
    <t xml:space="preserve">Hortense </t>
  </si>
  <si>
    <t>A914</t>
  </si>
  <si>
    <t xml:space="preserve">Kosana </t>
  </si>
  <si>
    <t>A915</t>
  </si>
  <si>
    <t xml:space="preserve">Dzeeta </t>
  </si>
  <si>
    <t>A917</t>
  </si>
  <si>
    <t xml:space="preserve">Hermien  </t>
  </si>
  <si>
    <t>A918</t>
  </si>
  <si>
    <t xml:space="preserve">Desmond </t>
  </si>
  <si>
    <t>A919</t>
  </si>
  <si>
    <t xml:space="preserve">Catherine </t>
  </si>
  <si>
    <t>A922</t>
  </si>
  <si>
    <t xml:space="preserve">Kombote  </t>
  </si>
  <si>
    <t>A923</t>
  </si>
  <si>
    <t>100/151</t>
  </si>
  <si>
    <t xml:space="preserve">Chipita </t>
  </si>
  <si>
    <t>A924</t>
  </si>
  <si>
    <t xml:space="preserve">Bono </t>
  </si>
  <si>
    <t>A925</t>
  </si>
  <si>
    <t xml:space="preserve">Natalie </t>
  </si>
  <si>
    <t>A926</t>
  </si>
  <si>
    <t xml:space="preserve">Salonga  </t>
  </si>
  <si>
    <t>A927</t>
  </si>
  <si>
    <t>1. Gen by 31 and 15 both wild born</t>
  </si>
  <si>
    <t xml:space="preserve">Kumbuka </t>
  </si>
  <si>
    <t>A928</t>
  </si>
  <si>
    <t>1. Gen by 1004 and 1006 both wild born</t>
  </si>
  <si>
    <t xml:space="preserve">Pan troglodytes ellioti
</t>
  </si>
  <si>
    <t>Nigerian chimpanzee</t>
  </si>
  <si>
    <t>Akwaya-Jean</t>
  </si>
  <si>
    <t>LWC2</t>
  </si>
  <si>
    <t>Seattle</t>
  </si>
  <si>
    <t>51/100</t>
  </si>
  <si>
    <t>Banyo</t>
  </si>
  <si>
    <t>LWC7</t>
  </si>
  <si>
    <t>Basho</t>
  </si>
  <si>
    <t>LWC8</t>
  </si>
  <si>
    <t>Damian</t>
  </si>
  <si>
    <t>LWC12</t>
  </si>
  <si>
    <t>Julie</t>
  </si>
  <si>
    <t>LWC21</t>
  </si>
  <si>
    <t>50/100</t>
  </si>
  <si>
    <t>Kopongo</t>
  </si>
  <si>
    <t>LWC23</t>
  </si>
  <si>
    <t>Koto</t>
  </si>
  <si>
    <t>LWC24</t>
  </si>
  <si>
    <t>Paquita</t>
  </si>
  <si>
    <t>LWC038</t>
  </si>
  <si>
    <t>Taweh</t>
  </si>
  <si>
    <t>LWC43</t>
  </si>
  <si>
    <t>Tobi</t>
  </si>
  <si>
    <t>LWC046</t>
  </si>
  <si>
    <t>Eastern chimpanzee</t>
  </si>
  <si>
    <t>Vincent</t>
  </si>
  <si>
    <t>Ch-045</t>
  </si>
  <si>
    <t xml:space="preserve">Spleen </t>
  </si>
  <si>
    <t>Tanzania, Gombe National Park</t>
  </si>
  <si>
    <t>Andromeda</t>
  </si>
  <si>
    <t>BB-042a</t>
  </si>
  <si>
    <t>Harriet</t>
  </si>
  <si>
    <t>ISIS #925</t>
  </si>
  <si>
    <t>9729
10-0005</t>
  </si>
  <si>
    <t>Bundongo Forest up Banyoror, Western Uganda</t>
  </si>
  <si>
    <t>Bwambale</t>
  </si>
  <si>
    <t>N/A</t>
  </si>
  <si>
    <t>A910</t>
  </si>
  <si>
    <t>Uganda, from Busamba, Bundibujo District in western Uganda.</t>
  </si>
  <si>
    <t>Kidongo</t>
  </si>
  <si>
    <t>A911</t>
  </si>
  <si>
    <t>Democratic Republic of Congo</t>
  </si>
  <si>
    <t>Nakuu</t>
  </si>
  <si>
    <t>A912</t>
  </si>
  <si>
    <t>Central chimpanzee</t>
  </si>
  <si>
    <t>Vaillant</t>
  </si>
  <si>
    <t>A957</t>
  </si>
  <si>
    <t>Gabon (Haut Ogooué)</t>
  </si>
  <si>
    <t>Doris</t>
  </si>
  <si>
    <t>A958</t>
  </si>
  <si>
    <t>Gabon (Ogooué Maritime)</t>
  </si>
  <si>
    <t>10306?</t>
  </si>
  <si>
    <t>A959</t>
  </si>
  <si>
    <t>Clara</t>
  </si>
  <si>
    <t>A960</t>
  </si>
  <si>
    <t>Gabon</t>
  </si>
  <si>
    <t>Western chimpanzee</t>
  </si>
  <si>
    <t>Bosco</t>
  </si>
  <si>
    <t>215?</t>
  </si>
  <si>
    <t>9668
10-0004</t>
  </si>
  <si>
    <t>Liver</t>
  </si>
  <si>
    <t>Jimmie</t>
  </si>
  <si>
    <t>A956</t>
  </si>
  <si>
    <t>Western Africa</t>
  </si>
  <si>
    <t>Koby</t>
  </si>
  <si>
    <t>650?</t>
  </si>
  <si>
    <t>X00100</t>
  </si>
  <si>
    <t>Clint</t>
  </si>
  <si>
    <t>C0471</t>
  </si>
  <si>
    <t>Pan troglodytes verus/troglodytes</t>
  </si>
  <si>
    <t>Chimpanzee hybrid</t>
  </si>
  <si>
    <t>Donald</t>
  </si>
  <si>
    <t>C0551</t>
  </si>
  <si>
    <t>09-0049</t>
  </si>
  <si>
    <t>Dam: West Africa
Sire: Unknown</t>
  </si>
  <si>
    <t>Sumatran orangutan</t>
  </si>
  <si>
    <t xml:space="preserve">Elsi </t>
  </si>
  <si>
    <t>A947</t>
  </si>
  <si>
    <t>Sumatra</t>
  </si>
  <si>
    <t xml:space="preserve">Kiki </t>
  </si>
  <si>
    <t>A948</t>
  </si>
  <si>
    <t xml:space="preserve">Dunja </t>
  </si>
  <si>
    <t>A949</t>
  </si>
  <si>
    <t>1. Gen by 456 and 457 both wild born Sumatra</t>
  </si>
  <si>
    <t xml:space="preserve"> Babu </t>
  </si>
  <si>
    <t>A950</t>
  </si>
  <si>
    <t xml:space="preserve">Buschi  </t>
  </si>
  <si>
    <t>A952</t>
  </si>
  <si>
    <t>Bornean orangutan</t>
  </si>
  <si>
    <t xml:space="preserve">Nonja </t>
  </si>
  <si>
    <t>A939</t>
  </si>
  <si>
    <t>1. Gen by 1052 and 1012 both from Sarawak Borneo</t>
  </si>
  <si>
    <t xml:space="preserve">Temmy </t>
  </si>
  <si>
    <t>A940</t>
  </si>
  <si>
    <t>1. Gen by 793 and 794 both wild born Borneo</t>
  </si>
  <si>
    <t xml:space="preserve">Sari  </t>
  </si>
  <si>
    <t>A941</t>
  </si>
  <si>
    <t>1. Gen by 202 and  322 both wild born Borneo</t>
  </si>
  <si>
    <t xml:space="preserve">Tilda </t>
  </si>
  <si>
    <t>A943</t>
  </si>
  <si>
    <t>Borneo</t>
  </si>
  <si>
    <t xml:space="preserve">Napoleon </t>
  </si>
  <si>
    <t>A944</t>
  </si>
  <si>
    <t>Split</t>
  </si>
  <si>
    <t>Ne</t>
  </si>
  <si>
    <t>COALHMM</t>
  </si>
  <si>
    <t>G.b.graueri - G.gorilla</t>
  </si>
  <si>
    <t>G.g.diehli - G.g.gorilla</t>
  </si>
  <si>
    <t>P.abelii - P.pygmaeus</t>
  </si>
  <si>
    <t>P.t.troglodytes - P.t.schweinfurthii</t>
  </si>
  <si>
    <t>P.t.verus - P.t.ellioti</t>
  </si>
  <si>
    <t>μ = 0.5e-9 (mut/(bp·year))</t>
  </si>
  <si>
    <t>μ = 1e-9 (mut/(bp·year))</t>
  </si>
  <si>
    <t>SNV</t>
  </si>
  <si>
    <t>C1orf86</t>
  </si>
  <si>
    <t>TP73;TP73</t>
  </si>
  <si>
    <t>SLC2A5</t>
  </si>
  <si>
    <t>AGTRAP;AGTRAP</t>
  </si>
  <si>
    <t>NPPA</t>
  </si>
  <si>
    <t>PADI4</t>
  </si>
  <si>
    <t>ALPL</t>
  </si>
  <si>
    <t>EPB41</t>
  </si>
  <si>
    <t>IQCC;IQCC</t>
  </si>
  <si>
    <t>HMGB4</t>
  </si>
  <si>
    <t>ADPRHL2</t>
  </si>
  <si>
    <t>OSCP1</t>
  </si>
  <si>
    <t>CSF3R</t>
  </si>
  <si>
    <t>MYCL1</t>
  </si>
  <si>
    <t>NFYC</t>
  </si>
  <si>
    <t>MOB3C</t>
  </si>
  <si>
    <t>CYP4B1;CYP4B1</t>
  </si>
  <si>
    <t>PODN;PODN;PODN;PODN</t>
  </si>
  <si>
    <t>TTC22</t>
  </si>
  <si>
    <t>LEPROT</t>
  </si>
  <si>
    <t>HHLA3</t>
  </si>
  <si>
    <t>LRRIQ3</t>
  </si>
  <si>
    <t>PTGFR</t>
  </si>
  <si>
    <t>PRKACB</t>
  </si>
  <si>
    <t>REG4</t>
  </si>
  <si>
    <t>NOTCH2</t>
  </si>
  <si>
    <t>NUDT17</t>
  </si>
  <si>
    <t>LCE2A</t>
  </si>
  <si>
    <t>LCE4A</t>
  </si>
  <si>
    <t>FLAD1</t>
  </si>
  <si>
    <t>ADAM15</t>
  </si>
  <si>
    <t>OR10T2</t>
  </si>
  <si>
    <t>C1orf204</t>
  </si>
  <si>
    <t>SLAMF9;SLAMF9</t>
  </si>
  <si>
    <t>SLAMF9</t>
  </si>
  <si>
    <t>ITLN2</t>
  </si>
  <si>
    <t>TSTD1</t>
  </si>
  <si>
    <t>APOA2</t>
  </si>
  <si>
    <t>C1orf111</t>
  </si>
  <si>
    <t>UHMK1</t>
  </si>
  <si>
    <t>FMO2</t>
  </si>
  <si>
    <t>FMO4</t>
  </si>
  <si>
    <t>TEX35</t>
  </si>
  <si>
    <t>TOR1AIP1</t>
  </si>
  <si>
    <t>MR1;MR1;MR1;MR1</t>
  </si>
  <si>
    <t>RGSL1</t>
  </si>
  <si>
    <t>NPL;NPL</t>
  </si>
  <si>
    <t>SMG7</t>
  </si>
  <si>
    <t>FAM58BP</t>
  </si>
  <si>
    <t>IGFN1</t>
  </si>
  <si>
    <t>PPP1R12B</t>
  </si>
  <si>
    <t>PM20D1</t>
  </si>
  <si>
    <t>SLC26A9</t>
  </si>
  <si>
    <t>IKBKE</t>
  </si>
  <si>
    <t>IL24;IL24;IL24;IL24</t>
  </si>
  <si>
    <t>PIGR</t>
  </si>
  <si>
    <t>CD46</t>
  </si>
  <si>
    <t>DNAH14</t>
  </si>
  <si>
    <t>MRPL55</t>
  </si>
  <si>
    <t>HIST3H3</t>
  </si>
  <si>
    <t>DISC1;DISC1</t>
  </si>
  <si>
    <t>ZP4</t>
  </si>
  <si>
    <t>EXO1</t>
  </si>
  <si>
    <t>EFCAB2</t>
  </si>
  <si>
    <t>OR2B11</t>
  </si>
  <si>
    <t>OR2W5</t>
  </si>
  <si>
    <t>OR2AK2</t>
  </si>
  <si>
    <t>OR14C36</t>
  </si>
  <si>
    <t>IDI2</t>
  </si>
  <si>
    <t>AKR1E2</t>
  </si>
  <si>
    <t>C10orf113</t>
  </si>
  <si>
    <t>EBLN1</t>
  </si>
  <si>
    <t>CREM;CREM;CREM;CREM;CREM;CREM;CREM;CREM;CREM;CREM;CREM;CREM;CREM;CREM;CREM;CREM</t>
  </si>
  <si>
    <t>CHAT;CHAT;CHAT;CHAT;CHAT;CHAT;CHAT</t>
  </si>
  <si>
    <t>ZNF365</t>
  </si>
  <si>
    <t>TACR2</t>
  </si>
  <si>
    <t>VDAC2</t>
  </si>
  <si>
    <t>RPS24</t>
  </si>
  <si>
    <t>LIPJ</t>
  </si>
  <si>
    <t>LIPF;LIPF;LIPF;LIPF</t>
  </si>
  <si>
    <t>IFIT1B</t>
  </si>
  <si>
    <t>HTR7</t>
  </si>
  <si>
    <t>RRP12;RRP12</t>
  </si>
  <si>
    <t>SEC31B</t>
  </si>
  <si>
    <t>SEMA4G</t>
  </si>
  <si>
    <t>TLX1NB</t>
  </si>
  <si>
    <t>BBIP1</t>
  </si>
  <si>
    <t>PLEKHS1</t>
  </si>
  <si>
    <t>PNLIPRP1</t>
  </si>
  <si>
    <t>BTBD16</t>
  </si>
  <si>
    <t>METTL10</t>
  </si>
  <si>
    <t>ADAM12</t>
  </si>
  <si>
    <t>LRRC27;LRRC27</t>
  </si>
  <si>
    <t>ADAM8</t>
  </si>
  <si>
    <t>C10orf125</t>
  </si>
  <si>
    <t>OR52W1</t>
  </si>
  <si>
    <t>DNHD1</t>
  </si>
  <si>
    <t>SAA4;SAA2-SAA4</t>
  </si>
  <si>
    <t>OR5B21</t>
  </si>
  <si>
    <t>OR5A1</t>
  </si>
  <si>
    <t>MS4A14;MS4A14;MS4A14;MS4A14</t>
  </si>
  <si>
    <t>MS4A5</t>
  </si>
  <si>
    <t>TUT1</t>
  </si>
  <si>
    <t>MYEOV</t>
  </si>
  <si>
    <t>LRTOMT</t>
  </si>
  <si>
    <t>CLPB</t>
  </si>
  <si>
    <t>PAK1</t>
  </si>
  <si>
    <t>TMEM133</t>
  </si>
  <si>
    <t>DDI1</t>
  </si>
  <si>
    <t>BCO2;BCO2</t>
  </si>
  <si>
    <t>ANKK1</t>
  </si>
  <si>
    <t>PAFAH1B2</t>
  </si>
  <si>
    <t>TMPRSS13</t>
  </si>
  <si>
    <t>AMICA1;AMICA1</t>
  </si>
  <si>
    <t>TMEM25;TMEM25</t>
  </si>
  <si>
    <t>OR6X1</t>
  </si>
  <si>
    <t>OR8D4</t>
  </si>
  <si>
    <t>OR10S1</t>
  </si>
  <si>
    <t>OR8B4</t>
  </si>
  <si>
    <t>OR8B12</t>
  </si>
  <si>
    <t>SLC37A2</t>
  </si>
  <si>
    <t>TMEM218;TMEM218;TMEM218;TMEM218</t>
  </si>
  <si>
    <t>PATE4</t>
  </si>
  <si>
    <t>FOXM1</t>
  </si>
  <si>
    <t>TULP3</t>
  </si>
  <si>
    <t>NOP2</t>
  </si>
  <si>
    <t>ACSM4</t>
  </si>
  <si>
    <t>CLEC6A</t>
  </si>
  <si>
    <t>TAS2R7</t>
  </si>
  <si>
    <t>TAS2R8</t>
  </si>
  <si>
    <t>TAS2R9</t>
  </si>
  <si>
    <t>TAS2R42</t>
  </si>
  <si>
    <t>SLC15A5</t>
  </si>
  <si>
    <t>IAPP</t>
  </si>
  <si>
    <t>MRPS35</t>
  </si>
  <si>
    <t>OVCH1</t>
  </si>
  <si>
    <t>OR10AD1</t>
  </si>
  <si>
    <t>LOC283403</t>
  </si>
  <si>
    <t>OR10A7</t>
  </si>
  <si>
    <t>OR6C74</t>
  </si>
  <si>
    <t>TAC3;TAC3</t>
  </si>
  <si>
    <t>SLC26A10</t>
  </si>
  <si>
    <t>CAPS2</t>
  </si>
  <si>
    <t>NR2C1</t>
  </si>
  <si>
    <t>DEPDC4</t>
  </si>
  <si>
    <t>CCDC169;CCDC169;CCDC169;CCDC169</t>
  </si>
  <si>
    <t>ARL11</t>
  </si>
  <si>
    <t>DHRS12</t>
  </si>
  <si>
    <t>DHRS12;DHRS12</t>
  </si>
  <si>
    <t>LINC00364</t>
  </si>
  <si>
    <t>LMO7;LMO7</t>
  </si>
  <si>
    <t>DAOA;DAOA</t>
  </si>
  <si>
    <t>DAOA;DAOA;DAOA</t>
  </si>
  <si>
    <t>CARKD</t>
  </si>
  <si>
    <t>C13orf35</t>
  </si>
  <si>
    <t>EDDM3A</t>
  </si>
  <si>
    <t>METTL17</t>
  </si>
  <si>
    <t>OXA1L</t>
  </si>
  <si>
    <t>GEMIN2;GEMIN2;GEMIN2</t>
  </si>
  <si>
    <t>FSCB</t>
  </si>
  <si>
    <t>C14orf182</t>
  </si>
  <si>
    <t>C14orf183</t>
  </si>
  <si>
    <t>TXNDC16;TXNDC16</t>
  </si>
  <si>
    <t>ZC2HC1C</t>
  </si>
  <si>
    <t>FLVCR2</t>
  </si>
  <si>
    <t>SEL1L</t>
  </si>
  <si>
    <t>ITPK1</t>
  </si>
  <si>
    <t>BTBD7</t>
  </si>
  <si>
    <t>ZNF839;ZNF839;ZNF839</t>
  </si>
  <si>
    <t>C15orf53</t>
  </si>
  <si>
    <t>C15orf54</t>
  </si>
  <si>
    <t>PPP1R14D</t>
  </si>
  <si>
    <t>C15orf63</t>
  </si>
  <si>
    <t>DUOXA1</t>
  </si>
  <si>
    <t>USP50</t>
  </si>
  <si>
    <t>DYX1C1</t>
  </si>
  <si>
    <t>RORA;RORA</t>
  </si>
  <si>
    <t>NOX5</t>
  </si>
  <si>
    <t>ACSBG1;ACSBG1</t>
  </si>
  <si>
    <t>C15orf32</t>
  </si>
  <si>
    <t>C16orf91</t>
  </si>
  <si>
    <t>PTX4</t>
  </si>
  <si>
    <t>CEMP1</t>
  </si>
  <si>
    <t>PRSS41</t>
  </si>
  <si>
    <t>MEFV</t>
  </si>
  <si>
    <t>C16orf96</t>
  </si>
  <si>
    <t>TNFRSF17</t>
  </si>
  <si>
    <t>ACSM3</t>
  </si>
  <si>
    <t>QPRT</t>
  </si>
  <si>
    <t>ITGAX</t>
  </si>
  <si>
    <t>LOC388276</t>
  </si>
  <si>
    <t>CES5A;CES5A;CES5A</t>
  </si>
  <si>
    <t>GINS3</t>
  </si>
  <si>
    <t>CNOT1</t>
  </si>
  <si>
    <t>BEAN1</t>
  </si>
  <si>
    <t>BCAR1</t>
  </si>
  <si>
    <t>NUDT7</t>
  </si>
  <si>
    <t>C16orf95;C16orf95;C16orf95</t>
  </si>
  <si>
    <t>LOC100287036</t>
  </si>
  <si>
    <t>SMYD4</t>
  </si>
  <si>
    <t>CAMKK1</t>
  </si>
  <si>
    <t>ATP2A3;ATP2A3;ATP2A3</t>
  </si>
  <si>
    <t>CNTROB</t>
  </si>
  <si>
    <t>SEBOX</t>
  </si>
  <si>
    <t>C17orf102</t>
  </si>
  <si>
    <t>MRM1</t>
  </si>
  <si>
    <t>ARL5C</t>
  </si>
  <si>
    <t>ZPBP2;ZPBP2</t>
  </si>
  <si>
    <t>GAST</t>
  </si>
  <si>
    <t>HAP1;HAP1;HAP1</t>
  </si>
  <si>
    <t>HSPB9</t>
  </si>
  <si>
    <t>PSME3</t>
  </si>
  <si>
    <t>DBF4B;DBF4B</t>
  </si>
  <si>
    <t>DBF4B</t>
  </si>
  <si>
    <t>CCDC103</t>
  </si>
  <si>
    <t>GOSR2</t>
  </si>
  <si>
    <t>C17orf57;C17orf57</t>
  </si>
  <si>
    <t>CALCOCO2</t>
  </si>
  <si>
    <t>FLJ45513</t>
  </si>
  <si>
    <t>SAMD14</t>
  </si>
  <si>
    <t>OR4D1</t>
  </si>
  <si>
    <t>OR4D2</t>
  </si>
  <si>
    <t>EFCAB3</t>
  </si>
  <si>
    <t>C17orf80</t>
  </si>
  <si>
    <t>CD300E</t>
  </si>
  <si>
    <t>FADS6</t>
  </si>
  <si>
    <t>RECQL5</t>
  </si>
  <si>
    <t>CBX2</t>
  </si>
  <si>
    <t>USP14;USP14</t>
  </si>
  <si>
    <t>ENOSF1</t>
  </si>
  <si>
    <t>CABLES1</t>
  </si>
  <si>
    <t>DSG3</t>
  </si>
  <si>
    <t>ZNF396</t>
  </si>
  <si>
    <t>C18orf21;C18orf21;C18orf21</t>
  </si>
  <si>
    <t>MBD1</t>
  </si>
  <si>
    <t>LOC100505549</t>
  </si>
  <si>
    <t>MADCAM1;MADCAM1</t>
  </si>
  <si>
    <t>ATP8B3;ATP8B3</t>
  </si>
  <si>
    <t>MFSD12</t>
  </si>
  <si>
    <t>TMIGD2;TMIGD2</t>
  </si>
  <si>
    <t>LRG1</t>
  </si>
  <si>
    <t>LOC100131094</t>
  </si>
  <si>
    <t>HSD11B1L;HSD11B1L;HSD11B1L</t>
  </si>
  <si>
    <t>C19orf59</t>
  </si>
  <si>
    <t>CLEC4M;CLEC4M;CLEC4M;CLEC4M;CLEC4M;CLEC4M;CLEC4M;CLEC4M;CLEC4M</t>
  </si>
  <si>
    <t>OR7G1</t>
  </si>
  <si>
    <t>ZNF559;ZNF559;ZNF559</t>
  </si>
  <si>
    <t>ZNF491</t>
  </si>
  <si>
    <t>ZNF625</t>
  </si>
  <si>
    <t>ZNF442</t>
  </si>
  <si>
    <t>DHPS</t>
  </si>
  <si>
    <t>EMR2;EMR2;EMR2;EMR2;EMR2;EMR2;EMR2</t>
  </si>
  <si>
    <t>PGLYRP2</t>
  </si>
  <si>
    <t>FAM129C</t>
  </si>
  <si>
    <t>UNC13A</t>
  </si>
  <si>
    <t>CEP89</t>
  </si>
  <si>
    <t>SCGB2B2</t>
  </si>
  <si>
    <t>SCN1B</t>
  </si>
  <si>
    <t>FXYD3</t>
  </si>
  <si>
    <t>RASGRP4;RASGRP4;RASGRP4;RASGRP4;RASGRP4;RASGRP4;RASGRP4</t>
  </si>
  <si>
    <t>ZNF780B</t>
  </si>
  <si>
    <t>CNTD2</t>
  </si>
  <si>
    <t>ZNF283</t>
  </si>
  <si>
    <t>ZNF404</t>
  </si>
  <si>
    <t>ZNF45</t>
  </si>
  <si>
    <t>ZNF224</t>
  </si>
  <si>
    <t>ZNF225</t>
  </si>
  <si>
    <t>IGFL4</t>
  </si>
  <si>
    <t>IGFL3</t>
  </si>
  <si>
    <t>CARD8;CARD8</t>
  </si>
  <si>
    <t>TULP2</t>
  </si>
  <si>
    <t>BCL2L12;BCL2L12</t>
  </si>
  <si>
    <t>C19orf76</t>
  </si>
  <si>
    <t>KLK12</t>
  </si>
  <si>
    <t>SIGLEC7;SIGLEC7</t>
  </si>
  <si>
    <t>C19orf75</t>
  </si>
  <si>
    <t>LOC100129083</t>
  </si>
  <si>
    <t>ZNF577;ZNF577</t>
  </si>
  <si>
    <t>ZNF665</t>
  </si>
  <si>
    <t>BIRC8</t>
  </si>
  <si>
    <t>GP6</t>
  </si>
  <si>
    <t>RPL28</t>
  </si>
  <si>
    <t>NLRP8</t>
  </si>
  <si>
    <t>ZNF544</t>
  </si>
  <si>
    <t>C2orf48</t>
  </si>
  <si>
    <t>TP53I3</t>
  </si>
  <si>
    <t>ABHD1</t>
  </si>
  <si>
    <t>BRE;BRE</t>
  </si>
  <si>
    <t>CDKL4</t>
  </si>
  <si>
    <t>OXER1</t>
  </si>
  <si>
    <t>LOC728819</t>
  </si>
  <si>
    <t>PIGF</t>
  </si>
  <si>
    <t>CNRIP1</t>
  </si>
  <si>
    <t>CLEC4F</t>
  </si>
  <si>
    <t>CLEC4F;CLEC4F</t>
  </si>
  <si>
    <t>ANKRD53</t>
  </si>
  <si>
    <t>FER1L5</t>
  </si>
  <si>
    <t>LY75-CD302;LY75;LY75-CD302</t>
  </si>
  <si>
    <t>NOSTRIN</t>
  </si>
  <si>
    <t>MPP4</t>
  </si>
  <si>
    <t>FASTKD2;FASTKD2;FASTKD2</t>
  </si>
  <si>
    <t>LOC100130451</t>
  </si>
  <si>
    <t>CCDC140</t>
  </si>
  <si>
    <t>C2orf83</t>
  </si>
  <si>
    <t>AGAP1</t>
  </si>
  <si>
    <t>OR6B2</t>
  </si>
  <si>
    <t>MYEOV2</t>
  </si>
  <si>
    <t>GPR35;GPR35</t>
  </si>
  <si>
    <t>MTERFD2</t>
  </si>
  <si>
    <t>DEFB132</t>
  </si>
  <si>
    <t>GNRH2;GNRH2;GNRH2</t>
  </si>
  <si>
    <t>NDUFAF5</t>
  </si>
  <si>
    <t>CST9L</t>
  </si>
  <si>
    <t>ACSS1</t>
  </si>
  <si>
    <t>DEFB116</t>
  </si>
  <si>
    <t>DEFB123</t>
  </si>
  <si>
    <t>C20orf203</t>
  </si>
  <si>
    <t>ITCH</t>
  </si>
  <si>
    <t>C20orf24</t>
  </si>
  <si>
    <t>KIAA1755</t>
  </si>
  <si>
    <t>WFDC12</t>
  </si>
  <si>
    <t>SPINT4</t>
  </si>
  <si>
    <t>TUBB1</t>
  </si>
  <si>
    <t>C20orf195</t>
  </si>
  <si>
    <t>ADAMTS1</t>
  </si>
  <si>
    <t>KRTAP21-3</t>
  </si>
  <si>
    <t>KRTAP19-8</t>
  </si>
  <si>
    <t>DNAJC28;DNAJC28</t>
  </si>
  <si>
    <t>SIM2</t>
  </si>
  <si>
    <t>DSCR6</t>
  </si>
  <si>
    <t>DSCR4</t>
  </si>
  <si>
    <t>PDE9A;PDE9A;PDE9A</t>
  </si>
  <si>
    <t>PWP2</t>
  </si>
  <si>
    <t>KRTAP12-4</t>
  </si>
  <si>
    <t>DIP2A</t>
  </si>
  <si>
    <t>XKR3</t>
  </si>
  <si>
    <t>USP18</t>
  </si>
  <si>
    <t>TBX1</t>
  </si>
  <si>
    <t>CCDC116</t>
  </si>
  <si>
    <t>IGLL5</t>
  </si>
  <si>
    <t>LIF</t>
  </si>
  <si>
    <t>PLA2G3</t>
  </si>
  <si>
    <t>APOL5</t>
  </si>
  <si>
    <t>APOL3</t>
  </si>
  <si>
    <t>APOBEC3H;APOBEC3H</t>
  </si>
  <si>
    <t>CENPM</t>
  </si>
  <si>
    <t>PARVG;PARVG;PARVG</t>
  </si>
  <si>
    <t>PRR5</t>
  </si>
  <si>
    <t>KIAA0930</t>
  </si>
  <si>
    <t>IL5RA;IL5RA</t>
  </si>
  <si>
    <t>C3orf32</t>
  </si>
  <si>
    <t>THUMPD3;THUMPD3</t>
  </si>
  <si>
    <t>OGG1</t>
  </si>
  <si>
    <t>TADA3</t>
  </si>
  <si>
    <t>ARPC4-TTLL3</t>
  </si>
  <si>
    <t>NGLY1</t>
  </si>
  <si>
    <t>CDCP1</t>
  </si>
  <si>
    <t>PRSS42</t>
  </si>
  <si>
    <t>IP6K2;IP6K2</t>
  </si>
  <si>
    <t>C3orf71</t>
  </si>
  <si>
    <t>MON1A;MON1A</t>
  </si>
  <si>
    <t>OR5K4</t>
  </si>
  <si>
    <t>OR5K3</t>
  </si>
  <si>
    <t>SEMA5B</t>
  </si>
  <si>
    <t>TXNRD3NB</t>
  </si>
  <si>
    <t>C3orf27</t>
  </si>
  <si>
    <t>C3orf36</t>
  </si>
  <si>
    <t>DZIP1L</t>
  </si>
  <si>
    <t>SUCNR1</t>
  </si>
  <si>
    <t>TMEM14E</t>
  </si>
  <si>
    <t>VEPH1;VEPH1</t>
  </si>
  <si>
    <t>TMEM44</t>
  </si>
  <si>
    <t>TM4SF19</t>
  </si>
  <si>
    <t>PIGX</t>
  </si>
  <si>
    <t>RNF212</t>
  </si>
  <si>
    <t>CRIPAK</t>
  </si>
  <si>
    <t>SEPSECS</t>
  </si>
  <si>
    <t>GNRHR</t>
  </si>
  <si>
    <t>TMPRSS11B</t>
  </si>
  <si>
    <t>UGT2A2</t>
  </si>
  <si>
    <t>ANTXR2</t>
  </si>
  <si>
    <t>ABCG2</t>
  </si>
  <si>
    <t>C4orf17</t>
  </si>
  <si>
    <t>SLC39A8</t>
  </si>
  <si>
    <t>EGF;EGF;EGF</t>
  </si>
  <si>
    <t>C4orf21</t>
  </si>
  <si>
    <t>PRSS48</t>
  </si>
  <si>
    <t>ADAM29;ADAM29;ADAM29;ADAM29</t>
  </si>
  <si>
    <t>TRAPPC11</t>
  </si>
  <si>
    <t>C5orf55</t>
  </si>
  <si>
    <t>LOC100506688</t>
  </si>
  <si>
    <t>FASTKD3</t>
  </si>
  <si>
    <t>FAM173B;FAM173B</t>
  </si>
  <si>
    <t>AMACR</t>
  </si>
  <si>
    <t>FAM159B</t>
  </si>
  <si>
    <t>TMEM232</t>
  </si>
  <si>
    <t>NREP;NREP</t>
  </si>
  <si>
    <t>TSSK1B</t>
  </si>
  <si>
    <t>C5orf63</t>
  </si>
  <si>
    <t>C5orf20</t>
  </si>
  <si>
    <t>TIFAB</t>
  </si>
  <si>
    <t>PKD2L2</t>
  </si>
  <si>
    <t>NME5</t>
  </si>
  <si>
    <t>PAIP2;PAIP2</t>
  </si>
  <si>
    <t>PCDHA9</t>
  </si>
  <si>
    <t>PCDHA10</t>
  </si>
  <si>
    <t>PCDHAC2</t>
  </si>
  <si>
    <t>PCDHB6</t>
  </si>
  <si>
    <t>PCDHGA8</t>
  </si>
  <si>
    <t>PCDHGA10</t>
  </si>
  <si>
    <t>GPR151</t>
  </si>
  <si>
    <t>TIGD6;TIGD6</t>
  </si>
  <si>
    <t>MFAP3;MFAP3;MFAP3</t>
  </si>
  <si>
    <t>HAVCR2</t>
  </si>
  <si>
    <t>EFCAB9</t>
  </si>
  <si>
    <t>TSPAN17</t>
  </si>
  <si>
    <t>DOK3;DOK3</t>
  </si>
  <si>
    <t>OR2Y1</t>
  </si>
  <si>
    <t>BTNL3</t>
  </si>
  <si>
    <t>PSMG4</t>
  </si>
  <si>
    <t>EEF1E1</t>
  </si>
  <si>
    <t>LOC100130357</t>
  </si>
  <si>
    <t>GPX5;GPX5</t>
  </si>
  <si>
    <t>GPX5</t>
  </si>
  <si>
    <t>OR2W1</t>
  </si>
  <si>
    <t>HLA-F</t>
  </si>
  <si>
    <t>NOTCH4</t>
  </si>
  <si>
    <t>C6orf1;C6orf1;C6orf1</t>
  </si>
  <si>
    <t>PNPLA1</t>
  </si>
  <si>
    <t>C6orf89</t>
  </si>
  <si>
    <t>KCNK17</t>
  </si>
  <si>
    <t>TREM1;TREM1;TREM1</t>
  </si>
  <si>
    <t>RSPH9</t>
  </si>
  <si>
    <t>GPR111</t>
  </si>
  <si>
    <t>RHAG</t>
  </si>
  <si>
    <t>KHDC1</t>
  </si>
  <si>
    <t>PGM3</t>
  </si>
  <si>
    <t>GTF3C6</t>
  </si>
  <si>
    <t>LAMA4;LAMA4</t>
  </si>
  <si>
    <t>GPRC6A</t>
  </si>
  <si>
    <t>C6orf170</t>
  </si>
  <si>
    <t>TAAR8</t>
  </si>
  <si>
    <t>TAAR6</t>
  </si>
  <si>
    <t>AHI1</t>
  </si>
  <si>
    <t>PBOV1</t>
  </si>
  <si>
    <t>SUMO4</t>
  </si>
  <si>
    <t>RAET1E</t>
  </si>
  <si>
    <t>WDR27</t>
  </si>
  <si>
    <t>LFNG</t>
  </si>
  <si>
    <t>VWDE</t>
  </si>
  <si>
    <t>ABCB5;ABCB5;ABCB5;ABCB5</t>
  </si>
  <si>
    <t>ABCB5</t>
  </si>
  <si>
    <t>ABCB5;ABCB5</t>
  </si>
  <si>
    <t>PDE1C;PDE1C;PDE1C</t>
  </si>
  <si>
    <t>C7orf10;C7orf10</t>
  </si>
  <si>
    <t>NPC1L1</t>
  </si>
  <si>
    <t>EIF4H</t>
  </si>
  <si>
    <t>CROT</t>
  </si>
  <si>
    <t>ABCB1</t>
  </si>
  <si>
    <t>SGCE</t>
  </si>
  <si>
    <t>FLJ42280;FLJ42280</t>
  </si>
  <si>
    <t>ZNF3</t>
  </si>
  <si>
    <t>MBLAC1</t>
  </si>
  <si>
    <t>FBXL13;FBXL13</t>
  </si>
  <si>
    <t>BCAP29</t>
  </si>
  <si>
    <t>ZNF277</t>
  </si>
  <si>
    <t>RNF148</t>
  </si>
  <si>
    <t>FAM71F2;FAM71F2</t>
  </si>
  <si>
    <t>PLXNA4</t>
  </si>
  <si>
    <t>TBXAS1</t>
  </si>
  <si>
    <t>SLC37A3</t>
  </si>
  <si>
    <t>OR6V1</t>
  </si>
  <si>
    <t>OR2F2</t>
  </si>
  <si>
    <t>C7orf29</t>
  </si>
  <si>
    <t>NOS3</t>
  </si>
  <si>
    <t>ASIC3</t>
  </si>
  <si>
    <t>GALNTL5</t>
  </si>
  <si>
    <t>C8orf74</t>
  </si>
  <si>
    <t>NEIL2;NEIL2;NEIL2;NEIL2</t>
  </si>
  <si>
    <t>SLC7A2;SLC7A2</t>
  </si>
  <si>
    <t>NAT1;NAT1</t>
  </si>
  <si>
    <t>PPP3CC;PPP3CC;PPP3CC</t>
  </si>
  <si>
    <t>C8orf58</t>
  </si>
  <si>
    <t>HTRA4</t>
  </si>
  <si>
    <t>PLAT;PLAT</t>
  </si>
  <si>
    <t>DNAJC5B</t>
  </si>
  <si>
    <t>C8orf44</t>
  </si>
  <si>
    <t>FABP12</t>
  </si>
  <si>
    <t>C8orf87</t>
  </si>
  <si>
    <t>NIPAL2</t>
  </si>
  <si>
    <t>ANKRD46</t>
  </si>
  <si>
    <t>DCAF13</t>
  </si>
  <si>
    <t>TSNARE1</t>
  </si>
  <si>
    <t>LY6K</t>
  </si>
  <si>
    <t>ZNF623</t>
  </si>
  <si>
    <t>C9orf66</t>
  </si>
  <si>
    <t>CDKN2A</t>
  </si>
  <si>
    <t>CCDC107;CCDC107</t>
  </si>
  <si>
    <t>FAM75E1</t>
  </si>
  <si>
    <t>C9orf156</t>
  </si>
  <si>
    <t>MSANTD3</t>
  </si>
  <si>
    <t>OR13F1</t>
  </si>
  <si>
    <t>OR13C4</t>
  </si>
  <si>
    <t>C9orf84</t>
  </si>
  <si>
    <t>OR1J2</t>
  </si>
  <si>
    <t>OR1N2</t>
  </si>
  <si>
    <t>OR1L8</t>
  </si>
  <si>
    <t>OR1L1</t>
  </si>
  <si>
    <t>OR1L3</t>
  </si>
  <si>
    <t>OR1K1</t>
  </si>
  <si>
    <t>GPR144</t>
  </si>
  <si>
    <t>TTC16</t>
  </si>
  <si>
    <t>TOR2A</t>
  </si>
  <si>
    <t>SH2D3C</t>
  </si>
  <si>
    <t>PPP2R4</t>
  </si>
  <si>
    <t>C9orf106</t>
  </si>
  <si>
    <t>C9orf50</t>
  </si>
  <si>
    <t>AIF1L</t>
  </si>
  <si>
    <t>CACFD1;CACFD1</t>
  </si>
  <si>
    <t>GLT6D1</t>
  </si>
  <si>
    <t>LCN9</t>
  </si>
  <si>
    <t>LCN8</t>
  </si>
  <si>
    <t>LCN15</t>
  </si>
  <si>
    <t>EDF1</t>
  </si>
  <si>
    <t>PNPLA7;PNPLA7</t>
  </si>
  <si>
    <t>ATXN3L</t>
  </si>
  <si>
    <t>DDX53</t>
  </si>
  <si>
    <t>PCYT1B</t>
  </si>
  <si>
    <t>ZNF673;ZNF673</t>
  </si>
  <si>
    <t>ZNF630;ZNF630</t>
  </si>
  <si>
    <t>TRO;TRO</t>
  </si>
  <si>
    <t>FAAH2</t>
  </si>
  <si>
    <t>RAB41</t>
  </si>
  <si>
    <t>TEX11</t>
  </si>
  <si>
    <t>HDAC8</t>
  </si>
  <si>
    <t>FAM46D;FAM46D</t>
  </si>
  <si>
    <t>TRMT2B;TRMT2B;TRMT2B;TRMT2B</t>
  </si>
  <si>
    <t>NXF5</t>
  </si>
  <si>
    <t>GPRASP1;GPRASP1;GPRASP1;GPRASP1</t>
  </si>
  <si>
    <t>GLRA4</t>
  </si>
  <si>
    <t>ZCCHC18</t>
  </si>
  <si>
    <t>ZCCHC16</t>
  </si>
  <si>
    <t>LONRF3;LONRF3</t>
  </si>
  <si>
    <t>KIAA1210</t>
  </si>
  <si>
    <t>OR13H1</t>
  </si>
  <si>
    <t>MAP7D3</t>
  </si>
  <si>
    <t>MAGEC1</t>
  </si>
  <si>
    <t>SPANXN1</t>
  </si>
  <si>
    <t>MAGEA5;MAGEA10-MAGEA5</t>
  </si>
  <si>
    <t>MAGEA10;MAGEA10;MAGEA10</t>
  </si>
  <si>
    <t>HAUS7</t>
  </si>
  <si>
    <t>IDH3G</t>
  </si>
  <si>
    <t>MTCP1NB</t>
  </si>
  <si>
    <t>RefSeq</t>
  </si>
  <si>
    <t>NM_001256946</t>
  </si>
  <si>
    <t>NM_001126242;NM_001204185</t>
  </si>
  <si>
    <t>NM_001135585</t>
  </si>
  <si>
    <t>NM_001040196;NM_001040197</t>
  </si>
  <si>
    <t>NM_006172</t>
  </si>
  <si>
    <t>NM_012387</t>
  </si>
  <si>
    <t>NM_001177520</t>
  </si>
  <si>
    <t>NM_001039775</t>
  </si>
  <si>
    <t>NM_001166006</t>
  </si>
  <si>
    <t>NM_001160042;NM_018134</t>
  </si>
  <si>
    <t>NM_145205</t>
  </si>
  <si>
    <t>NM_017825</t>
  </si>
  <si>
    <t>NM_206837</t>
  </si>
  <si>
    <t>NM_156039</t>
  </si>
  <si>
    <t>NM_005376</t>
  </si>
  <si>
    <t>NM_001142588</t>
  </si>
  <si>
    <t>NM_145279</t>
  </si>
  <si>
    <t>NM_001099772;NM_000779</t>
  </si>
  <si>
    <t>NM_032785</t>
  </si>
  <si>
    <t>NM_001199082;NM_001199080;NM_153703;NM_001199081</t>
  </si>
  <si>
    <t>NM_017904</t>
  </si>
  <si>
    <t>NM_001198681</t>
  </si>
  <si>
    <t>NM_001036646</t>
  </si>
  <si>
    <t>NM_001031693</t>
  </si>
  <si>
    <t>NM_001105659</t>
  </si>
  <si>
    <t>NM_001039585</t>
  </si>
  <si>
    <t>NM_207578</t>
  </si>
  <si>
    <t>NM_001159353</t>
  </si>
  <si>
    <t>NM_001200001</t>
  </si>
  <si>
    <t>NM_001012758</t>
  </si>
  <si>
    <t>NM_025008</t>
  </si>
  <si>
    <t>NM_178428</t>
  </si>
  <si>
    <t>NM_178356</t>
  </si>
  <si>
    <t>NM_025207</t>
  </si>
  <si>
    <t>NM_001261466</t>
  </si>
  <si>
    <t>NM_052939</t>
  </si>
  <si>
    <t>NM_001159397</t>
  </si>
  <si>
    <t>NM_005894</t>
  </si>
  <si>
    <t>NM_001004475</t>
  </si>
  <si>
    <t>NM_003126</t>
  </si>
  <si>
    <t>NM_001134233</t>
  </si>
  <si>
    <t>NM_033438;NM_001146172</t>
  </si>
  <si>
    <t>NM_001146173</t>
  </si>
  <si>
    <t>NM_080878</t>
  </si>
  <si>
    <t>NM_001113205</t>
  </si>
  <si>
    <t>NM_001643</t>
  </si>
  <si>
    <t>NM_182581</t>
  </si>
  <si>
    <t>NM_144624</t>
  </si>
  <si>
    <t>NM_001460</t>
  </si>
  <si>
    <t>NM_002022</t>
  </si>
  <si>
    <t>NM_032126</t>
  </si>
  <si>
    <t>NM_015602</t>
  </si>
  <si>
    <t>NM_001195035;NM_001531;NM_001195000;NM_001194999</t>
  </si>
  <si>
    <t>NM_001137669</t>
  </si>
  <si>
    <t>NM_001200051;NM_001200056</t>
  </si>
  <si>
    <t>NM_170706</t>
  </si>
  <si>
    <t>NM_201569</t>
  </si>
  <si>
    <t>NM_001267798</t>
  </si>
  <si>
    <t>NM_001105517</t>
  </si>
  <si>
    <t>NM_001164586</t>
  </si>
  <si>
    <t>NM_001167857</t>
  </si>
  <si>
    <t>NM_152491</t>
  </si>
  <si>
    <t>NM_134325</t>
  </si>
  <si>
    <t>NM_001193322</t>
  </si>
  <si>
    <t>NM_001185156;NM_001185157;NM_001185158;NM_006850</t>
  </si>
  <si>
    <t>NM_002644</t>
  </si>
  <si>
    <t>NM_172350</t>
  </si>
  <si>
    <t>NM_001373</t>
  </si>
  <si>
    <t>NM_181462</t>
  </si>
  <si>
    <t>NM_003493</t>
  </si>
  <si>
    <t>NM_001164539</t>
  </si>
  <si>
    <t>NM_001164546;NM_001164547</t>
  </si>
  <si>
    <t>NM_021186</t>
  </si>
  <si>
    <t>NM_003686</t>
  </si>
  <si>
    <t>NM_032328</t>
  </si>
  <si>
    <t>NM_001004492</t>
  </si>
  <si>
    <t>NM_001004698</t>
  </si>
  <si>
    <t>NM_001004491</t>
  </si>
  <si>
    <t>NM_017504</t>
  </si>
  <si>
    <t>NM_001001918</t>
  </si>
  <si>
    <t>NM_033261</t>
  </si>
  <si>
    <t>NM_001040177</t>
  </si>
  <si>
    <t>NM_001010896</t>
  </si>
  <si>
    <t>NM_001199938</t>
  </si>
  <si>
    <t>NM_139312</t>
  </si>
  <si>
    <t>NM_001034842</t>
  </si>
  <si>
    <t>NM_018076</t>
  </si>
  <si>
    <t>NM_001267570;NM_182772;NM_182771;NM_183060;NM_001267567;NM_001267564;NM_181571;NM_182770;NM_001267563;NM_182718;NM_182724;NM_001267562;NM_182850;NM_182719;NM_182769;NM_182725</t>
  </si>
  <si>
    <t>NM_001142929;NM_001142933;NM_020986;NM_001142934;NM_020549;NM_020985;NM_020984</t>
  </si>
  <si>
    <t>NM_182554</t>
  </si>
  <si>
    <t>NM_199450</t>
  </si>
  <si>
    <t>NM_199451</t>
  </si>
  <si>
    <t>NM_001057</t>
  </si>
  <si>
    <t>NM_001184783</t>
  </si>
  <si>
    <t>NM_001142285</t>
  </si>
  <si>
    <t>NM_001010939</t>
  </si>
  <si>
    <t>NM_001198829;NM_004190;NM_001198830;NM_001198828</t>
  </si>
  <si>
    <t>NM_001010987</t>
  </si>
  <si>
    <t>NM_019859</t>
  </si>
  <si>
    <t>NM_012465</t>
  </si>
  <si>
    <t>NM_015179;NM_001145114</t>
  </si>
  <si>
    <t>NM_015490</t>
  </si>
  <si>
    <t>NM_001203244</t>
  </si>
  <si>
    <t>NM_001085398</t>
  </si>
  <si>
    <t>NM_001195304</t>
  </si>
  <si>
    <t>NM_182601</t>
  </si>
  <si>
    <t>NM_001135051</t>
  </si>
  <si>
    <t>NM_006229</t>
  </si>
  <si>
    <t>NM_144587</t>
  </si>
  <si>
    <t>NM_212554</t>
  </si>
  <si>
    <t>NM_021641</t>
  </si>
  <si>
    <t>NM_001143757;NM_030626</t>
  </si>
  <si>
    <t>NM_001164489</t>
  </si>
  <si>
    <t>NM_198472</t>
  </si>
  <si>
    <t>NM_001005171</t>
  </si>
  <si>
    <t>NM_001004137</t>
  </si>
  <si>
    <t>NM_001004752</t>
  </si>
  <si>
    <t>NM_001005177</t>
  </si>
  <si>
    <t>NM_001004749</t>
  </si>
  <si>
    <t>NM_001005237</t>
  </si>
  <si>
    <t>NM_033179</t>
  </si>
  <si>
    <t>NM_145053</t>
  </si>
  <si>
    <t>NM_001005162</t>
  </si>
  <si>
    <t>NM_001001922</t>
  </si>
  <si>
    <t>NM_001005178</t>
  </si>
  <si>
    <t>NM_173589</t>
  </si>
  <si>
    <t>NM_001004684</t>
  </si>
  <si>
    <t>NM_176822</t>
  </si>
  <si>
    <t>NM_000922</t>
  </si>
  <si>
    <t>NM_006512;NM_001199744</t>
  </si>
  <si>
    <t>NM_152636</t>
  </si>
  <si>
    <t>NM_001145399</t>
  </si>
  <si>
    <t>NM_001005218</t>
  </si>
  <si>
    <t>NM_001004728</t>
  </si>
  <si>
    <t>NM_032597;NM_001079692;NM_001261827;NM_001261828</t>
  </si>
  <si>
    <t>NM_023945</t>
  </si>
  <si>
    <t>NM_206998</t>
  </si>
  <si>
    <t>NM_022830</t>
  </si>
  <si>
    <t>NM_199352</t>
  </si>
  <si>
    <t>NM_001004326</t>
  </si>
  <si>
    <t>NM_001256508</t>
  </si>
  <si>
    <t>NM_138768</t>
  </si>
  <si>
    <t>NM_001145308</t>
  </si>
  <si>
    <t>NM_001258394</t>
  </si>
  <si>
    <t>NM_001128620</t>
  </si>
  <si>
    <t>NM_018039</t>
  </si>
  <si>
    <t>NM_032021</t>
  </si>
  <si>
    <t>NM_001001711</t>
  </si>
  <si>
    <t>NM_001256424</t>
  </si>
  <si>
    <t>NM_031938;NM_001256398</t>
  </si>
  <si>
    <t>NM_178510</t>
  </si>
  <si>
    <t>NM_001184747</t>
  </si>
  <si>
    <t>NM_001206790</t>
  </si>
  <si>
    <t>NM_153206;NM_001098526</t>
  </si>
  <si>
    <t>NM_001144037;NM_001144038</t>
  </si>
  <si>
    <t>NM_001005188</t>
  </si>
  <si>
    <t>NM_001005197</t>
  </si>
  <si>
    <t>NM_001004474</t>
  </si>
  <si>
    <t>NM_001005196</t>
  </si>
  <si>
    <t>NM_001005195</t>
  </si>
  <si>
    <t>NM_198277</t>
  </si>
  <si>
    <t>NM_001258239;NM_001258246;NM_001258242;NM_001258243</t>
  </si>
  <si>
    <t>NM_001144874</t>
  </si>
  <si>
    <t>NM_001167625</t>
  </si>
  <si>
    <t>NM_202002</t>
  </si>
  <si>
    <t>NM_001160408</t>
  </si>
  <si>
    <t>NM_001258310</t>
  </si>
  <si>
    <t>NM_001080454</t>
  </si>
  <si>
    <t>NM_001007033</t>
  </si>
  <si>
    <t>NM_153022</t>
  </si>
  <si>
    <t>NM_023919</t>
  </si>
  <si>
    <t>NM_023918</t>
  </si>
  <si>
    <t>NM_023917</t>
  </si>
  <si>
    <t>NM_181429</t>
  </si>
  <si>
    <t>NM_001190839</t>
  </si>
  <si>
    <t>NM_001170798</t>
  </si>
  <si>
    <t>NM_000415</t>
  </si>
  <si>
    <t>NM_001190864</t>
  </si>
  <si>
    <t>NM_183378</t>
  </si>
  <si>
    <t>NM_004572</t>
  </si>
  <si>
    <t>NM_001004134</t>
  </si>
  <si>
    <t>NM_181788</t>
  </si>
  <si>
    <t>NM_001242696</t>
  </si>
  <si>
    <t>NM_001005280</t>
  </si>
  <si>
    <t>NM_001005490</t>
  </si>
  <si>
    <t>NM_013251;NM_001178054</t>
  </si>
  <si>
    <t>NM_133489</t>
  </si>
  <si>
    <t>NM_032606</t>
  </si>
  <si>
    <t>NM_152779</t>
  </si>
  <si>
    <t>NM_032230</t>
  </si>
  <si>
    <t>NM_001178097</t>
  </si>
  <si>
    <t>NM_001127362</t>
  </si>
  <si>
    <t>NM_152317</t>
  </si>
  <si>
    <t>NM_152442</t>
  </si>
  <si>
    <t>NM_001136538</t>
  </si>
  <si>
    <t>NM_001243474</t>
  </si>
  <si>
    <t>NM_001144983;NM_001144984;NM_001144982;NM_001198908</t>
  </si>
  <si>
    <t>NM_001145079</t>
  </si>
  <si>
    <t>NM_138450</t>
  </si>
  <si>
    <t>NM_001031719</t>
  </si>
  <si>
    <t>NM_001031719;NM_024705</t>
  </si>
  <si>
    <t>NM_001267074</t>
  </si>
  <si>
    <t>NM_005358;NM_015842</t>
  </si>
  <si>
    <t>NM_001201397</t>
  </si>
  <si>
    <t>NM_001161814;NM_172370</t>
  </si>
  <si>
    <t>NM_001161814;NM_172370;NM_001161812</t>
  </si>
  <si>
    <t>NM_018210</t>
  </si>
  <si>
    <t>NM_207440</t>
  </si>
  <si>
    <t>NM_001004717</t>
  </si>
  <si>
    <t>NM_006683</t>
  </si>
  <si>
    <t>NM_001029991</t>
  </si>
  <si>
    <t>NM_005015</t>
  </si>
  <si>
    <t>NM_003616;NM_001009183;NM_001009182</t>
  </si>
  <si>
    <t>NM_032135</t>
  </si>
  <si>
    <t>NM_001012706</t>
  </si>
  <si>
    <t>NM_001014830</t>
  </si>
  <si>
    <t>NM_001042481</t>
  </si>
  <si>
    <t>NM_001160047;NM_020784</t>
  </si>
  <si>
    <t>NM_001244189</t>
  </si>
  <si>
    <t>NM_024643</t>
  </si>
  <si>
    <t>NM_001195283</t>
  </si>
  <si>
    <t>NM_001244984</t>
  </si>
  <si>
    <t>NM_001142594</t>
  </si>
  <si>
    <t>NM_018167</t>
  </si>
  <si>
    <t>NM_001267828;NM_001267827;NM_018335</t>
  </si>
  <si>
    <t>NM_001042429</t>
  </si>
  <si>
    <t>NM_207444</t>
  </si>
  <si>
    <t>NM_207445</t>
  </si>
  <si>
    <t>NM_001130143</t>
  </si>
  <si>
    <t>NM_001135685</t>
  </si>
  <si>
    <t>NM_001199885</t>
  </si>
  <si>
    <t>NM_144565</t>
  </si>
  <si>
    <t>NM_203494</t>
  </si>
  <si>
    <t>NM_001033560</t>
  </si>
  <si>
    <t>NM_001002844</t>
  </si>
  <si>
    <t>NM_002943;NM_134260</t>
  </si>
  <si>
    <t>NM_182703</t>
  </si>
  <si>
    <t>NM_024505</t>
  </si>
  <si>
    <t>NM_197958</t>
  </si>
  <si>
    <t>NM_001080462</t>
  </si>
  <si>
    <t>NM_001199377;NM_015162</t>
  </si>
  <si>
    <t>NM_004213</t>
  </si>
  <si>
    <t>NM_152336</t>
  </si>
  <si>
    <t>NM_153040</t>
  </si>
  <si>
    <t>NM_001010878</t>
  </si>
  <si>
    <t>NM_001013658</t>
  </si>
  <si>
    <t>NM_001048212</t>
  </si>
  <si>
    <t>NM_001135086</t>
  </si>
  <si>
    <t>NM_001198536</t>
  </si>
  <si>
    <t>NM_001145011</t>
  </si>
  <si>
    <t>NM_001192</t>
  </si>
  <si>
    <t>NM_202000</t>
  </si>
  <si>
    <t>NM_173615</t>
  </si>
  <si>
    <t>NM_001258414</t>
  </si>
  <si>
    <t>NM_014298</t>
  </si>
  <si>
    <t>NM_000887</t>
  </si>
  <si>
    <t>NM_001242473</t>
  </si>
  <si>
    <t>NM_001143685;NM_001190158;NM_145024</t>
  </si>
  <si>
    <t>NM_001126129</t>
  </si>
  <si>
    <t>NM_206999</t>
  </si>
  <si>
    <t>NM_001197225</t>
  </si>
  <si>
    <t>NM_001170717</t>
  </si>
  <si>
    <t>NM_001243657</t>
  </si>
  <si>
    <t>NM_001256917;NM_001195125;NM_001195124</t>
  </si>
  <si>
    <t>NM_001242885</t>
  </si>
  <si>
    <t>NM_052928</t>
  </si>
  <si>
    <t>NM_172207</t>
  </si>
  <si>
    <t>NM_174958;NM_174956;NM_174954</t>
  </si>
  <si>
    <t>NM_001037144</t>
  </si>
  <si>
    <t>NM_178836</t>
  </si>
  <si>
    <t>NM_001080837</t>
  </si>
  <si>
    <t>NM_207454</t>
  </si>
  <si>
    <t>NM_024864</t>
  </si>
  <si>
    <t>NM_001143968</t>
  </si>
  <si>
    <t>NM_199321;NM_198844</t>
  </si>
  <si>
    <t>NM_000805</t>
  </si>
  <si>
    <t>NM_177977;NM_001079871;NM_001079870</t>
  </si>
  <si>
    <t>NM_033194</t>
  </si>
  <si>
    <t>NM_176863</t>
  </si>
  <si>
    <t>NM_145663;NM_025104</t>
  </si>
  <si>
    <t>NM_145663</t>
  </si>
  <si>
    <t>NM_001258397</t>
  </si>
  <si>
    <t>NM_001145146</t>
  </si>
  <si>
    <t>NM_001012511</t>
  </si>
  <si>
    <t>NM_001195192;NM_152347</t>
  </si>
  <si>
    <t>NM_001261390</t>
  </si>
  <si>
    <t>NM_001242791</t>
  </si>
  <si>
    <t>NM_174920</t>
  </si>
  <si>
    <t>NM_012374</t>
  </si>
  <si>
    <t>NM_001004707</t>
  </si>
  <si>
    <t>NM_001144933</t>
  </si>
  <si>
    <t>NM_080282</t>
  </si>
  <si>
    <t>NM_001100622</t>
  </si>
  <si>
    <t>NM_181449</t>
  </si>
  <si>
    <t>NM_178128</t>
  </si>
  <si>
    <t>NM_004259</t>
  </si>
  <si>
    <t>NM_032647</t>
  </si>
  <si>
    <t>NM_020954</t>
  </si>
  <si>
    <t>NM_005151;NM_001037334</t>
  </si>
  <si>
    <t>NM_001126123</t>
  </si>
  <si>
    <t>NM_138375</t>
  </si>
  <si>
    <t>NM_001134453</t>
  </si>
  <si>
    <t>NM_001944</t>
  </si>
  <si>
    <t>NM_145756</t>
  </si>
  <si>
    <t>NM_001201475;NM_001201474;NM_031446</t>
  </si>
  <si>
    <t>NM_001130110</t>
  </si>
  <si>
    <t>NM_001204143</t>
  </si>
  <si>
    <t>NM_001242804</t>
  </si>
  <si>
    <t>NM_001123366</t>
  </si>
  <si>
    <t>NM_001037331</t>
  </si>
  <si>
    <t>NM_130760;NM_130762</t>
  </si>
  <si>
    <t>NM_001178002;NM_138813</t>
  </si>
  <si>
    <t>NM_021731</t>
  </si>
  <si>
    <t>NM_001169126;NM_144615</t>
  </si>
  <si>
    <t>NM_052972</t>
  </si>
  <si>
    <t>NM_001242901</t>
  </si>
  <si>
    <t>NM_198533;NM_198704;NM_001267871</t>
  </si>
  <si>
    <t>NM_174918</t>
  </si>
  <si>
    <t>NM_001144907;NM_001144908;NM_001144904;NM_001144909;NM_001144905;NM_001144910;NM_001144906;NM_014257;NM_001144911</t>
  </si>
  <si>
    <t>NM_001005192</t>
  </si>
  <si>
    <t>NM_001202407;NM_032497;NM_001202406</t>
  </si>
  <si>
    <t>NM_001077624</t>
  </si>
  <si>
    <t>NM_152356</t>
  </si>
  <si>
    <t>NM_145233</t>
  </si>
  <si>
    <t>NM_030824</t>
  </si>
  <si>
    <t>NM_001206974</t>
  </si>
  <si>
    <t>NM_152916;NM_152920;NM_152919;NM_152921;NM_152917;NM_152918;NM_013447</t>
  </si>
  <si>
    <t>NM_052890</t>
  </si>
  <si>
    <t>NM_001007525</t>
  </si>
  <si>
    <t>NM_173544</t>
  </si>
  <si>
    <t>NM_001080421</t>
  </si>
  <si>
    <t>NM_032816</t>
  </si>
  <si>
    <t>NM_001025591</t>
  </si>
  <si>
    <t>NM_199037</t>
  </si>
  <si>
    <t>NM_001136007</t>
  </si>
  <si>
    <t>NM_001146207;NM_170604;NM_001146203;NM_001146206;NM_001146205;NM_001146204;NM_001146202</t>
  </si>
  <si>
    <t>NM_001005851</t>
  </si>
  <si>
    <t>NM_024877</t>
  </si>
  <si>
    <t>NM_181845</t>
  </si>
  <si>
    <t>NM_001033719</t>
  </si>
  <si>
    <t>NM_003425</t>
  </si>
  <si>
    <t>NM_013398</t>
  </si>
  <si>
    <t>NM_013362</t>
  </si>
  <si>
    <t>NM_001002923</t>
  </si>
  <si>
    <t>NM_207393</t>
  </si>
  <si>
    <t>NM_022142</t>
  </si>
  <si>
    <t>NM_001184902;NM_001184903</t>
  </si>
  <si>
    <t>NM_003323</t>
  </si>
  <si>
    <t>NM_001040668;NM_138639</t>
  </si>
  <si>
    <t>NM_001101340</t>
  </si>
  <si>
    <t>NM_145895</t>
  </si>
  <si>
    <t>NM_014385;NM_016543</t>
  </si>
  <si>
    <t>NM_173635</t>
  </si>
  <si>
    <t>NM_001014763</t>
  </si>
  <si>
    <t>NM_001256795</t>
  </si>
  <si>
    <t>NM_014442</t>
  </si>
  <si>
    <t>NM_001080405</t>
  </si>
  <si>
    <t>NM_032679;NM_001135590</t>
  </si>
  <si>
    <t>NM_024733</t>
  </si>
  <si>
    <t>NM_033341</t>
  </si>
  <si>
    <t>NM_001083899</t>
  </si>
  <si>
    <t>NM_001136135</t>
  </si>
  <si>
    <t>NM_176811</t>
  </si>
  <si>
    <t>NM_014480</t>
  </si>
  <si>
    <t>NM_182626</t>
  </si>
  <si>
    <t>NM_015909</t>
  </si>
  <si>
    <t>NM_001206802</t>
  </si>
  <si>
    <t>NM_032604</t>
  </si>
  <si>
    <t>NM_199192;NM_199193</t>
  </si>
  <si>
    <t>NM_182551</t>
  </si>
  <si>
    <t>NM_001009565</t>
  </si>
  <si>
    <t>NM_148962</t>
  </si>
  <si>
    <t>NM_001101330</t>
  </si>
  <si>
    <t>NM_173074</t>
  </si>
  <si>
    <t>NM_001111101</t>
  </si>
  <si>
    <t>NM_173535</t>
  </si>
  <si>
    <t>NM_001258027;NM_173535</t>
  </si>
  <si>
    <t>NM_024933</t>
  </si>
  <si>
    <t>NM_001113382</t>
  </si>
  <si>
    <t>NM_001142352</t>
  </si>
  <si>
    <t>NM_001198760;NM_002349;NM_001198759</t>
  </si>
  <si>
    <t>NM_001171631</t>
  </si>
  <si>
    <t>NM_001160033</t>
  </si>
  <si>
    <t>NM_139163</t>
  </si>
  <si>
    <t>NM_033066</t>
  </si>
  <si>
    <t>NM_001093730</t>
  </si>
  <si>
    <t>NM_001136194;NM_001136193;NM_014929</t>
  </si>
  <si>
    <t>NM_001242575</t>
  </si>
  <si>
    <t>NM_153038</t>
  </si>
  <si>
    <t>NM_020161</t>
  </si>
  <si>
    <t>NM_001244888</t>
  </si>
  <si>
    <t>NM_001005853</t>
  </si>
  <si>
    <t>NM_138336</t>
  </si>
  <si>
    <t>NM_001195382;NM_001195381</t>
  </si>
  <si>
    <t>NM_182501</t>
  </si>
  <si>
    <t>NM_207469</t>
  </si>
  <si>
    <t>NM_178331;NM_001501;NM_178332</t>
  </si>
  <si>
    <t>NM_001039375</t>
  </si>
  <si>
    <t>NM_001159495</t>
  </si>
  <si>
    <t>NM_080610</t>
  </si>
  <si>
    <t>NM_001252676</t>
  </si>
  <si>
    <t>NM_001037731</t>
  </si>
  <si>
    <t>NM_153324</t>
  </si>
  <si>
    <t>NM_182584</t>
  </si>
  <si>
    <t>NM_001257137</t>
  </si>
  <si>
    <t>NM_199483</t>
  </si>
  <si>
    <t>NM_001029864</t>
  </si>
  <si>
    <t>NM_080869</t>
  </si>
  <si>
    <t>NM_178455</t>
  </si>
  <si>
    <t>NM_030773</t>
  </si>
  <si>
    <t>NM_024059</t>
  </si>
  <si>
    <t>NM_006988</t>
  </si>
  <si>
    <t>NM_001128598</t>
  </si>
  <si>
    <t>NM_181623</t>
  </si>
  <si>
    <t>NM_181602</t>
  </si>
  <si>
    <t>NM_001128077</t>
  </si>
  <si>
    <t>NM_001164435</t>
  </si>
  <si>
    <t>NM_001099219</t>
  </si>
  <si>
    <t>NM_206898</t>
  </si>
  <si>
    <t>NM_017833;NM_001040192</t>
  </si>
  <si>
    <t>NM_009586</t>
  </si>
  <si>
    <t>NM_018962</t>
  </si>
  <si>
    <t>NM_005867</t>
  </si>
  <si>
    <t>NM_018963</t>
  </si>
  <si>
    <t>NM_001080444</t>
  </si>
  <si>
    <t>NM_001001578;NM_001001569;NM_001001570</t>
  </si>
  <si>
    <t>NM_005049</t>
  </si>
  <si>
    <t>NM_198698</t>
  </si>
  <si>
    <t>NM_206891</t>
  </si>
  <si>
    <t>NM_175878</t>
  </si>
  <si>
    <t>NM_017414</t>
  </si>
  <si>
    <t>NM_080646</t>
  </si>
  <si>
    <t>NM_005992</t>
  </si>
  <si>
    <t>NM_152612</t>
  </si>
  <si>
    <t>NM_001178126</t>
  </si>
  <si>
    <t>NM_001257135</t>
  </si>
  <si>
    <t>NM_015715</t>
  </si>
  <si>
    <t>NM_030642</t>
  </si>
  <si>
    <t>NM_145640</t>
  </si>
  <si>
    <t>NM_181773;NM_001166002</t>
  </si>
  <si>
    <t>NM_001002876</t>
  </si>
  <si>
    <t>NM_001254742;NM_001254743;NM_001254741</t>
  </si>
  <si>
    <t>NM_001198721</t>
  </si>
  <si>
    <t>NM_015264</t>
  </si>
  <si>
    <t>NM_175727;NM_175724</t>
  </si>
  <si>
    <t>NM_015931</t>
  </si>
  <si>
    <t>NM_001114092;NM_015453</t>
  </si>
  <si>
    <t>NM_016820</t>
  </si>
  <si>
    <t>NM_133480</t>
  </si>
  <si>
    <t>NM_001198793</t>
  </si>
  <si>
    <t>NM_001257177</t>
  </si>
  <si>
    <t>NM_001145293</t>
  </si>
  <si>
    <t>NM_178181</t>
  </si>
  <si>
    <t>NM_182702</t>
  </si>
  <si>
    <t>NM_016089</t>
  </si>
  <si>
    <t>NM_033199</t>
  </si>
  <si>
    <t>NM_001008269</t>
  </si>
  <si>
    <t>NM_001190317;NM_001190316</t>
  </si>
  <si>
    <t>NM_001123040</t>
  </si>
  <si>
    <t>NM_001080528</t>
  </si>
  <si>
    <t>NM_001251877</t>
  </si>
  <si>
    <t>NM_032355;NM_001142501</t>
  </si>
  <si>
    <t>NM_054106</t>
  </si>
  <si>
    <t>NM_001005517</t>
  </si>
  <si>
    <t>NM_001005516</t>
  </si>
  <si>
    <t>NM_001012659</t>
  </si>
  <si>
    <t>NM_001256347</t>
  </si>
  <si>
    <t>NM_001039783</t>
  </si>
  <si>
    <t>NM_007354</t>
  </si>
  <si>
    <t>NM_001099</t>
  </si>
  <si>
    <t>NM_025041</t>
  </si>
  <si>
    <t>NM_001170538</t>
  </si>
  <si>
    <t>NM_052995</t>
  </si>
  <si>
    <t>NM_033050</t>
  </si>
  <si>
    <t>NM_001123228</t>
  </si>
  <si>
    <t>NM_001101337</t>
  </si>
  <si>
    <t>NM_001167915;NM_001167916</t>
  </si>
  <si>
    <t>NM_001042601</t>
  </si>
  <si>
    <t>NM_001166306</t>
  </si>
  <si>
    <t>NM_001166305</t>
  </si>
  <si>
    <t>NM_001204897</t>
  </si>
  <si>
    <t>NM_001166304</t>
  </si>
  <si>
    <t>NM_001131034</t>
  </si>
  <si>
    <t>NM_175918</t>
  </si>
  <si>
    <t>NM_016955</t>
  </si>
  <si>
    <t>NM_182592</t>
  </si>
  <si>
    <t>NM_001012763</t>
  </si>
  <si>
    <t>NM_182502</t>
  </si>
  <si>
    <t>NM_001105677</t>
  </si>
  <si>
    <t>NM_004885</t>
  </si>
  <si>
    <t>NM_001166133</t>
  </si>
  <si>
    <t>NM_001145794</t>
  </si>
  <si>
    <t>NM_001257386</t>
  </si>
  <si>
    <t>NM_174952</t>
  </si>
  <si>
    <t>NM_032149</t>
  </si>
  <si>
    <t>NM_001135147</t>
  </si>
  <si>
    <t>NM_001178131;NM_001963;NM_001178130</t>
  </si>
  <si>
    <t>NM_018392</t>
  </si>
  <si>
    <t>NM_183375</t>
  </si>
  <si>
    <t>NM_017639</t>
  </si>
  <si>
    <t>NM_001130703;NM_001130705;NM_001130704;NM_014269</t>
  </si>
  <si>
    <t>NM_199053</t>
  </si>
  <si>
    <t>NM_138464</t>
  </si>
  <si>
    <t>NM_001242737</t>
  </si>
  <si>
    <t>NM_024091</t>
  </si>
  <si>
    <t>NM_001258388;NM_199133</t>
  </si>
  <si>
    <t>NM_203382</t>
  </si>
  <si>
    <t>NM_001164442</t>
  </si>
  <si>
    <t>NM_130772</t>
  </si>
  <si>
    <t>NM_001039763</t>
  </si>
  <si>
    <t>NM_001142474;NM_001142475</t>
  </si>
  <si>
    <t>NM_032028</t>
  </si>
  <si>
    <t>NM_001164479</t>
  </si>
  <si>
    <t>NM_130848</t>
  </si>
  <si>
    <t>NM_001099221</t>
  </si>
  <si>
    <t>NM_014386</t>
  </si>
  <si>
    <t>NM_003551</t>
  </si>
  <si>
    <t>NM_016480;NM_001033112</t>
  </si>
  <si>
    <t>NM_014005</t>
  </si>
  <si>
    <t>NM_031859</t>
  </si>
  <si>
    <t>NM_031883</t>
  </si>
  <si>
    <t>NM_018939</t>
  </si>
  <si>
    <t>NM_014004</t>
  </si>
  <si>
    <t>NM_032090</t>
  </si>
  <si>
    <t>NM_194251</t>
  </si>
  <si>
    <t>NM_001243253;NM_030953</t>
  </si>
  <si>
    <t>NM_020167</t>
  </si>
  <si>
    <t>NM_001242336;NM_005927;NM_001135037</t>
  </si>
  <si>
    <t>NM_172244</t>
  </si>
  <si>
    <t>NM_032782</t>
  </si>
  <si>
    <t>NM_001171183</t>
  </si>
  <si>
    <t>NM_198567</t>
  </si>
  <si>
    <t>NM_001006616</t>
  </si>
  <si>
    <t>NM_001144875;NM_001144876</t>
  </si>
  <si>
    <t>NM_001001657</t>
  </si>
  <si>
    <t>NM_197975</t>
  </si>
  <si>
    <t>NM_001012418</t>
  </si>
  <si>
    <t>NM_001135750</t>
  </si>
  <si>
    <t>NM_001135650</t>
  </si>
  <si>
    <t>NM_001242698</t>
  </si>
  <si>
    <t>NM_001199479</t>
  </si>
  <si>
    <t>NM_001509;NM_003996</t>
  </si>
  <si>
    <t>NM_001509</t>
  </si>
  <si>
    <t>NM_030903</t>
  </si>
  <si>
    <t>NM_013941</t>
  </si>
  <si>
    <t>NM_001098479</t>
  </si>
  <si>
    <t>NM_007028</t>
  </si>
  <si>
    <t>NM_004557</t>
  </si>
  <si>
    <t>NM_019602</t>
  </si>
  <si>
    <t>NM_002120</t>
  </si>
  <si>
    <t>NM_001008703;NM_178508;NM_001008704</t>
  </si>
  <si>
    <t>NM_001145716</t>
  </si>
  <si>
    <t>NM_152734</t>
  </si>
  <si>
    <t>NM_001135111</t>
  </si>
  <si>
    <t>NM_001242590;NM_018643;NM_001242589</t>
  </si>
  <si>
    <t>NM_001193341</t>
  </si>
  <si>
    <t>NM_153839</t>
  </si>
  <si>
    <t>NM_000324</t>
  </si>
  <si>
    <t>NM_001037729</t>
  </si>
  <si>
    <t>NM_001037498</t>
  </si>
  <si>
    <t>NM_001251874</t>
  </si>
  <si>
    <t>NM_001199917</t>
  </si>
  <si>
    <t>NM_138408</t>
  </si>
  <si>
    <t>NM_001105208;NM_001105209</t>
  </si>
  <si>
    <t>NM_148963</t>
  </si>
  <si>
    <t>NM_001178035</t>
  </si>
  <si>
    <t>NM_152730</t>
  </si>
  <si>
    <t>NM_152553</t>
  </si>
  <si>
    <t>NM_053278</t>
  </si>
  <si>
    <t>NM_175067</t>
  </si>
  <si>
    <t>NM_001033080</t>
  </si>
  <si>
    <t>NM_001134832</t>
  </si>
  <si>
    <t>NM_021635</t>
  </si>
  <si>
    <t>NM_001002255</t>
  </si>
  <si>
    <t>NM_001243328</t>
  </si>
  <si>
    <t>NM_025107</t>
  </si>
  <si>
    <t>NM_001145279</t>
  </si>
  <si>
    <t>NM_182552</t>
  </si>
  <si>
    <t>NM_001040168</t>
  </si>
  <si>
    <t>NM_001135924</t>
  </si>
  <si>
    <t>NM_001163942;NM_178559;NM_001163941;NM_001163993</t>
  </si>
  <si>
    <t>NM_001163942</t>
  </si>
  <si>
    <t>NM_178559;NM_001163941</t>
  </si>
  <si>
    <t>NM_001191058;NM_001191057;NM_001191059</t>
  </si>
  <si>
    <t>NM_001193311;NM_024728</t>
  </si>
  <si>
    <t>NM_013389</t>
  </si>
  <si>
    <t>NM_001123065</t>
  </si>
  <si>
    <t>NM_001127232</t>
  </si>
  <si>
    <t>NM_022170</t>
  </si>
  <si>
    <t>NM_001143935</t>
  </si>
  <si>
    <t>NM_000927</t>
  </si>
  <si>
    <t>NM_001099401</t>
  </si>
  <si>
    <t>NM_001201450;NM_001201451</t>
  </si>
  <si>
    <t>NM_017715</t>
  </si>
  <si>
    <t>NM_203397</t>
  </si>
  <si>
    <t>NM_145032;NM_001111038</t>
  </si>
  <si>
    <t>NM_001008405</t>
  </si>
  <si>
    <t>NM_021994</t>
  </si>
  <si>
    <t>NM_198085</t>
  </si>
  <si>
    <t>NM_012269</t>
  </si>
  <si>
    <t>NM_001012454;NM_001128926</t>
  </si>
  <si>
    <t>NM_181775</t>
  </si>
  <si>
    <t>NM_001037126</t>
  </si>
  <si>
    <t>NM_001166253</t>
  </si>
  <si>
    <t>NM_032295</t>
  </si>
  <si>
    <t>NM_001001667</t>
  </si>
  <si>
    <t>NM_001004685</t>
  </si>
  <si>
    <t>NM_138434</t>
  </si>
  <si>
    <t>NM_001160110</t>
  </si>
  <si>
    <t>NM_020322</t>
  </si>
  <si>
    <t>NM_145292</t>
  </si>
  <si>
    <t>NM_001040032</t>
  </si>
  <si>
    <t>NM_145043;NM_001135746;NM_001135747;NM_001135748</t>
  </si>
  <si>
    <t>NM_003046;NM_001164771</t>
  </si>
  <si>
    <t>NM_001160175;NM_001160176</t>
  </si>
  <si>
    <t>NM_005605;NM_001243975;NM_001243974</t>
  </si>
  <si>
    <t>NM_001198827</t>
  </si>
  <si>
    <t>NM_033304</t>
  </si>
  <si>
    <t>NM_153692</t>
  </si>
  <si>
    <t>NM_033011;NM_000930</t>
  </si>
  <si>
    <t>NM_001160224</t>
  </si>
  <si>
    <t>NM_033105</t>
  </si>
  <si>
    <t>NM_019607</t>
  </si>
  <si>
    <t>NM_001105281</t>
  </si>
  <si>
    <t>NM_001242668</t>
  </si>
  <si>
    <t>NM_024759</t>
  </si>
  <si>
    <t>NM_001270379</t>
  </si>
  <si>
    <t>NM_015420</t>
  </si>
  <si>
    <t>NM_177531</t>
  </si>
  <si>
    <t>NM_001204869</t>
  </si>
  <si>
    <t>NM_145003</t>
  </si>
  <si>
    <t>NM_001160355</t>
  </si>
  <si>
    <t>NM_001082480</t>
  </si>
  <si>
    <t>NM_152569</t>
  </si>
  <si>
    <t>NM_001001875</t>
  </si>
  <si>
    <t>NM_058197</t>
  </si>
  <si>
    <t>NM_001195200;NM_174923</t>
  </si>
  <si>
    <t>NM_178828</t>
  </si>
  <si>
    <t>NM_001256408</t>
  </si>
  <si>
    <t>NM_016481</t>
  </si>
  <si>
    <t>NM_001198807</t>
  </si>
  <si>
    <t>NM_001004485</t>
  </si>
  <si>
    <t>NM_001001919</t>
  </si>
  <si>
    <t>NM_001080551</t>
  </si>
  <si>
    <t>NM_054107</t>
  </si>
  <si>
    <t>NM_001004457</t>
  </si>
  <si>
    <t>NM_001004454</t>
  </si>
  <si>
    <t>NM_001005236</t>
  </si>
  <si>
    <t>NM_001005234</t>
  </si>
  <si>
    <t>NM_080859</t>
  </si>
  <si>
    <t>NM_001161808</t>
  </si>
  <si>
    <t>NM_144965</t>
  </si>
  <si>
    <t>NM_001134431</t>
  </si>
  <si>
    <t>NM_001252334</t>
  </si>
  <si>
    <t>NM_178001</t>
  </si>
  <si>
    <t>NM_001012715</t>
  </si>
  <si>
    <t>NM_199350</t>
  </si>
  <si>
    <t>NM_001185095</t>
  </si>
  <si>
    <t>NM_001253882</t>
  </si>
  <si>
    <t>NM_001242370;NM_001242369</t>
  </si>
  <si>
    <t>NM_182974</t>
  </si>
  <si>
    <t>NM_001001676</t>
  </si>
  <si>
    <t>NM_178469</t>
  </si>
  <si>
    <t>NM_203347</t>
  </si>
  <si>
    <t>NM_153200</t>
  </si>
  <si>
    <t>NM_001098537;NM_152286</t>
  </si>
  <si>
    <t>NM_001135995</t>
  </si>
  <si>
    <t>NM_182699</t>
  </si>
  <si>
    <t>NM_001163265</t>
  </si>
  <si>
    <t>NM_017776;NM_001129898</t>
  </si>
  <si>
    <t>NM_001190255;NM_001037735</t>
  </si>
  <si>
    <t>NM_177556;NM_016157</t>
  </si>
  <si>
    <t>NM_174912</t>
  </si>
  <si>
    <t>NM_001032726</t>
  </si>
  <si>
    <t>NM_001003811</t>
  </si>
  <si>
    <t>NM_001166422</t>
  </si>
  <si>
    <t>NM_152630;NM_001170574</t>
  </si>
  <si>
    <t>NM_001167971;NM_001167970;NM_024917;NM_001167972</t>
  </si>
  <si>
    <t>NM_032946</t>
  </si>
  <si>
    <t>NM_001184727;NM_001099411;NM_001099410;NM_014710</t>
  </si>
  <si>
    <t>NM_001024452</t>
  </si>
  <si>
    <t>NM_001143978</t>
  </si>
  <si>
    <t>NM_001004308</t>
  </si>
  <si>
    <t>NM_024778;NM_001031855</t>
  </si>
  <si>
    <t>NM_020721</t>
  </si>
  <si>
    <t>NM_001004486</t>
  </si>
  <si>
    <t>NM_001173516</t>
  </si>
  <si>
    <t>NM_005462</t>
  </si>
  <si>
    <t>NM_001009614</t>
  </si>
  <si>
    <t>NM_021049;NM_001204811</t>
  </si>
  <si>
    <t>NM_001251828;NM_001011543;NM_021048</t>
  </si>
  <si>
    <t>NM_017518</t>
  </si>
  <si>
    <t>NM_174869</t>
  </si>
  <si>
    <t>NM_001018024</t>
  </si>
  <si>
    <t>Ppa;Pte;Pts;Ptt;Ptv;Gbg;Ggd;Ggg;Pab;Ppy</t>
  </si>
  <si>
    <t>Gbg;Ggd;Ggg;Pab;Ppy</t>
  </si>
  <si>
    <t>Pab;Ppy</t>
  </si>
  <si>
    <t>Pab</t>
  </si>
  <si>
    <t>Gbg;Ggd;Ggg</t>
  </si>
  <si>
    <t>Ppa;Pte;Pts;Ptt;Ptv;Gbg;Ggd;Ggg</t>
  </si>
  <si>
    <t>Ppa;Pte;Pts;Ptt;Ptv</t>
  </si>
  <si>
    <t>Pts;Ptv</t>
  </si>
  <si>
    <t>Ppy</t>
  </si>
  <si>
    <t>Ppa</t>
  </si>
  <si>
    <t>Pte;Pts;Ptt;Ptv</t>
  </si>
  <si>
    <t>Ggd</t>
  </si>
  <si>
    <t>Gbg</t>
  </si>
  <si>
    <t>Gbg;Pab;Ppy</t>
  </si>
  <si>
    <t>Ptv</t>
  </si>
  <si>
    <t>Gbg;Ggd</t>
  </si>
  <si>
    <t>Ppa;Gbg;Ggd;Ggg;Pab;Ppy</t>
  </si>
  <si>
    <t>Pte;Pts;Ptt;Ptv;Gbg;Ggd;Ggg;Pab;Ppy</t>
  </si>
  <si>
    <t>Ppa;Pte;Pts;Ptt;Ptv;Pab;Ppy</t>
  </si>
  <si>
    <t>Ppa;Pte;Ptt;Ptv</t>
  </si>
  <si>
    <t>Pte;Ptt;Ptv</t>
  </si>
  <si>
    <t>Ppa;Pte;Pts;Ptt;Ptv;Gbg;Ggg;Pab;Ppy</t>
  </si>
  <si>
    <t>Ppa;Pts;Ptv</t>
  </si>
  <si>
    <t>Pte;Ptv</t>
  </si>
  <si>
    <t>Ppa;Pte;Pts;Ptt;Ptv;Ppy</t>
  </si>
  <si>
    <t>Ggd;Ggg</t>
  </si>
  <si>
    <t>Ppa;Ptv</t>
  </si>
  <si>
    <t>Ppa;Pts;Ptt;Ptv;Gbg;Ggd;Ggg</t>
  </si>
  <si>
    <t>Pte;Pts;Ptv</t>
  </si>
  <si>
    <t>Ppa;Pte;Pts;Ptt;Ptv;Gbg;Ggd;Ggg;Pab</t>
  </si>
  <si>
    <t>Ppa;Gbg;Ggd;Ggg</t>
  </si>
  <si>
    <t>Ptv;Gbg;Ggd</t>
  </si>
  <si>
    <t>Gbg;Ppy</t>
  </si>
  <si>
    <t>Ptt</t>
  </si>
  <si>
    <t>Gbg;Ggg</t>
  </si>
  <si>
    <t>chr1</t>
  </si>
  <si>
    <t>chr10</t>
  </si>
  <si>
    <t>chr11</t>
  </si>
  <si>
    <t>chr12</t>
  </si>
  <si>
    <t>chr13</t>
  </si>
  <si>
    <t>chr14</t>
  </si>
  <si>
    <t>chr15</t>
  </si>
  <si>
    <t>chr16</t>
  </si>
  <si>
    <t>chr17</t>
  </si>
  <si>
    <t>chr18</t>
  </si>
  <si>
    <t>chr19</t>
  </si>
  <si>
    <t>chr2</t>
  </si>
  <si>
    <t>chr20</t>
  </si>
  <si>
    <t>chr21</t>
  </si>
  <si>
    <t>chr22</t>
  </si>
  <si>
    <t>chr3</t>
  </si>
  <si>
    <t>chr4</t>
  </si>
  <si>
    <t>chr5</t>
  </si>
  <si>
    <t>chr6</t>
  </si>
  <si>
    <t>chr7</t>
  </si>
  <si>
    <t>chr8</t>
  </si>
  <si>
    <t>chr9</t>
  </si>
  <si>
    <t>chrX</t>
  </si>
  <si>
    <t>Gene</t>
  </si>
  <si>
    <t>stoploss</t>
  </si>
  <si>
    <t>stopgain</t>
  </si>
  <si>
    <t>Event</t>
  </si>
  <si>
    <t>1279;1426</t>
  </si>
  <si>
    <t>427;476</t>
  </si>
  <si>
    <t>133;133</t>
  </si>
  <si>
    <t>45;45</t>
  </si>
  <si>
    <t>1547;1307</t>
  </si>
  <si>
    <t>516;436</t>
  </si>
  <si>
    <t>109;109</t>
  </si>
  <si>
    <t>37;37</t>
  </si>
  <si>
    <t>636;633</t>
  </si>
  <si>
    <t>212;211</t>
  </si>
  <si>
    <t>1558;1927;1984;1927</t>
  </si>
  <si>
    <t>520;643;662;643</t>
  </si>
  <si>
    <t>778;505</t>
  </si>
  <si>
    <t>260;169</t>
  </si>
  <si>
    <t>640;1021;745;886</t>
  </si>
  <si>
    <t>214;341;249;296</t>
  </si>
  <si>
    <t>721;853</t>
  </si>
  <si>
    <t>241;285</t>
  </si>
  <si>
    <t>32;32;32;32</t>
  </si>
  <si>
    <t>11;11;11;11</t>
  </si>
  <si>
    <t>1678;1678</t>
  </si>
  <si>
    <t>560;560</t>
  </si>
  <si>
    <t>375;621;810;663;414;846;900;546;348;327;339;537;288;363;735;288</t>
  </si>
  <si>
    <t>125;207;270;221;138;282;300;182;116;109;113;179;96;121;245;96</t>
  </si>
  <si>
    <t>148;256;148;148;502;148;148</t>
  </si>
  <si>
    <t>50;86;50;50;168;50;50</t>
  </si>
  <si>
    <t>726;696;627;597</t>
  </si>
  <si>
    <t>242;232;209;199</t>
  </si>
  <si>
    <t>3886;3703</t>
  </si>
  <si>
    <t>1296;1235</t>
  </si>
  <si>
    <t>1534;1534</t>
  </si>
  <si>
    <t>512;512</t>
  </si>
  <si>
    <t>332;566</t>
  </si>
  <si>
    <t>111;189</t>
  </si>
  <si>
    <t>1222;1171;1270;1321</t>
  </si>
  <si>
    <t>408;391;424;441</t>
  </si>
  <si>
    <t>10;10</t>
  </si>
  <si>
    <t>4;4</t>
  </si>
  <si>
    <t>1144;1174</t>
  </si>
  <si>
    <t>382;392</t>
  </si>
  <si>
    <t>1054;919</t>
  </si>
  <si>
    <t>352;307</t>
  </si>
  <si>
    <t>58;58;58;58</t>
  </si>
  <si>
    <t>20;20;20;20</t>
  </si>
  <si>
    <t>365;311</t>
  </si>
  <si>
    <t>122;104</t>
  </si>
  <si>
    <t>346;352;346;652</t>
  </si>
  <si>
    <t>116;118;116;218</t>
  </si>
  <si>
    <t>253;253</t>
  </si>
  <si>
    <t>85;85</t>
  </si>
  <si>
    <t>3047;3194</t>
  </si>
  <si>
    <t>1016;1065</t>
  </si>
  <si>
    <t>17;230</t>
  </si>
  <si>
    <t>6;77</t>
  </si>
  <si>
    <t>73;286;202</t>
  </si>
  <si>
    <t>25;96;68</t>
  </si>
  <si>
    <t>249;462;378</t>
  </si>
  <si>
    <t>83;154;126</t>
  </si>
  <si>
    <t>7;7;7</t>
  </si>
  <si>
    <t>3;3;3</t>
  </si>
  <si>
    <t>2443;2458</t>
  </si>
  <si>
    <t>815;820</t>
  </si>
  <si>
    <t>2434;2434;2782</t>
  </si>
  <si>
    <t>812;812;928</t>
  </si>
  <si>
    <t>79;79</t>
  </si>
  <si>
    <t>27;27</t>
  </si>
  <si>
    <t>2161;2173</t>
  </si>
  <si>
    <t>721;725</t>
  </si>
  <si>
    <t>1261;1348;1261</t>
  </si>
  <si>
    <t>421;450;421</t>
  </si>
  <si>
    <t>277;322;322</t>
  </si>
  <si>
    <t>93;108;108</t>
  </si>
  <si>
    <t>3088;3088;3133</t>
  </si>
  <si>
    <t>1030;1030;1045</t>
  </si>
  <si>
    <t>1015;949</t>
  </si>
  <si>
    <t>339;317</t>
  </si>
  <si>
    <t>1183;1183;1207</t>
  </si>
  <si>
    <t>395;395;403</t>
  </si>
  <si>
    <t>1219;1219</t>
  </si>
  <si>
    <t>407;407</t>
  </si>
  <si>
    <t>1006;1294</t>
  </si>
  <si>
    <t>336;432</t>
  </si>
  <si>
    <t>1480;1375</t>
  </si>
  <si>
    <t>494;459</t>
  </si>
  <si>
    <t>392;392;656</t>
  </si>
  <si>
    <t>131;131;219</t>
  </si>
  <si>
    <t>1126;865</t>
  </si>
  <si>
    <t>376;289</t>
  </si>
  <si>
    <t>3792;3903</t>
  </si>
  <si>
    <t>1264;1301</t>
  </si>
  <si>
    <t>796;808</t>
  </si>
  <si>
    <t>266;270</t>
  </si>
  <si>
    <t>799;397;556</t>
  </si>
  <si>
    <t>267;133;186</t>
  </si>
  <si>
    <t>876;474;633</t>
  </si>
  <si>
    <t>292;158;211</t>
  </si>
  <si>
    <t>614;539;662;677;743;746;407;815;731</t>
  </si>
  <si>
    <t>205;180;221;226;248;249;136;272;244</t>
  </si>
  <si>
    <t>241;367;559</t>
  </si>
  <si>
    <t>81;123;187</t>
  </si>
  <si>
    <t>907;1033;1225</t>
  </si>
  <si>
    <t>303;345;409</t>
  </si>
  <si>
    <t>2091;2058;2205;1926;1959;1812;2238</t>
  </si>
  <si>
    <t>697;686;735;642;653;604;746</t>
  </si>
  <si>
    <t>1661;1952;1676;1385;1850;1745;1910</t>
  </si>
  <si>
    <t>554;651;559;462;617;582;637</t>
  </si>
  <si>
    <t>1177;1177</t>
  </si>
  <si>
    <t>393;393</t>
  </si>
  <si>
    <t>132;132</t>
  </si>
  <si>
    <t>44;44</t>
  </si>
  <si>
    <t>1390;1111</t>
  </si>
  <si>
    <t>464;371</t>
  </si>
  <si>
    <t>1451;1274</t>
  </si>
  <si>
    <t>484;425</t>
  </si>
  <si>
    <t>1102;1102</t>
  </si>
  <si>
    <t>368;368</t>
  </si>
  <si>
    <t>541;541</t>
  </si>
  <si>
    <t>181;181</t>
  </si>
  <si>
    <t>2639;2639;2639</t>
  </si>
  <si>
    <t>880;880;880</t>
  </si>
  <si>
    <t>2128;2128;2128</t>
  </si>
  <si>
    <t>710;710;710</t>
  </si>
  <si>
    <t>49;49</t>
  </si>
  <si>
    <t>17;17</t>
  </si>
  <si>
    <t>89;89;89</t>
  </si>
  <si>
    <t>30;30;30</t>
  </si>
  <si>
    <t>1156;1156</t>
  </si>
  <si>
    <t>386;386</t>
  </si>
  <si>
    <t>190;112;337</t>
  </si>
  <si>
    <t>64;38;113</t>
  </si>
  <si>
    <t>552;549</t>
  </si>
  <si>
    <t>184;183</t>
  </si>
  <si>
    <t>414;213;213</t>
  </si>
  <si>
    <t>138;71;71</t>
  </si>
  <si>
    <t>1001;1001</t>
  </si>
  <si>
    <t>334;334</t>
  </si>
  <si>
    <t>1510;1510</t>
  </si>
  <si>
    <t>504;504</t>
  </si>
  <si>
    <t>412;403</t>
  </si>
  <si>
    <t>138;135</t>
  </si>
  <si>
    <t>286;286</t>
  </si>
  <si>
    <t>96;96</t>
  </si>
  <si>
    <t>590;590</t>
  </si>
  <si>
    <t>197;197</t>
  </si>
  <si>
    <t>538;538</t>
  </si>
  <si>
    <t>180;180</t>
  </si>
  <si>
    <t>3434;3560;3437</t>
  </si>
  <si>
    <t>1145;1187;1146</t>
  </si>
  <si>
    <t>2461;2461;2461;2461</t>
  </si>
  <si>
    <t>821;821;821;821</t>
  </si>
  <si>
    <t>615;666</t>
  </si>
  <si>
    <t>205;222</t>
  </si>
  <si>
    <t>34;34</t>
  </si>
  <si>
    <t>12;12</t>
  </si>
  <si>
    <t>373;373</t>
  </si>
  <si>
    <t>125;125</t>
  </si>
  <si>
    <t>1087;1087;649</t>
  </si>
  <si>
    <t>363;363;217</t>
  </si>
  <si>
    <t>992;686</t>
  </si>
  <si>
    <t>331;229</t>
  </si>
  <si>
    <t>73;73</t>
  </si>
  <si>
    <t>25;25</t>
  </si>
  <si>
    <t>479;479;479</t>
  </si>
  <si>
    <t>160;160;160</t>
  </si>
  <si>
    <t>154;154;154</t>
  </si>
  <si>
    <t>52;52;52</t>
  </si>
  <si>
    <t>210;210</t>
  </si>
  <si>
    <t>70;70</t>
  </si>
  <si>
    <t>46;46;1381;46</t>
  </si>
  <si>
    <t>16;16;461;16</t>
  </si>
  <si>
    <t>437;1772</t>
  </si>
  <si>
    <t>146;591</t>
  </si>
  <si>
    <t>2080;1900;1900</t>
  </si>
  <si>
    <t>694;634;634</t>
  </si>
  <si>
    <t>1129;1018</t>
  </si>
  <si>
    <t>377;340</t>
  </si>
  <si>
    <t>212;212</t>
  </si>
  <si>
    <t>71;71</t>
  </si>
  <si>
    <t>166;166</t>
  </si>
  <si>
    <t>56;56</t>
  </si>
  <si>
    <t>700;700</t>
  </si>
  <si>
    <t>234;234</t>
  </si>
  <si>
    <t>866;839</t>
  </si>
  <si>
    <t>289;280</t>
  </si>
  <si>
    <t>997;997;814;649</t>
  </si>
  <si>
    <t>333;333;272;217</t>
  </si>
  <si>
    <t>88;88</t>
  </si>
  <si>
    <t>30;30</t>
  </si>
  <si>
    <t>13;13</t>
  </si>
  <si>
    <t>1535;1505;1562</t>
  </si>
  <si>
    <t>512;502;521</t>
  </si>
  <si>
    <t>1543;1681</t>
  </si>
  <si>
    <t>515;561</t>
  </si>
  <si>
    <t>461;461</t>
  </si>
  <si>
    <t>154;154</t>
  </si>
  <si>
    <t>745;826</t>
  </si>
  <si>
    <t>249;276</t>
  </si>
  <si>
    <t>334;460</t>
  </si>
  <si>
    <t>112;154</t>
  </si>
  <si>
    <t>1876;1801</t>
  </si>
  <si>
    <t>626;601</t>
  </si>
  <si>
    <t>452;467</t>
  </si>
  <si>
    <t>151;156</t>
  </si>
  <si>
    <t>476;491</t>
  </si>
  <si>
    <t>159;164</t>
  </si>
  <si>
    <t>970;1012</t>
  </si>
  <si>
    <t>324;338</t>
  </si>
  <si>
    <t>837;879</t>
  </si>
  <si>
    <t>279;293</t>
  </si>
  <si>
    <t>2005;2005</t>
  </si>
  <si>
    <t>669;669</t>
  </si>
  <si>
    <t>1131;1131</t>
  </si>
  <si>
    <t>377;377</t>
  </si>
  <si>
    <t>45;45;45;45</t>
  </si>
  <si>
    <t>15;15;15;15</t>
  </si>
  <si>
    <t>3419;3419;3419;3419</t>
  </si>
  <si>
    <t>1140;1140;1140;1140</t>
  </si>
  <si>
    <t>2149;2272</t>
  </si>
  <si>
    <t>717;758</t>
  </si>
  <si>
    <t>316;316</t>
  </si>
  <si>
    <t>106;106</t>
  </si>
  <si>
    <t>1024;1024;1024</t>
  </si>
  <si>
    <t>342;342;342</t>
  </si>
  <si>
    <t>Aachange</t>
  </si>
  <si>
    <t>X&gt;W</t>
  </si>
  <si>
    <t>X&gt;R</t>
  </si>
  <si>
    <t>X&gt;Q</t>
  </si>
  <si>
    <t>R&gt;X</t>
  </si>
  <si>
    <t>Q&gt;X</t>
  </si>
  <si>
    <t>W&gt;X</t>
  </si>
  <si>
    <t>S&gt;X</t>
  </si>
  <si>
    <t>X&gt;L</t>
  </si>
  <si>
    <t>Y&gt;X</t>
  </si>
  <si>
    <t>E&gt;X</t>
  </si>
  <si>
    <t>K&gt;X</t>
  </si>
  <si>
    <t>L&gt;X</t>
  </si>
  <si>
    <t>X&gt;C</t>
  </si>
  <si>
    <t>X&gt;S</t>
  </si>
  <si>
    <t>X&gt;E</t>
  </si>
  <si>
    <t>G&gt;X</t>
  </si>
  <si>
    <t>C&gt;X</t>
  </si>
  <si>
    <t>X&gt;K</t>
  </si>
  <si>
    <t>X&gt;G</t>
  </si>
  <si>
    <t>X&gt;Y</t>
  </si>
  <si>
    <t>Hahn2006</t>
  </si>
  <si>
    <t>Wetterbom2009</t>
  </si>
  <si>
    <t>Scally2012</t>
  </si>
  <si>
    <t>Prüfer2012</t>
  </si>
  <si>
    <t>Wetterbom2009;Scally2012</t>
  </si>
  <si>
    <t>Wetterbom2009-Fixed_all</t>
  </si>
  <si>
    <t>Wetterbom2009;Prüfer2012</t>
  </si>
  <si>
    <t>Hahn2006-Diff position but same Aa</t>
  </si>
  <si>
    <t>AaPosition</t>
  </si>
  <si>
    <t>AaPosition/ProteinLength</t>
  </si>
  <si>
    <t>Lineage</t>
  </si>
  <si>
    <t>Previously reported</t>
  </si>
  <si>
    <t>Length</t>
  </si>
  <si>
    <t>Start</t>
  </si>
  <si>
    <t>End</t>
  </si>
  <si>
    <t>frameshift deletion</t>
  </si>
  <si>
    <t>frameshift insertion</t>
  </si>
  <si>
    <t>stopgain SNV</t>
  </si>
  <si>
    <t>Startloss</t>
  </si>
  <si>
    <t>stoploss SNV</t>
  </si>
  <si>
    <t>chrY</t>
  </si>
  <si>
    <t>C17orf97</t>
  </si>
  <si>
    <t>C18orf56</t>
  </si>
  <si>
    <t>C20orf197</t>
  </si>
  <si>
    <t>CACFD1</t>
  </si>
  <si>
    <t>CASP7</t>
  </si>
  <si>
    <t>CTAGE1</t>
  </si>
  <si>
    <t>DDX27</t>
  </si>
  <si>
    <t>DDX60L</t>
  </si>
  <si>
    <t>DIRC1</t>
  </si>
  <si>
    <t>FBRSL1</t>
  </si>
  <si>
    <t>H2BFM</t>
  </si>
  <si>
    <t>IL17RE</t>
  </si>
  <si>
    <t>LOC286238</t>
  </si>
  <si>
    <t>NKD2</t>
  </si>
  <si>
    <t>OR51M1</t>
  </si>
  <si>
    <t>OR6C75</t>
  </si>
  <si>
    <t>PDE4B</t>
  </si>
  <si>
    <t>PRRC2B</t>
  </si>
  <si>
    <t>PTCRA</t>
  </si>
  <si>
    <t>RAB37</t>
  </si>
  <si>
    <t>SETD6</t>
  </si>
  <si>
    <t>SPATA21</t>
  </si>
  <si>
    <t>SSPO</t>
  </si>
  <si>
    <t>VN1R1</t>
  </si>
  <si>
    <t>WDR65</t>
  </si>
  <si>
    <t>C1orf61</t>
  </si>
  <si>
    <t>CENPBD1</t>
  </si>
  <si>
    <t>INO80E</t>
  </si>
  <si>
    <t>LOC100287177</t>
  </si>
  <si>
    <t>OR5I1</t>
  </si>
  <si>
    <t>OR6K2</t>
  </si>
  <si>
    <t>PLEKHG5</t>
  </si>
  <si>
    <t>TECTA</t>
  </si>
  <si>
    <t>TEX26</t>
  </si>
  <si>
    <t>TTF1</t>
  </si>
  <si>
    <t>UBE2NL</t>
  </si>
  <si>
    <t>ADH7</t>
  </si>
  <si>
    <t>ALDH3B2</t>
  </si>
  <si>
    <t>APOBEC3H</t>
  </si>
  <si>
    <t>ASB16</t>
  </si>
  <si>
    <t>ATP5SL</t>
  </si>
  <si>
    <t>BRCA2</t>
  </si>
  <si>
    <t>C10orf91</t>
  </si>
  <si>
    <t>C12orf44</t>
  </si>
  <si>
    <t>C12orf60</t>
  </si>
  <si>
    <t>C14orf177</t>
  </si>
  <si>
    <t>C14orf178</t>
  </si>
  <si>
    <t>C16orf73</t>
  </si>
  <si>
    <t>C16orf89</t>
  </si>
  <si>
    <t>C19orf48</t>
  </si>
  <si>
    <t>C7orf45</t>
  </si>
  <si>
    <t>C7orf61</t>
  </si>
  <si>
    <t>C7orf69</t>
  </si>
  <si>
    <t>C7orf71</t>
  </si>
  <si>
    <t>C9orf86</t>
  </si>
  <si>
    <t>CDH26</t>
  </si>
  <si>
    <t>CEMP1;AMDHD2</t>
  </si>
  <si>
    <t>CHRNB4</t>
  </si>
  <si>
    <t>CLDN25</t>
  </si>
  <si>
    <t>CLECL1</t>
  </si>
  <si>
    <t>CTCFL</t>
  </si>
  <si>
    <t>DAZAP2</t>
  </si>
  <si>
    <t>DEFB128</t>
  </si>
  <si>
    <t>DGKH</t>
  </si>
  <si>
    <t>DMD</t>
  </si>
  <si>
    <t>DNAAF3</t>
  </si>
  <si>
    <t>EGFR</t>
  </si>
  <si>
    <t>ENTHD1</t>
  </si>
  <si>
    <t>EPHA6</t>
  </si>
  <si>
    <t>FAM47E</t>
  </si>
  <si>
    <t>FAM9A</t>
  </si>
  <si>
    <t>FAM9B</t>
  </si>
  <si>
    <t>GALC</t>
  </si>
  <si>
    <t>GGCT</t>
  </si>
  <si>
    <t>GINS4</t>
  </si>
  <si>
    <t>GPR113</t>
  </si>
  <si>
    <t>H2BFWT</t>
  </si>
  <si>
    <t>ITGB3BP</t>
  </si>
  <si>
    <t>KIF25</t>
  </si>
  <si>
    <t>LOC100288814</t>
  </si>
  <si>
    <t>LRRC27</t>
  </si>
  <si>
    <t>MFAP5</t>
  </si>
  <si>
    <t>MMS22L</t>
  </si>
  <si>
    <t>MRGPRG</t>
  </si>
  <si>
    <t>MYH15</t>
  </si>
  <si>
    <t>NEIL1</t>
  </si>
  <si>
    <t>OFD1</t>
  </si>
  <si>
    <t>OR10H2</t>
  </si>
  <si>
    <t>OR1B1</t>
  </si>
  <si>
    <t>OR1J4</t>
  </si>
  <si>
    <t>OR4D11</t>
  </si>
  <si>
    <t>OR4S1</t>
  </si>
  <si>
    <t>OR7A5</t>
  </si>
  <si>
    <t>PAX1</t>
  </si>
  <si>
    <t>PDZD7</t>
  </si>
  <si>
    <t>PKD2L1</t>
  </si>
  <si>
    <t>PPP2R1B</t>
  </si>
  <si>
    <t>RAPGEF2</t>
  </si>
  <si>
    <t>RNASE8</t>
  </si>
  <si>
    <t>RPP30</t>
  </si>
  <si>
    <t>SLC25A41</t>
  </si>
  <si>
    <t>SLC2A7</t>
  </si>
  <si>
    <t>SLC43A1</t>
  </si>
  <si>
    <t>SMAD6</t>
  </si>
  <si>
    <t>ST7</t>
  </si>
  <si>
    <t>STARD8</t>
  </si>
  <si>
    <t>SULT6B1</t>
  </si>
  <si>
    <t>SYNC</t>
  </si>
  <si>
    <t>TES</t>
  </si>
  <si>
    <t>TGM4</t>
  </si>
  <si>
    <t>THEG5</t>
  </si>
  <si>
    <t>TIAF1</t>
  </si>
  <si>
    <t>TM9SF1</t>
  </si>
  <si>
    <t>TSC22D3</t>
  </si>
  <si>
    <t>VPS13B</t>
  </si>
  <si>
    <t>ZG16B</t>
  </si>
  <si>
    <t>ZIM2</t>
  </si>
  <si>
    <t>ZNF345</t>
  </si>
  <si>
    <t>ZNF556</t>
  </si>
  <si>
    <t>ASPSCR1</t>
  </si>
  <si>
    <t>BAX</t>
  </si>
  <si>
    <t>C4orf26</t>
  </si>
  <si>
    <t>CERKL</t>
  </si>
  <si>
    <t>FLJ42280</t>
  </si>
  <si>
    <t>GIMAP1-GIMAP5</t>
  </si>
  <si>
    <t>HOXD10</t>
  </si>
  <si>
    <t>TMCO2</t>
  </si>
  <si>
    <t>TMEM217</t>
  </si>
  <si>
    <t>WNT2B</t>
  </si>
  <si>
    <t>ZDHHC5</t>
  </si>
  <si>
    <t>Gbg;Ggd;Ggg;Ppy</t>
  </si>
  <si>
    <t>DBNDD2</t>
  </si>
  <si>
    <t>Gbg;Ggd;Pab;Ppy</t>
  </si>
  <si>
    <t>ALPP</t>
  </si>
  <si>
    <t>ASF1B</t>
  </si>
  <si>
    <t>C17orf82</t>
  </si>
  <si>
    <t>C21orf58</t>
  </si>
  <si>
    <t>FAM173A</t>
  </si>
  <si>
    <t>KCNK15</t>
  </si>
  <si>
    <t>NOXA1</t>
  </si>
  <si>
    <t>PPP1R16A</t>
  </si>
  <si>
    <t>PRR25</t>
  </si>
  <si>
    <t>PRSS50</t>
  </si>
  <si>
    <t>SLC24A1</t>
  </si>
  <si>
    <t>TULP4</t>
  </si>
  <si>
    <t>WDR38</t>
  </si>
  <si>
    <t>BCL2L12</t>
  </si>
  <si>
    <t>Gbg;Ggg;Pab</t>
  </si>
  <si>
    <t>Gbg;Ggg;Pab;Ppy</t>
  </si>
  <si>
    <t>SDF4</t>
  </si>
  <si>
    <t>CARD10</t>
  </si>
  <si>
    <t>FAM166A</t>
  </si>
  <si>
    <t>FAM71C</t>
  </si>
  <si>
    <t>KCNQ2</t>
  </si>
  <si>
    <t>KRTAP5-1</t>
  </si>
  <si>
    <t>LRRTM1</t>
  </si>
  <si>
    <t>NBL1</t>
  </si>
  <si>
    <t>OR1G1</t>
  </si>
  <si>
    <t>OR2B2</t>
  </si>
  <si>
    <t>OR6C70</t>
  </si>
  <si>
    <t>PET100</t>
  </si>
  <si>
    <t>RPL10</t>
  </si>
  <si>
    <t>RPL31</t>
  </si>
  <si>
    <t>SPINK5</t>
  </si>
  <si>
    <t>ALAS2</t>
  </si>
  <si>
    <t>ATP5J2-PTCD1</t>
  </si>
  <si>
    <t>C17orf99</t>
  </si>
  <si>
    <t>PAGE2B</t>
  </si>
  <si>
    <t>PYDC1</t>
  </si>
  <si>
    <t>RIOK2</t>
  </si>
  <si>
    <t>TRIM17</t>
  </si>
  <si>
    <t>ZNF501</t>
  </si>
  <si>
    <t>ARHGEF37</t>
  </si>
  <si>
    <t>Ggg</t>
  </si>
  <si>
    <t>EPS8L1</t>
  </si>
  <si>
    <t>PGLYRP1</t>
  </si>
  <si>
    <t>SCNN1D</t>
  </si>
  <si>
    <t>MMP24</t>
  </si>
  <si>
    <t>ARHGEF26</t>
  </si>
  <si>
    <t>C17orf100</t>
  </si>
  <si>
    <t>GPATCH4</t>
  </si>
  <si>
    <t>PAX8</t>
  </si>
  <si>
    <t>PRDM15</t>
  </si>
  <si>
    <t>SCARF2</t>
  </si>
  <si>
    <t>NUDT18</t>
  </si>
  <si>
    <t>ABCB10</t>
  </si>
  <si>
    <t>ATP8B2</t>
  </si>
  <si>
    <t>CHAT</t>
  </si>
  <si>
    <t>FBLN1</t>
  </si>
  <si>
    <t>LRRC72</t>
  </si>
  <si>
    <t>MOV10</t>
  </si>
  <si>
    <t>ODF2L</t>
  </si>
  <si>
    <t>PIGQ</t>
  </si>
  <si>
    <t>SHE</t>
  </si>
  <si>
    <t>TMEM104</t>
  </si>
  <si>
    <t>YAP1</t>
  </si>
  <si>
    <t>ACADL</t>
  </si>
  <si>
    <t>AHSA2</t>
  </si>
  <si>
    <t>AIF1</t>
  </si>
  <si>
    <t>ALDH1A3</t>
  </si>
  <si>
    <t>ALKBH3</t>
  </si>
  <si>
    <t>ANKRD7</t>
  </si>
  <si>
    <t>ARRDC5</t>
  </si>
  <si>
    <t>ATP6V0E2</t>
  </si>
  <si>
    <t>BID</t>
  </si>
  <si>
    <t>BLID</t>
  </si>
  <si>
    <t>BTG3</t>
  </si>
  <si>
    <t>C10orf111</t>
  </si>
  <si>
    <t>C10orf2</t>
  </si>
  <si>
    <t>C10orf25</t>
  </si>
  <si>
    <t>C11orf16</t>
  </si>
  <si>
    <t>C12orf77</t>
  </si>
  <si>
    <t>C14orf2</t>
  </si>
  <si>
    <t>C16orf13</t>
  </si>
  <si>
    <t>C16orf57</t>
  </si>
  <si>
    <t>C17orf101</t>
  </si>
  <si>
    <t>C17orf104</t>
  </si>
  <si>
    <t>C1orf131</t>
  </si>
  <si>
    <t>C20orf201</t>
  </si>
  <si>
    <t>C21orf7</t>
  </si>
  <si>
    <t>C2orf91</t>
  </si>
  <si>
    <t>C7orf33</t>
  </si>
  <si>
    <t>C7orf49</t>
  </si>
  <si>
    <t>C7orf66</t>
  </si>
  <si>
    <t>C8orf86</t>
  </si>
  <si>
    <t>C9orf163</t>
  </si>
  <si>
    <t>C9orf171</t>
  </si>
  <si>
    <t>C9orf173</t>
  </si>
  <si>
    <t>CALML4</t>
  </si>
  <si>
    <t>CAPRIN2</t>
  </si>
  <si>
    <t>CARD16</t>
  </si>
  <si>
    <t>CC2D2A</t>
  </si>
  <si>
    <t>CCDC73</t>
  </si>
  <si>
    <t>CCNJL</t>
  </si>
  <si>
    <t>CD163</t>
  </si>
  <si>
    <t>CD4</t>
  </si>
  <si>
    <t>CDH23</t>
  </si>
  <si>
    <t>CDKL5</t>
  </si>
  <si>
    <t>CEP68</t>
  </si>
  <si>
    <t>CEP78</t>
  </si>
  <si>
    <t>CGREF1</t>
  </si>
  <si>
    <t>CHMP1A</t>
  </si>
  <si>
    <t>CHMP4A</t>
  </si>
  <si>
    <t>CLDN17</t>
  </si>
  <si>
    <t>CLEC4D</t>
  </si>
  <si>
    <t>CLIP4</t>
  </si>
  <si>
    <t>CMIP</t>
  </si>
  <si>
    <t>COL9A3</t>
  </si>
  <si>
    <t>CPAMD8</t>
  </si>
  <si>
    <t>CPNE7</t>
  </si>
  <si>
    <t>CREBRF</t>
  </si>
  <si>
    <t>CRYGN</t>
  </si>
  <si>
    <t>CSTL1</t>
  </si>
  <si>
    <t>CTR9</t>
  </si>
  <si>
    <t>CTRB2</t>
  </si>
  <si>
    <t>CTRL</t>
  </si>
  <si>
    <t>CX3CR1</t>
  </si>
  <si>
    <t>CXorf59</t>
  </si>
  <si>
    <t>CYP4B1</t>
  </si>
  <si>
    <t>DBN1</t>
  </si>
  <si>
    <t>DBNDD1</t>
  </si>
  <si>
    <t>DDHD2</t>
  </si>
  <si>
    <t>DLL3</t>
  </si>
  <si>
    <t>DNAH12</t>
  </si>
  <si>
    <t>DUOX2</t>
  </si>
  <si>
    <t>DUSP12</t>
  </si>
  <si>
    <t>DYNC1H1</t>
  </si>
  <si>
    <t>ERN2</t>
  </si>
  <si>
    <t>ETV7</t>
  </si>
  <si>
    <t>FAM104B</t>
  </si>
  <si>
    <t>FAM120AOS</t>
  </si>
  <si>
    <t>FAM181A</t>
  </si>
  <si>
    <t>FAM18B2</t>
  </si>
  <si>
    <t>FAM71A</t>
  </si>
  <si>
    <t>FCAR</t>
  </si>
  <si>
    <t>FNDC4</t>
  </si>
  <si>
    <t>FSD1L</t>
  </si>
  <si>
    <t>FSIP2</t>
  </si>
  <si>
    <t>GBGT1</t>
  </si>
  <si>
    <t>GCH1</t>
  </si>
  <si>
    <t>GGN</t>
  </si>
  <si>
    <t>GIMAP6</t>
  </si>
  <si>
    <t>GPR132</t>
  </si>
  <si>
    <t>GTF2E1</t>
  </si>
  <si>
    <t>HADH</t>
  </si>
  <si>
    <t>HCAR1</t>
  </si>
  <si>
    <t>HIF1A</t>
  </si>
  <si>
    <t>HKR1</t>
  </si>
  <si>
    <t>HNMT</t>
  </si>
  <si>
    <t>HOPX</t>
  </si>
  <si>
    <t>HSD11B1L</t>
  </si>
  <si>
    <t>HSH2D</t>
  </si>
  <si>
    <t>HSP90AA1</t>
  </si>
  <si>
    <t>HTR3D</t>
  </si>
  <si>
    <t>HYI</t>
  </si>
  <si>
    <t>IFNE</t>
  </si>
  <si>
    <t>IQCC</t>
  </si>
  <si>
    <t>IRF3</t>
  </si>
  <si>
    <t>ITPRIP</t>
  </si>
  <si>
    <t>KAT8</t>
  </si>
  <si>
    <t>KCNMB3</t>
  </si>
  <si>
    <t>KDM4E</t>
  </si>
  <si>
    <t>KEL</t>
  </si>
  <si>
    <t>KIAA1383</t>
  </si>
  <si>
    <t>KIAA1683</t>
  </si>
  <si>
    <t>KIAA1751</t>
  </si>
  <si>
    <t>KLLN</t>
  </si>
  <si>
    <t>LEPRE1</t>
  </si>
  <si>
    <t>LGALS3</t>
  </si>
  <si>
    <t>LMO3</t>
  </si>
  <si>
    <t>LUC7L3</t>
  </si>
  <si>
    <t>MAGEC3</t>
  </si>
  <si>
    <t>MAPK14</t>
  </si>
  <si>
    <t>MAPK3</t>
  </si>
  <si>
    <t>MAPK9</t>
  </si>
  <si>
    <t>MARC2</t>
  </si>
  <si>
    <t>MED8</t>
  </si>
  <si>
    <t>MEGF8</t>
  </si>
  <si>
    <t>MID1</t>
  </si>
  <si>
    <t>MIER1</t>
  </si>
  <si>
    <t>MLNR</t>
  </si>
  <si>
    <t>MMP19</t>
  </si>
  <si>
    <t>MMP8</t>
  </si>
  <si>
    <t>MOGAT1</t>
  </si>
  <si>
    <t>MOK</t>
  </si>
  <si>
    <t>MS4A6E</t>
  </si>
  <si>
    <t>MSH5</t>
  </si>
  <si>
    <t>MTRNR2L2</t>
  </si>
  <si>
    <t>NANOGNB</t>
  </si>
  <si>
    <t>NAT1</t>
  </si>
  <si>
    <t>NBEAL2</t>
  </si>
  <si>
    <t>NCEH1</t>
  </si>
  <si>
    <t>NCR2</t>
  </si>
  <si>
    <t>NEDD9</t>
  </si>
  <si>
    <t>NFKBIE</t>
  </si>
  <si>
    <t>NID2</t>
  </si>
  <si>
    <t>NKX6-3</t>
  </si>
  <si>
    <t>NLRX1</t>
  </si>
  <si>
    <t>NOBOX</t>
  </si>
  <si>
    <t>NOVA1</t>
  </si>
  <si>
    <t>NT5C1B;NT5C1B-RDH14;NT5C1B;NT5C1B;NT5C1B;NT5C1B-RDH14;NT5C1B</t>
  </si>
  <si>
    <t>O3FAR1</t>
  </si>
  <si>
    <t>OBSCN</t>
  </si>
  <si>
    <t>OR10J3</t>
  </si>
  <si>
    <t>OR10X1</t>
  </si>
  <si>
    <t>OR13C8</t>
  </si>
  <si>
    <t>OR2K2</t>
  </si>
  <si>
    <t>OR2T1</t>
  </si>
  <si>
    <t>OR4D9</t>
  </si>
  <si>
    <t>OR4F15</t>
  </si>
  <si>
    <t>OR51I2</t>
  </si>
  <si>
    <t>OR5B12</t>
  </si>
  <si>
    <t>OR6C65</t>
  </si>
  <si>
    <t>OR6C68</t>
  </si>
  <si>
    <t>OR7G3</t>
  </si>
  <si>
    <t>OR9K2</t>
  </si>
  <si>
    <t>PACRGL</t>
  </si>
  <si>
    <t>PAPOLA</t>
  </si>
  <si>
    <t>PARVG</t>
  </si>
  <si>
    <t>PCDHA13</t>
  </si>
  <si>
    <t>PCDHGA6</t>
  </si>
  <si>
    <t>PDK2</t>
  </si>
  <si>
    <t>PLAC1L</t>
  </si>
  <si>
    <t>PLAU;C10orf55</t>
  </si>
  <si>
    <t>PML</t>
  </si>
  <si>
    <t>PNPLA7</t>
  </si>
  <si>
    <t>POU5F1B</t>
  </si>
  <si>
    <t>PPP1CA</t>
  </si>
  <si>
    <t>PRRT2</t>
  </si>
  <si>
    <t>PSTK</t>
  </si>
  <si>
    <t>PTPN6</t>
  </si>
  <si>
    <t>RAB11FIP3</t>
  </si>
  <si>
    <t>RBM4</t>
  </si>
  <si>
    <t>REC8</t>
  </si>
  <si>
    <t>RESP18</t>
  </si>
  <si>
    <t>RGS3</t>
  </si>
  <si>
    <t>RHBG</t>
  </si>
  <si>
    <t>RIBC1</t>
  </si>
  <si>
    <t>RPL15</t>
  </si>
  <si>
    <t>RPS12</t>
  </si>
  <si>
    <t>RUNX1T1</t>
  </si>
  <si>
    <t>SCIN</t>
  </si>
  <si>
    <t>SFTA3</t>
  </si>
  <si>
    <t>SH3BGR</t>
  </si>
  <si>
    <t>SHANK2</t>
  </si>
  <si>
    <t>SKP2</t>
  </si>
  <si>
    <t>SLC19A1</t>
  </si>
  <si>
    <t>SLC3A2</t>
  </si>
  <si>
    <t>SLC4A1AP</t>
  </si>
  <si>
    <t>SLC7A8</t>
  </si>
  <si>
    <t>SLC9C2</t>
  </si>
  <si>
    <t>SNX18</t>
  </si>
  <si>
    <t>SPAG8</t>
  </si>
  <si>
    <t>SPATA13</t>
  </si>
  <si>
    <t>STEAP2</t>
  </si>
  <si>
    <t>STH</t>
  </si>
  <si>
    <t>STK3</t>
  </si>
  <si>
    <t>STMN2</t>
  </si>
  <si>
    <t>SUSD4</t>
  </si>
  <si>
    <t>TAF6</t>
  </si>
  <si>
    <t>TAPBPL</t>
  </si>
  <si>
    <t>TARM1</t>
  </si>
  <si>
    <t>TAS2R10</t>
  </si>
  <si>
    <t>TBX5</t>
  </si>
  <si>
    <t>TCEB2</t>
  </si>
  <si>
    <t>TCF4</t>
  </si>
  <si>
    <t>TCP11</t>
  </si>
  <si>
    <t>TEX13B</t>
  </si>
  <si>
    <t>TEX2</t>
  </si>
  <si>
    <t>TIGD6</t>
  </si>
  <si>
    <t>TJP2</t>
  </si>
  <si>
    <t>TMEM105</t>
  </si>
  <si>
    <t>TMEM155</t>
  </si>
  <si>
    <t>TRAPPC9</t>
  </si>
  <si>
    <t>TSFM</t>
  </si>
  <si>
    <t>TTC40</t>
  </si>
  <si>
    <t>UFC1</t>
  </si>
  <si>
    <t>VN1R2</t>
  </si>
  <si>
    <t>VSIG4</t>
  </si>
  <si>
    <t>WBSCR22</t>
  </si>
  <si>
    <t>WDR33</t>
  </si>
  <si>
    <t>ZCCHC13</t>
  </si>
  <si>
    <t>ZCCHC5</t>
  </si>
  <si>
    <t>ZNF185</t>
  </si>
  <si>
    <t>ZNF410</t>
  </si>
  <si>
    <t>ZNF630</t>
  </si>
  <si>
    <t>ZNF678</t>
  </si>
  <si>
    <t>ZNF780A</t>
  </si>
  <si>
    <t>ZNF80</t>
  </si>
  <si>
    <t>ZNF839</t>
  </si>
  <si>
    <t>ZNF843</t>
  </si>
  <si>
    <t>ADSSL1</t>
  </si>
  <si>
    <t>C6orf99</t>
  </si>
  <si>
    <t>C9orf37</t>
  </si>
  <si>
    <t>GBP5</t>
  </si>
  <si>
    <t>HHIPL1</t>
  </si>
  <si>
    <t>HMG20B</t>
  </si>
  <si>
    <t>ICOSLG</t>
  </si>
  <si>
    <t>LOC100130539</t>
  </si>
  <si>
    <t>OR10AG1</t>
  </si>
  <si>
    <t>OR4D6</t>
  </si>
  <si>
    <t>OVCH2</t>
  </si>
  <si>
    <t>PABPC4L</t>
  </si>
  <si>
    <t>PCDHGB7</t>
  </si>
  <si>
    <t>SERPINE3</t>
  </si>
  <si>
    <t>SYCE1</t>
  </si>
  <si>
    <t>TTLL3</t>
  </si>
  <si>
    <t>VPS28</t>
  </si>
  <si>
    <t>Ppa;Gbg;Ggd;Ppy</t>
  </si>
  <si>
    <t>STOML3</t>
  </si>
  <si>
    <t>Ppa;Pab;Ppy</t>
  </si>
  <si>
    <t>Ppa;Pte;Pts;Ptt</t>
  </si>
  <si>
    <t>SPG7</t>
  </si>
  <si>
    <t>LAT</t>
  </si>
  <si>
    <t>Ppa;Pte;Pts;Ptt;Gbg;Ggd;Ggg;Pab;Ppy</t>
  </si>
  <si>
    <t>ARHGEF3</t>
  </si>
  <si>
    <t>ARMC12</t>
  </si>
  <si>
    <t>ARMC2</t>
  </si>
  <si>
    <t>BNIP1</t>
  </si>
  <si>
    <t>C15orf40</t>
  </si>
  <si>
    <t>CDH24</t>
  </si>
  <si>
    <t>CENPI</t>
  </si>
  <si>
    <t>CMTM2</t>
  </si>
  <si>
    <t>CTAGE5</t>
  </si>
  <si>
    <t>DTHD1</t>
  </si>
  <si>
    <t>ESYT3</t>
  </si>
  <si>
    <t>FAM110B</t>
  </si>
  <si>
    <t>FRRS1L</t>
  </si>
  <si>
    <t>GDPD4</t>
  </si>
  <si>
    <t>IFI27L1</t>
  </si>
  <si>
    <t>IRG1</t>
  </si>
  <si>
    <t>KCNK16</t>
  </si>
  <si>
    <t>KRT8</t>
  </si>
  <si>
    <t>LOC283710</t>
  </si>
  <si>
    <t>MIA2</t>
  </si>
  <si>
    <t>MLF1</t>
  </si>
  <si>
    <t>MUC12</t>
  </si>
  <si>
    <t>NVL</t>
  </si>
  <si>
    <t>OR10P1</t>
  </si>
  <si>
    <t>OR4C11</t>
  </si>
  <si>
    <t>OR5K2</t>
  </si>
  <si>
    <t>PNPLA6</t>
  </si>
  <si>
    <t>PRSS46</t>
  </si>
  <si>
    <t>PTP4A3</t>
  </si>
  <si>
    <t>RPAIN</t>
  </si>
  <si>
    <t>SIRPD</t>
  </si>
  <si>
    <t>SRSF10</t>
  </si>
  <si>
    <t>TRIM59</t>
  </si>
  <si>
    <t>TTLL2</t>
  </si>
  <si>
    <t>ZC3H12B</t>
  </si>
  <si>
    <t>ZMYM5</t>
  </si>
  <si>
    <t>ZNF233</t>
  </si>
  <si>
    <t>ZNF669</t>
  </si>
  <si>
    <t>AANAT</t>
  </si>
  <si>
    <t>ARG1</t>
  </si>
  <si>
    <t>ART4</t>
  </si>
  <si>
    <t>C2orf61</t>
  </si>
  <si>
    <t>CRHR2</t>
  </si>
  <si>
    <t>EPN1</t>
  </si>
  <si>
    <t>F7</t>
  </si>
  <si>
    <t>FAM178B</t>
  </si>
  <si>
    <t>FGFR4</t>
  </si>
  <si>
    <t>FRMD3</t>
  </si>
  <si>
    <t>GBP7</t>
  </si>
  <si>
    <t>GPBP1</t>
  </si>
  <si>
    <t>GPR62</t>
  </si>
  <si>
    <t>ICAM4</t>
  </si>
  <si>
    <t>KIAA1407</t>
  </si>
  <si>
    <t>LOC100653515</t>
  </si>
  <si>
    <t>LY6G5B</t>
  </si>
  <si>
    <t>MDP1</t>
  </si>
  <si>
    <t>NTSR2</t>
  </si>
  <si>
    <t>PAOX</t>
  </si>
  <si>
    <t>PEBP4</t>
  </si>
  <si>
    <t>PGAP2</t>
  </si>
  <si>
    <t>POU2F3</t>
  </si>
  <si>
    <t>RRM2B</t>
  </si>
  <si>
    <t>SCIMP</t>
  </si>
  <si>
    <t>SLC22A10</t>
  </si>
  <si>
    <t>SLC22A14</t>
  </si>
  <si>
    <t>TAB1</t>
  </si>
  <si>
    <t>TBXA2R</t>
  </si>
  <si>
    <t>TMEM67</t>
  </si>
  <si>
    <t>TOX3</t>
  </si>
  <si>
    <t>TTC19</t>
  </si>
  <si>
    <t>WNK1</t>
  </si>
  <si>
    <t>ZBTB3</t>
  </si>
  <si>
    <t>ZNF778</t>
  </si>
  <si>
    <t>Ppa;Pte;Pts;Ptt;Ptv;Gbg;Ggd;Pab</t>
  </si>
  <si>
    <t>C22orf46</t>
  </si>
  <si>
    <t>Ppa;Pte;Pts;Ptt;Ptv;Gbg;Ggd;Pab;Ppy</t>
  </si>
  <si>
    <t>Ppa;Pte;Pts;Ptt;Ptv;Gbg;Ggg</t>
  </si>
  <si>
    <t>C9orf62</t>
  </si>
  <si>
    <t>ZNF30</t>
  </si>
  <si>
    <t>Ppa;Pte;Pts;Ptt;Ptv;Ggd</t>
  </si>
  <si>
    <t>HEATR7A</t>
  </si>
  <si>
    <t>Ppa;Pte;Pts;Ptv</t>
  </si>
  <si>
    <t>MS4A10</t>
  </si>
  <si>
    <t>Ppa;Pts;Ptt;Ptv</t>
  </si>
  <si>
    <t>CCM2</t>
  </si>
  <si>
    <t>CRIM1</t>
  </si>
  <si>
    <t>HSPA14</t>
  </si>
  <si>
    <t>TINF2</t>
  </si>
  <si>
    <t>ZNF488</t>
  </si>
  <si>
    <t>Ppa;Pts;Ptt;Ptv;Gbg;Ggd;Ggg;Pab;Ppy</t>
  </si>
  <si>
    <t>Ppa;Ptt;Ptv</t>
  </si>
  <si>
    <t>ASIC4</t>
  </si>
  <si>
    <t>C1QTNF2</t>
  </si>
  <si>
    <t>C6orf7</t>
  </si>
  <si>
    <t>C9orf139</t>
  </si>
  <si>
    <t>DYNC2H1</t>
  </si>
  <si>
    <t>IL37</t>
  </si>
  <si>
    <t>OR2A12</t>
  </si>
  <si>
    <t>OR2A5</t>
  </si>
  <si>
    <t>OR52D1</t>
  </si>
  <si>
    <t>PCDHA3</t>
  </si>
  <si>
    <t>PRAC</t>
  </si>
  <si>
    <t>RASSF7</t>
  </si>
  <si>
    <t>RHBDL1</t>
  </si>
  <si>
    <t>RTEL1</t>
  </si>
  <si>
    <t>SERPINB8</t>
  </si>
  <si>
    <t>SLC34A1</t>
  </si>
  <si>
    <t>SLC4A10</t>
  </si>
  <si>
    <t>SLX4</t>
  </si>
  <si>
    <t>TPD52L2</t>
  </si>
  <si>
    <t>TPM4</t>
  </si>
  <si>
    <t>QRFPR</t>
  </si>
  <si>
    <t>Pte</t>
  </si>
  <si>
    <t>C14orf180</t>
  </si>
  <si>
    <t>Pte;Gbg;Ggg</t>
  </si>
  <si>
    <t>C15orf44</t>
  </si>
  <si>
    <t>Pte;Pts</t>
  </si>
  <si>
    <t>FAM122C</t>
  </si>
  <si>
    <t>ZSCAN18</t>
  </si>
  <si>
    <t>C14orf142</t>
  </si>
  <si>
    <t>FAM108A1</t>
  </si>
  <si>
    <t>FAM166B</t>
  </si>
  <si>
    <t>PFKP</t>
  </si>
  <si>
    <t>PGAM5</t>
  </si>
  <si>
    <t>PNMAL1</t>
  </si>
  <si>
    <t>Pte;Pts;Ptt;Ptv;Gbg;Ggd;Ggg</t>
  </si>
  <si>
    <t>MSH6</t>
  </si>
  <si>
    <t>ACD</t>
  </si>
  <si>
    <t>Pte;Pts;Ptt;Ptv;Gbg;Ggg</t>
  </si>
  <si>
    <t>LIME1</t>
  </si>
  <si>
    <t>SLC39A4</t>
  </si>
  <si>
    <t>LPPR3</t>
  </si>
  <si>
    <t>Pte;Pts;Ptt;Ptv;Gbg;Ggg;Pab;Ppy</t>
  </si>
  <si>
    <t>Pte;Pts;Ptt;Ptv;Gbg;Ggg;Ppy</t>
  </si>
  <si>
    <t>C6orf136</t>
  </si>
  <si>
    <t>Pte;Pts;Ptv;Gbg</t>
  </si>
  <si>
    <t>Pte;Pts;Ptv;Ggg</t>
  </si>
  <si>
    <t>OR1I1</t>
  </si>
  <si>
    <t>Pte;Ptt</t>
  </si>
  <si>
    <t>GFRA4</t>
  </si>
  <si>
    <t>KLHL4</t>
  </si>
  <si>
    <t>LOC100128071</t>
  </si>
  <si>
    <t>PPAP2C</t>
  </si>
  <si>
    <t>TLCD2</t>
  </si>
  <si>
    <t>TMPRSS3</t>
  </si>
  <si>
    <t>USP9Y</t>
  </si>
  <si>
    <t>KIFC2</t>
  </si>
  <si>
    <t>Pte;Ptv;Gbg</t>
  </si>
  <si>
    <t>NLGN4Y</t>
  </si>
  <si>
    <t>Pts</t>
  </si>
  <si>
    <t>KRT72</t>
  </si>
  <si>
    <t>Pts;Gbg;Ggd;Ggg</t>
  </si>
  <si>
    <t>Pts;Ptt</t>
  </si>
  <si>
    <t>ADCK5</t>
  </si>
  <si>
    <t>Pts;Ptv;Gbg</t>
  </si>
  <si>
    <t>PCDHGB3</t>
  </si>
  <si>
    <t>Ptt;Ptv</t>
  </si>
  <si>
    <t>C3orf55</t>
  </si>
  <si>
    <t>FAM161B</t>
  </si>
  <si>
    <t>GC</t>
  </si>
  <si>
    <t>LOC100144595</t>
  </si>
  <si>
    <t>OR10W1</t>
  </si>
  <si>
    <t>OR2G6</t>
  </si>
  <si>
    <t>OR6T1</t>
  </si>
  <si>
    <t>PDK1</t>
  </si>
  <si>
    <t>RNASEH2B</t>
  </si>
  <si>
    <t>TNFRSF18</t>
  </si>
  <si>
    <t>NM_001013672</t>
  </si>
  <si>
    <t>NM_001012716</t>
  </si>
  <si>
    <t>NM_173644</t>
  </si>
  <si>
    <t>NM_001267057</t>
  </si>
  <si>
    <t>NM_172241</t>
  </si>
  <si>
    <t>NM_017895</t>
  </si>
  <si>
    <t>NM_001012967</t>
  </si>
  <si>
    <t>NM_052952</t>
  </si>
  <si>
    <t>NM_001142641</t>
  </si>
  <si>
    <t>NM_001164416</t>
  </si>
  <si>
    <t>NM_153480;NM_153483</t>
  </si>
  <si>
    <t>NM_001100111</t>
  </si>
  <si>
    <t>NM_033120</t>
  </si>
  <si>
    <t>NM_001004756</t>
  </si>
  <si>
    <t>NM_001005167</t>
  </si>
  <si>
    <t>NM_001005497</t>
  </si>
  <si>
    <t>NM_001037339;NM_002600;NM_001037341;NM_001037340</t>
  </si>
  <si>
    <t>NM_013318</t>
  </si>
  <si>
    <t>NM_138296;NM_001243168;NM_001243169;NM_001243170</t>
  </si>
  <si>
    <t>NM_001163989</t>
  </si>
  <si>
    <t>NM_001160305</t>
  </si>
  <si>
    <t>NM_198546</t>
  </si>
  <si>
    <t>NM_198455</t>
  </si>
  <si>
    <t>NM_020633</t>
  </si>
  <si>
    <t>NM_152498;NM_001167965</t>
  </si>
  <si>
    <t>NM_006365</t>
  </si>
  <si>
    <t>NM_145039</t>
  </si>
  <si>
    <t>NM_173618</t>
  </si>
  <si>
    <t>NM_001242348</t>
  </si>
  <si>
    <t>NM_006637</t>
  </si>
  <si>
    <t>NM_001005279</t>
  </si>
  <si>
    <t>NM_001265592;NM_001265593;NM_001042664;NM_020631;NM_001042665;NM_198681;NM_001042663;NM_001265594</t>
  </si>
  <si>
    <t>NM_001245;NM_198845;NM_001177548;NM_001177549;NM_001177547;NM_198846</t>
  </si>
  <si>
    <t>NM_005422</t>
  </si>
  <si>
    <t>NM_152325</t>
  </si>
  <si>
    <t>NM_007344;NM_001205296</t>
  </si>
  <si>
    <t>NM_001012989</t>
  </si>
  <si>
    <t>NM_001166504</t>
  </si>
  <si>
    <t>NM_004833</t>
  </si>
  <si>
    <t>NM_001031615;NM_000695</t>
  </si>
  <si>
    <t>NM_001166003</t>
  </si>
  <si>
    <t>NM_080863</t>
  </si>
  <si>
    <t>NM_001167867;NM_001167868</t>
  </si>
  <si>
    <t>NM_000059</t>
  </si>
  <si>
    <t>NM_173541</t>
  </si>
  <si>
    <t>NM_144663</t>
  </si>
  <si>
    <t>NM_001098673;NM_021934</t>
  </si>
  <si>
    <t>NM_175874</t>
  </si>
  <si>
    <t>NM_182560</t>
  </si>
  <si>
    <t>NM_174943;NM_001173978</t>
  </si>
  <si>
    <t>NM_152764;NM_001163560</t>
  </si>
  <si>
    <t>NM_152459</t>
  </si>
  <si>
    <t>NM_152347;NM_001195192</t>
  </si>
  <si>
    <t>NM_199249;NM_199250</t>
  </si>
  <si>
    <t>NM_145268</t>
  </si>
  <si>
    <t>NM_001004323</t>
  </si>
  <si>
    <t>NM_025031</t>
  </si>
  <si>
    <t>NM_001145531</t>
  </si>
  <si>
    <t>NM_001173989</t>
  </si>
  <si>
    <t>NM_001080125</t>
  </si>
  <si>
    <t>NM_021810;NM_177980</t>
  </si>
  <si>
    <t>NM_001048212;NM_001145815</t>
  </si>
  <si>
    <t>NM_001202518;NM_001202519</t>
  </si>
  <si>
    <t>NM_001256567</t>
  </si>
  <si>
    <t>NM_001101389</t>
  </si>
  <si>
    <t>NM_001253748;NM_172004;NM_001267701;NM_001253750</t>
  </si>
  <si>
    <t>NM_001025233</t>
  </si>
  <si>
    <t>NM_001269043</t>
  </si>
  <si>
    <t>NM_001136269</t>
  </si>
  <si>
    <t>NM_001037732</t>
  </si>
  <si>
    <t>NM_001204505</t>
  </si>
  <si>
    <t>NM_004011</t>
  </si>
  <si>
    <t>NM_001256714</t>
  </si>
  <si>
    <t>NM_201284</t>
  </si>
  <si>
    <t>NM_152512</t>
  </si>
  <si>
    <t>NM_173655</t>
  </si>
  <si>
    <t>NM_001242936;NM_001136570</t>
  </si>
  <si>
    <t>NM_174951;NM_001171186</t>
  </si>
  <si>
    <t>NM_205849</t>
  </si>
  <si>
    <t>NM_001201402</t>
  </si>
  <si>
    <t>NM_001199815</t>
  </si>
  <si>
    <t>NM_032336</t>
  </si>
  <si>
    <t>NM_001145168</t>
  </si>
  <si>
    <t>NM_001002916</t>
  </si>
  <si>
    <t>NM_170745</t>
  </si>
  <si>
    <t>NM_001206739</t>
  </si>
  <si>
    <t>NM_030615;NM_005355</t>
  </si>
  <si>
    <t>NM_021819</t>
  </si>
  <si>
    <t>NM_001195081</t>
  </si>
  <si>
    <t>NM_001143759;NM_001143757;NM_030626;NM_001143758</t>
  </si>
  <si>
    <t>NM_012163;NM_001004055</t>
  </si>
  <si>
    <t>NM_001160354</t>
  </si>
  <si>
    <t>NM_003480</t>
  </si>
  <si>
    <t>NM_198468</t>
  </si>
  <si>
    <t>NM_001164377</t>
  </si>
  <si>
    <t>NM_032597;NM_001079692;NM_001261828;NM_001261827</t>
  </si>
  <si>
    <t>NM_014981</t>
  </si>
  <si>
    <t>NM_001256552</t>
  </si>
  <si>
    <t>NM_003611</t>
  </si>
  <si>
    <t>NM_013939</t>
  </si>
  <si>
    <t>NM_001004480</t>
  </si>
  <si>
    <t>NM_001004450</t>
  </si>
  <si>
    <t>NM_001004452</t>
  </si>
  <si>
    <t>NM_012367</t>
  </si>
  <si>
    <t>NM_001004706</t>
  </si>
  <si>
    <t>NM_001004725</t>
  </si>
  <si>
    <t>NM_017506</t>
  </si>
  <si>
    <t>NM_006192</t>
  </si>
  <si>
    <t>NM_001195263</t>
  </si>
  <si>
    <t>NM_001253837;NM_016112</t>
  </si>
  <si>
    <t>NM_181700;NM_181699</t>
  </si>
  <si>
    <t>NM_014247</t>
  </si>
  <si>
    <t>NM_181558</t>
  </si>
  <si>
    <t>NM_138331</t>
  </si>
  <si>
    <t>NM_001104546</t>
  </si>
  <si>
    <t>NM_173637</t>
  </si>
  <si>
    <t>NM_207420</t>
  </si>
  <si>
    <t>NM_001198810;NM_003627</t>
  </si>
  <si>
    <t>NM_001142861</t>
  </si>
  <si>
    <t>NM_018412</t>
  </si>
  <si>
    <t>NM_001142503</t>
  </si>
  <si>
    <t>NM_001032377</t>
  </si>
  <si>
    <t>NM_030786</t>
  </si>
  <si>
    <t>NM_152829;NM_015641</t>
  </si>
  <si>
    <t>NM_003241</t>
  </si>
  <si>
    <t>NM_001205273</t>
  </si>
  <si>
    <t>NM_004740</t>
  </si>
  <si>
    <t>NM_001014842</t>
  </si>
  <si>
    <t>NM_198057</t>
  </si>
  <si>
    <t>NM_181661</t>
  </si>
  <si>
    <t>NM_145252</t>
  </si>
  <si>
    <t>NM_001146327;NM_015363;NM_001146326</t>
  </si>
  <si>
    <t>NM_001166037;NM_001012756;NM_001166038;NM_001166036</t>
  </si>
  <si>
    <t>NM_001242476;NM_001242474;NM_001242475;NM_001242472;NM_003419</t>
  </si>
  <si>
    <t>NM_024967</t>
  </si>
  <si>
    <t>NM_001167595</t>
  </si>
  <si>
    <t>NM_001251888</t>
  </si>
  <si>
    <t>NM_004324</t>
  </si>
  <si>
    <t>NM_001206981</t>
  </si>
  <si>
    <t>NM_001160277;NM_001030312;NM_001030311;NM_201548;NM_001030313</t>
  </si>
  <si>
    <t>NM_001199577</t>
  </si>
  <si>
    <t>NM_002148</t>
  </si>
  <si>
    <t>NM_207499</t>
  </si>
  <si>
    <t>NM_001008740</t>
  </si>
  <si>
    <t>NM_145316</t>
  </si>
  <si>
    <t>NM_004185</t>
  </si>
  <si>
    <t>NM_015457</t>
  </si>
  <si>
    <t>NM_024685</t>
  </si>
  <si>
    <t>NM_052985</t>
  </si>
  <si>
    <t>NM_001048226;NM_001048225</t>
  </si>
  <si>
    <t>NM_001632</t>
  </si>
  <si>
    <t>NM_018154</t>
  </si>
  <si>
    <t>NM_203425</t>
  </si>
  <si>
    <t>NM_058180</t>
  </si>
  <si>
    <t>NM_023933</t>
  </si>
  <si>
    <t>NM_022358</t>
  </si>
  <si>
    <t>NM_001256068;NM_006647</t>
  </si>
  <si>
    <t>NM_006474;NM_198389</t>
  </si>
  <si>
    <t>NM_032902</t>
  </si>
  <si>
    <t>NM_001013638</t>
  </si>
  <si>
    <t>NM_013270</t>
  </si>
  <si>
    <t>NM_004727</t>
  </si>
  <si>
    <t>NM_001007466;NM_020245</t>
  </si>
  <si>
    <t>NM_001045476</t>
  </si>
  <si>
    <t>NM_016547</t>
  </si>
  <si>
    <t>NM_001184735</t>
  </si>
  <si>
    <t>NM_014550</t>
  </si>
  <si>
    <t>NM_001001710</t>
  </si>
  <si>
    <t>NM_153364</t>
  </si>
  <si>
    <t>NM_172108;NM_004518;NM_172107;NM_172106;NM_172109</t>
  </si>
  <si>
    <t>NM_001005922</t>
  </si>
  <si>
    <t>NM_178839</t>
  </si>
  <si>
    <t>NM_182744</t>
  </si>
  <si>
    <t>NM_001001959</t>
  </si>
  <si>
    <t>NM_012352</t>
  </si>
  <si>
    <t>NM_003555</t>
  </si>
  <si>
    <t>NM_033057</t>
  </si>
  <si>
    <t>NM_001005499</t>
  </si>
  <si>
    <t>NM_001171155</t>
  </si>
  <si>
    <t>NM_001256577</t>
  </si>
  <si>
    <t>NM_000993;NM_001099693;NM_001098577</t>
  </si>
  <si>
    <t>NM_006846;NM_001127698</t>
  </si>
  <si>
    <t>NM_001204838;NM_001204839</t>
  </si>
  <si>
    <t>NM_001037968;NM_000032;NM_001037967</t>
  </si>
  <si>
    <t>NM_001198879</t>
  </si>
  <si>
    <t>NM_001024957</t>
  </si>
  <si>
    <t>NM_001163075</t>
  </si>
  <si>
    <t>NM_001005180</t>
  </si>
  <si>
    <t>NM_001015038</t>
  </si>
  <si>
    <t>NM_001145026</t>
  </si>
  <si>
    <t>NM_152901</t>
  </si>
  <si>
    <t>NM_001159749</t>
  </si>
  <si>
    <t>NM_024831</t>
  </si>
  <si>
    <t>NM_001134855</t>
  </si>
  <si>
    <t>NM_145044;NM_001258280</t>
  </si>
  <si>
    <t>NM_001001669</t>
  </si>
  <si>
    <t>NM_017729</t>
  </si>
  <si>
    <t>NM_005091</t>
  </si>
  <si>
    <t>NM_001130413</t>
  </si>
  <si>
    <t>NM_006690</t>
  </si>
  <si>
    <t>NM_001164490;NM_001109</t>
  </si>
  <si>
    <t>NM_001251962;NM_001251963;NM_015595</t>
  </si>
  <si>
    <t>NM_001105520</t>
  </si>
  <si>
    <t>NM_001037332;NM_001037333;NM_014376</t>
  </si>
  <si>
    <t>NM_015590;NM_182679</t>
  </si>
  <si>
    <t>NM_013952;NM_003466</t>
  </si>
  <si>
    <t>NM_001163922</t>
  </si>
  <si>
    <t>NM_022115</t>
  </si>
  <si>
    <t>NM_182895;NM_153334</t>
  </si>
  <si>
    <t>NM_024815</t>
  </si>
  <si>
    <t>NM_015077</t>
  </si>
  <si>
    <t>NM_012089</t>
  </si>
  <si>
    <t>NM_020452</t>
  </si>
  <si>
    <t>NM_020549</t>
  </si>
  <si>
    <t>NM_006485</t>
  </si>
  <si>
    <t>NM_001143782</t>
  </si>
  <si>
    <t>NM_001036645;NM_001036646;NM_001031693</t>
  </si>
  <si>
    <t>NM_001195280</t>
  </si>
  <si>
    <t>NM_001130079;NM_020963</t>
  </si>
  <si>
    <t>NM_024690</t>
  </si>
  <si>
    <t>NM_020729</t>
  </si>
  <si>
    <t>NM_001005567</t>
  </si>
  <si>
    <t>NM_178140</t>
  </si>
  <si>
    <t>NM_148920</t>
  </si>
  <si>
    <t>NM_001010846</t>
  </si>
  <si>
    <t>NM_017728</t>
  </si>
  <si>
    <t>NM_001130145;NM_006106;NM_001195044</t>
  </si>
  <si>
    <t>NM_025247;NM_001136538</t>
  </si>
  <si>
    <t>NM_001608</t>
  </si>
  <si>
    <t>NM_152392</t>
  </si>
  <si>
    <t>NM_004847</t>
  </si>
  <si>
    <t>NM_000693</t>
  </si>
  <si>
    <t>NM_139178</t>
  </si>
  <si>
    <t>NM_019644</t>
  </si>
  <si>
    <t>NM_145640;NM_145642;NM_145641</t>
  </si>
  <si>
    <t>NM_001080523</t>
  </si>
  <si>
    <t>NM_001100592</t>
  </si>
  <si>
    <t>NM_197966</t>
  </si>
  <si>
    <t>NM_001001786</t>
  </si>
  <si>
    <t>NM_001130914</t>
  </si>
  <si>
    <t>NM_153244</t>
  </si>
  <si>
    <t>NM_001163814;NM_001163812</t>
  </si>
  <si>
    <t>NM_001039380</t>
  </si>
  <si>
    <t>NM_020643</t>
  </si>
  <si>
    <t>NM_152319</t>
  </si>
  <si>
    <t>NM_001101339</t>
  </si>
  <si>
    <t>NM_001127393</t>
  </si>
  <si>
    <t>NM_001040165;NM_001040160</t>
  </si>
  <si>
    <t>NM_001204911</t>
  </si>
  <si>
    <t>NM_175902</t>
  </si>
  <si>
    <t>NM_001145080</t>
  </si>
  <si>
    <t>NM_152347</t>
  </si>
  <si>
    <t>NM_152379</t>
  </si>
  <si>
    <t>NM_001146310</t>
  </si>
  <si>
    <t>NM_001007125</t>
  </si>
  <si>
    <t>NM_020152</t>
  </si>
  <si>
    <t>NM_001162483</t>
  </si>
  <si>
    <t>NM_001162483;NM_020161</t>
  </si>
  <si>
    <t>NM_001242815</t>
  </si>
  <si>
    <t>NM_178342;NM_178339</t>
  </si>
  <si>
    <t>NM_001085401</t>
  </si>
  <si>
    <t>NM_145304</t>
  </si>
  <si>
    <t>NM_001243753;NM_001243749;NM_001243752;NM_001243751</t>
  </si>
  <si>
    <t>NM_001024607</t>
  </si>
  <si>
    <t>NM_207412</t>
  </si>
  <si>
    <t>NM_001040412;NM_001040411;NM_001040410;NM_203299</t>
  </si>
  <si>
    <t>NM_152571</t>
  </si>
  <si>
    <t>NM_207417</t>
  </si>
  <si>
    <t>NM_001256700;NM_001256699</t>
  </si>
  <si>
    <t>NM_033429;NM_001031733</t>
  </si>
  <si>
    <t>NM_001145122</t>
  </si>
  <si>
    <t>NM_001206856;NM_001002259;NM_023925;NM_032156</t>
  </si>
  <si>
    <t>NM_001017534</t>
  </si>
  <si>
    <t>NM_020785</t>
  </si>
  <si>
    <t>NM_001190182;NM_001114938</t>
  </si>
  <si>
    <t>NM_001008391</t>
  </si>
  <si>
    <t>NM_024565</t>
  </si>
  <si>
    <t>NM_004244</t>
  </si>
  <si>
    <t>NM_001195015;NM_001195016;NM_001195017;NM_001195014;NM_000616</t>
  </si>
  <si>
    <t>NM_001171935;NM_001171936</t>
  </si>
  <si>
    <t>NM_003159;NM_001037343</t>
  </si>
  <si>
    <t>NM_015147</t>
  </si>
  <si>
    <t>NM_001098802;NM_032171</t>
  </si>
  <si>
    <t>NM_001166239;NM_006569</t>
  </si>
  <si>
    <t>NM_001142933;NM_020549</t>
  </si>
  <si>
    <t>NM_001083314</t>
  </si>
  <si>
    <t>NM_014169</t>
  </si>
  <si>
    <t>NM_003613</t>
  </si>
  <si>
    <t>NM_012131</t>
  </si>
  <si>
    <t>NM_080387</t>
  </si>
  <si>
    <t>NM_024692</t>
  </si>
  <si>
    <t>NM_030629</t>
  </si>
  <si>
    <t>NM_001853</t>
  </si>
  <si>
    <t>NM_015692</t>
  </si>
  <si>
    <t>NM_014427</t>
  </si>
  <si>
    <t>NM_001168393;NM_001168394</t>
  </si>
  <si>
    <t>NM_144727</t>
  </si>
  <si>
    <t>NM_172313</t>
  </si>
  <si>
    <t>NM_198124</t>
  </si>
  <si>
    <t>NM_138283</t>
  </si>
  <si>
    <t>NM_014633</t>
  </si>
  <si>
    <t>NM_001025200</t>
  </si>
  <si>
    <t>NM_001907</t>
  </si>
  <si>
    <t>NM_001171174</t>
  </si>
  <si>
    <t>NM_173695</t>
  </si>
  <si>
    <t>NM_080881</t>
  </si>
  <si>
    <t>NM_024043</t>
  </si>
  <si>
    <t>NM_001164234</t>
  </si>
  <si>
    <t>NM_016941</t>
  </si>
  <si>
    <t>NM_178504</t>
  </si>
  <si>
    <t>NM_144666</t>
  </si>
  <si>
    <t>NM_014080</t>
  </si>
  <si>
    <t>NM_007240</t>
  </si>
  <si>
    <t>NM_001376</t>
  </si>
  <si>
    <t>NM_001135752</t>
  </si>
  <si>
    <t>NM_032328;NM_001143943</t>
  </si>
  <si>
    <t>NM_207047;NM_207045;NM_207046</t>
  </si>
  <si>
    <t>NM_033266</t>
  </si>
  <si>
    <t>NM_001207039;NM_001207035</t>
  </si>
  <si>
    <t>NM_001166699;NM_138362</t>
  </si>
  <si>
    <t>NM_198841</t>
  </si>
  <si>
    <t>NM_138344</t>
  </si>
  <si>
    <t>NM_145301</t>
  </si>
  <si>
    <t>NM_153606</t>
  </si>
  <si>
    <t>NM_001001715</t>
  </si>
  <si>
    <t>NM_133279</t>
  </si>
  <si>
    <t>NM_022823</t>
  </si>
  <si>
    <t>NM_001145313</t>
  </si>
  <si>
    <t>NM_173651</t>
  </si>
  <si>
    <t>NM_001136009;NM_001136010</t>
  </si>
  <si>
    <t>NM_001136012;NM_001136008;NM_021910</t>
  </si>
  <si>
    <t>NM_021996</t>
  </si>
  <si>
    <t>NM_001024070</t>
  </si>
  <si>
    <t>NM_001242629</t>
  </si>
  <si>
    <t>NM_152657</t>
  </si>
  <si>
    <t>NM_001244072</t>
  </si>
  <si>
    <t>NM_013345</t>
  </si>
  <si>
    <t>NM_001143679</t>
  </si>
  <si>
    <t>NM_005513</t>
  </si>
  <si>
    <t>NM_001184705</t>
  </si>
  <si>
    <t>NM_032554</t>
  </si>
  <si>
    <t>NM_001243084</t>
  </si>
  <si>
    <t>NM_181786</t>
  </si>
  <si>
    <t>NM_001024075</t>
  </si>
  <si>
    <t>NM_001145460</t>
  </si>
  <si>
    <t>NM_001145460;NM_032495</t>
  </si>
  <si>
    <t>NM_001267868</t>
  </si>
  <si>
    <t>NM_001199291</t>
  </si>
  <si>
    <t>NM_032855</t>
  </si>
  <si>
    <t>NM_001017963</t>
  </si>
  <si>
    <t>NM_001145143</t>
  </si>
  <si>
    <t>NM_001145143;NM_001163646</t>
  </si>
  <si>
    <t>NM_001243526</t>
  </si>
  <si>
    <t>NM_176891</t>
  </si>
  <si>
    <t>NM_001005911;NM_001005910</t>
  </si>
  <si>
    <t>NM_001197122</t>
  </si>
  <si>
    <t>NM_033397</t>
  </si>
  <si>
    <t>NM_182958</t>
  </si>
  <si>
    <t>NM_030779;NM_173092</t>
  </si>
  <si>
    <t>NM_001163677;NM_014407;NM_171828;NM_171829;NM_171830</t>
  </si>
  <si>
    <t>NM_001161630</t>
  </si>
  <si>
    <t>NM_000420</t>
  </si>
  <si>
    <t>NM_019090</t>
  </si>
  <si>
    <t>NM_020931</t>
  </si>
  <si>
    <t>NM_025249;NM_001145304</t>
  </si>
  <si>
    <t>NM_001080484</t>
  </si>
  <si>
    <t>NM_020738</t>
  </si>
  <si>
    <t>NM_001126049</t>
  </si>
  <si>
    <t>NM_001243246</t>
  </si>
  <si>
    <t>NM_001177388</t>
  </si>
  <si>
    <t>NM_001243613</t>
  </si>
  <si>
    <t>NM_001195202</t>
  </si>
  <si>
    <t>NM_001242750</t>
  </si>
  <si>
    <t>NM_001079910</t>
  </si>
  <si>
    <t>NM_016424;NM_006107</t>
  </si>
  <si>
    <t>NM_138702;NM_177456</t>
  </si>
  <si>
    <t>NM_139013</t>
  </si>
  <si>
    <t>NM_001040056</t>
  </si>
  <si>
    <t>NM_001135044</t>
  </si>
  <si>
    <t>NM_017898</t>
  </si>
  <si>
    <t>NM_001039845</t>
  </si>
  <si>
    <t>NM_052877</t>
  </si>
  <si>
    <t>NM_001410</t>
  </si>
  <si>
    <t>NM_152396</t>
  </si>
  <si>
    <t>NM_001193278</t>
  </si>
  <si>
    <t>NM_001146111;NM_001146113;NM_001077704;NM_001077703;NM_001077702</t>
  </si>
  <si>
    <t>NM_001507</t>
  </si>
  <si>
    <t>NM_002429</t>
  </si>
  <si>
    <t>NM_002424</t>
  </si>
  <si>
    <t>NM_058165</t>
  </si>
  <si>
    <t>NM_014226</t>
  </si>
  <si>
    <t>NM_139249</t>
  </si>
  <si>
    <t>NM_025259</t>
  </si>
  <si>
    <t>NM_001190470</t>
  </si>
  <si>
    <t>NM_001145465</t>
  </si>
  <si>
    <t>NM_015175</t>
  </si>
  <si>
    <t>NM_020792;NM_001146276</t>
  </si>
  <si>
    <t>NM_004828</t>
  </si>
  <si>
    <t>NM_182966</t>
  </si>
  <si>
    <t>NM_001145110</t>
  </si>
  <si>
    <t>NM_004556</t>
  </si>
  <si>
    <t>NM_007361</t>
  </si>
  <si>
    <t>NM_152568</t>
  </si>
  <si>
    <t>NM_170722</t>
  </si>
  <si>
    <t>NM_001080413</t>
  </si>
  <si>
    <t>NM_001256539;NM_001256540</t>
  </si>
  <si>
    <t>NM_006491</t>
  </si>
  <si>
    <t>NM_001199086;NM_001199103;NM_001199087;NM_033253;NM_001002006;NM_001199104;NM_001199088</t>
  </si>
  <si>
    <t>NM_015231</t>
  </si>
  <si>
    <t>NM_181745;NM_001195755</t>
  </si>
  <si>
    <t>NM_001098623;NM_052843</t>
  </si>
  <si>
    <t>NM_001004467</t>
  </si>
  <si>
    <t>NM_001004477</t>
  </si>
  <si>
    <t>NM_030959</t>
  </si>
  <si>
    <t>NM_001004483</t>
  </si>
  <si>
    <t>NM_205859</t>
  </si>
  <si>
    <t>NM_030904</t>
  </si>
  <si>
    <t>NM_001004711</t>
  </si>
  <si>
    <t>NM_001001674</t>
  </si>
  <si>
    <t>NM_001004714</t>
  </si>
  <si>
    <t>NM_001004754</t>
  </si>
  <si>
    <t>NM_001005174</t>
  </si>
  <si>
    <t>NM_001004733</t>
  </si>
  <si>
    <t>NM_001005518</t>
  </si>
  <si>
    <t>NM_001005519</t>
  </si>
  <si>
    <t>NM_001001958</t>
  </si>
  <si>
    <t>NM_001005243</t>
  </si>
  <si>
    <t>NM_001258346</t>
  </si>
  <si>
    <t>NM_001252007</t>
  </si>
  <si>
    <t>NM_001113523</t>
  </si>
  <si>
    <t>NM_001254742</t>
  </si>
  <si>
    <t>NM_031865</t>
  </si>
  <si>
    <t>NM_032086</t>
  </si>
  <si>
    <t>NM_001258212</t>
  </si>
  <si>
    <t>NM_001199900</t>
  </si>
  <si>
    <t>NM_173801</t>
  </si>
  <si>
    <t>NM_001145031;NM_001001791</t>
  </si>
  <si>
    <t>NM_033247</t>
  </si>
  <si>
    <t>NM_001159542</t>
  </si>
  <si>
    <t>NM_001008709</t>
  </si>
  <si>
    <t>NM_001184824;NM_019023</t>
  </si>
  <si>
    <t>NM_001256442</t>
  </si>
  <si>
    <t>NM_153336</t>
  </si>
  <si>
    <t>NM_080549</t>
  </si>
  <si>
    <t>NM_001256619</t>
  </si>
  <si>
    <t>NM_001142272</t>
  </si>
  <si>
    <t>NM_001198844</t>
  </si>
  <si>
    <t>NM_001048205;NM_005132</t>
  </si>
  <si>
    <t>NM_001159352;NM_032044</t>
  </si>
  <si>
    <t>NM_001007089</t>
  </si>
  <si>
    <t>NM_144489</t>
  </si>
  <si>
    <t>NM_001256396;NM_020407;NM_001256395</t>
  </si>
  <si>
    <t>NM_144968</t>
  </si>
  <si>
    <t>NM_001253384</t>
  </si>
  <si>
    <t>NM_001136134</t>
  </si>
  <si>
    <t>NM_001016</t>
  </si>
  <si>
    <t>NM_001198679</t>
  </si>
  <si>
    <t>NM_130806;NM_001166058</t>
  </si>
  <si>
    <t>NM_001112706;NM_033128</t>
  </si>
  <si>
    <t>NM_001248000</t>
  </si>
  <si>
    <t>NM_001101341</t>
  </si>
  <si>
    <t>NM_007341</t>
  </si>
  <si>
    <t>NM_133266</t>
  </si>
  <si>
    <t>NM_032637</t>
  </si>
  <si>
    <t>NM_001205206</t>
  </si>
  <si>
    <t>NM_001205207</t>
  </si>
  <si>
    <t>NM_001012662</t>
  </si>
  <si>
    <t>NM_018158</t>
  </si>
  <si>
    <t>NM_001267036</t>
  </si>
  <si>
    <t>NM_178527</t>
  </si>
  <si>
    <t>NM_052870;NM_001145427</t>
  </si>
  <si>
    <t>NM_001039592;NM_172312</t>
  </si>
  <si>
    <t>NM_153023;NM_001166271</t>
  </si>
  <si>
    <t>NM_001244946</t>
  </si>
  <si>
    <t>NM_001007532</t>
  </si>
  <si>
    <t>NM_001256312</t>
  </si>
  <si>
    <t>NM_001199214</t>
  </si>
  <si>
    <t>NM_001256430</t>
  </si>
  <si>
    <t>NM_001037175</t>
  </si>
  <si>
    <t>NM_182913;NM_182910</t>
  </si>
  <si>
    <t>NM_206862</t>
  </si>
  <si>
    <t>NM_001190415</t>
  </si>
  <si>
    <t>NM_018009</t>
  </si>
  <si>
    <t>NM_001135686</t>
  </si>
  <si>
    <t>NM_023921</t>
  </si>
  <si>
    <t>NM_176881</t>
  </si>
  <si>
    <t>NM_080718</t>
  </si>
  <si>
    <t>NM_207013</t>
  </si>
  <si>
    <t>NM_001243226</t>
  </si>
  <si>
    <t>NM_001093728;NM_001261817</t>
  </si>
  <si>
    <t>NM_031273</t>
  </si>
  <si>
    <t>NM_018469</t>
  </si>
  <si>
    <t>NM_016020</t>
  </si>
  <si>
    <t>NM_003235</t>
  </si>
  <si>
    <t>NM_001170416;NM_001170415;NM_201629;NM_004817;NM_001170414;NM_001170630</t>
  </si>
  <si>
    <t>NM_001167830</t>
  </si>
  <si>
    <t>NM_178520</t>
  </si>
  <si>
    <t>NM_152399</t>
  </si>
  <si>
    <t>NM_031466</t>
  </si>
  <si>
    <t>NM_138700</t>
  </si>
  <si>
    <t>NM_017819</t>
  </si>
  <si>
    <t>NM_015679</t>
  </si>
  <si>
    <t>NM_001172696</t>
  </si>
  <si>
    <t>NM_001200049</t>
  </si>
  <si>
    <t>NM_016406</t>
  </si>
  <si>
    <t>NM_173856</t>
  </si>
  <si>
    <t>NM_001257403</t>
  </si>
  <si>
    <t>NM_007268;NM_001100431;NM_001184830;NM_001184831;NM_001257403</t>
  </si>
  <si>
    <t>NM_001202560</t>
  </si>
  <si>
    <t>NM_001006623</t>
  </si>
  <si>
    <t>NM_203303</t>
  </si>
  <si>
    <t>NM_152694</t>
  </si>
  <si>
    <t>NM_001178106;NM_001178110;NM_001178107;NM_007150;NM_001178108;NM_001178109</t>
  </si>
  <si>
    <t>NM_001172831</t>
  </si>
  <si>
    <t>NM_199452</t>
  </si>
  <si>
    <t>NM_199452;NM_199451</t>
  </si>
  <si>
    <t>NM_001242924</t>
  </si>
  <si>
    <t>NM_001202408;NM_001202406</t>
  </si>
  <si>
    <t>NM_178549</t>
  </si>
  <si>
    <t>NM_001142579</t>
  </si>
  <si>
    <t>NM_007136</t>
  </si>
  <si>
    <t>NM_001136509</t>
  </si>
  <si>
    <t>NM_199165</t>
  </si>
  <si>
    <t>NM_001005855</t>
  </si>
  <si>
    <t>NM_001195032</t>
  </si>
  <si>
    <t>NM_032937</t>
  </si>
  <si>
    <t>NM_207102;NM_001159927;NM_001159929</t>
  </si>
  <si>
    <t>NM_052942;NM_001134486</t>
  </si>
  <si>
    <t>NM_032425</t>
  </si>
  <si>
    <t>NM_006339</t>
  </si>
  <si>
    <t>NM_015259</t>
  </si>
  <si>
    <t>NM_001258000</t>
  </si>
  <si>
    <t>NM_001164391;NM_007358;NM_001164392;NM_001164393</t>
  </si>
  <si>
    <t>NM_001005491</t>
  </si>
  <si>
    <t>NM_001004708</t>
  </si>
  <si>
    <t>NM_001004715</t>
  </si>
  <si>
    <t>NM_198185</t>
  </si>
  <si>
    <t>NM_001114734</t>
  </si>
  <si>
    <t>NM_018927;NM_032101</t>
  </si>
  <si>
    <t>NM_001101320</t>
  </si>
  <si>
    <t>NM_017420</t>
  </si>
  <si>
    <t>NM_001143764</t>
  </si>
  <si>
    <t>NM_001025930</t>
  </si>
  <si>
    <t>NM_001130966;NM_001166253;NM_030984;NM_001061</t>
  </si>
  <si>
    <t>NM_183057</t>
  </si>
  <si>
    <t>NM_001144033</t>
  </si>
  <si>
    <t>NM_003119;NM_199367</t>
  </si>
  <si>
    <t>NM_001014989</t>
  </si>
  <si>
    <t>NM_001128616</t>
  </si>
  <si>
    <t>NM_145028</t>
  </si>
  <si>
    <t>NM_032131</t>
  </si>
  <si>
    <t>NM_001080512</t>
  </si>
  <si>
    <t>NM_013980;NM_013979</t>
  </si>
  <si>
    <t>NM_001109662</t>
  </si>
  <si>
    <t>NM_001160115</t>
  </si>
  <si>
    <t>NM_001256945;NM_001146310</t>
  </si>
  <si>
    <t>NM_022478</t>
  </si>
  <si>
    <t>NM_006733</t>
  </si>
  <si>
    <t>NM_144673</t>
  </si>
  <si>
    <t>NM_203354</t>
  </si>
  <si>
    <t>NM_001170700;NM_001136536</t>
  </si>
  <si>
    <t>NM_031913</t>
  </si>
  <si>
    <t>NM_147189</t>
  </si>
  <si>
    <t>NM_207102;NM_001159927</t>
  </si>
  <si>
    <t>NM_001462;NM_001005738</t>
  </si>
  <si>
    <t>NM_014334</t>
  </si>
  <si>
    <t>NM_182833</t>
  </si>
  <si>
    <t>NM_145249;NM_206949</t>
  </si>
  <si>
    <t>NM_001190242;NM_020800;NM_001190241</t>
  </si>
  <si>
    <t>NM_001146179;NM_001146178</t>
  </si>
  <si>
    <t>NM_001258406</t>
  </si>
  <si>
    <t>NM_001135105</t>
  </si>
  <si>
    <t>NM_001256282</t>
  </si>
  <si>
    <t>NM_001243538</t>
  </si>
  <si>
    <t>NM_001256643;NM_001256644</t>
  </si>
  <si>
    <t>NM_054024</t>
  </si>
  <si>
    <t>NM_001195432</t>
  </si>
  <si>
    <t>NM_001164462</t>
  </si>
  <si>
    <t>NM_001199509;NM_001199510</t>
  </si>
  <si>
    <t>NM_001243146</t>
  </si>
  <si>
    <t>NM_206899</t>
  </si>
  <si>
    <t>NM_001004700</t>
  </si>
  <si>
    <t>NM_001004737</t>
  </si>
  <si>
    <t>NM_001166111;NM_006702;NM_001166113</t>
  </si>
  <si>
    <t>NM_001205271</t>
  </si>
  <si>
    <t>NM_007079;NM_032611</t>
  </si>
  <si>
    <t>NM_015725</t>
  </si>
  <si>
    <t>NM_001160243</t>
  </si>
  <si>
    <t>NM_178460</t>
  </si>
  <si>
    <t>NM_001243312</t>
  </si>
  <si>
    <t>NM_001191006</t>
  </si>
  <si>
    <t>NM_014626;NM_001033080</t>
  </si>
  <si>
    <t>NM_001098576</t>
  </si>
  <si>
    <t>NM_173084</t>
  </si>
  <si>
    <t>NM_031949</t>
  </si>
  <si>
    <t>NM_001010888</t>
  </si>
  <si>
    <t>NM_001039650</t>
  </si>
  <si>
    <t>NM_001207005;NM_181756</t>
  </si>
  <si>
    <t>NM_001142572;NM_024804</t>
  </si>
  <si>
    <t>NM_001167930;NM_134470</t>
  </si>
  <si>
    <t>NM_001166579</t>
  </si>
  <si>
    <t>NM_001244438</t>
  </si>
  <si>
    <t>NM_021071</t>
  </si>
  <si>
    <t>NM_001163561</t>
  </si>
  <si>
    <t>NM_001171747</t>
  </si>
  <si>
    <t>NM_199077</t>
  </si>
  <si>
    <t>NM_001202483</t>
  </si>
  <si>
    <t>NM_001130071</t>
  </si>
  <si>
    <t>NM_000131</t>
  </si>
  <si>
    <t>NM_001172667</t>
  </si>
  <si>
    <t>NM_002011;NM_022963;NM_213647</t>
  </si>
  <si>
    <t>NM_001244962</t>
  </si>
  <si>
    <t>NM_207398</t>
  </si>
  <si>
    <t>NM_001243650</t>
  </si>
  <si>
    <t>NM_001127235;NM_001127236</t>
  </si>
  <si>
    <t>NM_080865</t>
  </si>
  <si>
    <t>NM_001039132</t>
  </si>
  <si>
    <t>NM_001244192;NM_001244189</t>
  </si>
  <si>
    <t>NM_020817</t>
  </si>
  <si>
    <t>NM_181610</t>
  </si>
  <si>
    <t>NM_001243540</t>
  </si>
  <si>
    <t>NM_021221</t>
  </si>
  <si>
    <t>NM_052967</t>
  </si>
  <si>
    <t>NM_001199821</t>
  </si>
  <si>
    <t>NM_012344</t>
  </si>
  <si>
    <t>NM_016819</t>
  </si>
  <si>
    <t>NM_001184746</t>
  </si>
  <si>
    <t>NM_207128</t>
  </si>
  <si>
    <t>NM_152911;NM_207128</t>
  </si>
  <si>
    <t>NM_144962</t>
  </si>
  <si>
    <t>NM_001256237;NM_001256236;NM_001145438</t>
  </si>
  <si>
    <t>NM_153681</t>
  </si>
  <si>
    <t>NM_001244682</t>
  </si>
  <si>
    <t>NM_015466</t>
  </si>
  <si>
    <t>NM_006834</t>
  </si>
  <si>
    <t>NM_058216;NM_002876</t>
  </si>
  <si>
    <t>NM_001172477</t>
  </si>
  <si>
    <t>NM_207103</t>
  </si>
  <si>
    <t>NM_033438;NM_001146172;NM_001146173</t>
  </si>
  <si>
    <t>NM_001039752</t>
  </si>
  <si>
    <t>NM_004803</t>
  </si>
  <si>
    <t>NM_153497</t>
  </si>
  <si>
    <t>NM_201636</t>
  </si>
  <si>
    <t>NM_001170722;NM_001170723;NM_032126;NM_001170724</t>
  </si>
  <si>
    <t>NM_001142301</t>
  </si>
  <si>
    <t>NM_001146188</t>
  </si>
  <si>
    <t>NM_017775</t>
  </si>
  <si>
    <t>NM_213655</t>
  </si>
  <si>
    <t>NM_024784</t>
  </si>
  <si>
    <t>NM_032530</t>
  </si>
  <si>
    <t>NM_001201407</t>
  </si>
  <si>
    <t>NM_001142964</t>
  </si>
  <si>
    <t>NM_001146214</t>
  </si>
  <si>
    <t>NM_173520</t>
  </si>
  <si>
    <t>NM_001099437;NM_001099438;NM_194325</t>
  </si>
  <si>
    <t>NM_001099281;NM_001099280</t>
  </si>
  <si>
    <t>NM_001171932</t>
  </si>
  <si>
    <t>NM_206893</t>
  </si>
  <si>
    <t>NM_001029835</t>
  </si>
  <si>
    <t>NM_016441</t>
  </si>
  <si>
    <t>NM_016299</t>
  </si>
  <si>
    <t>NM_012461;NM_001099274</t>
  </si>
  <si>
    <t>NM_153034</t>
  </si>
  <si>
    <t>NM_144695</t>
  </si>
  <si>
    <t>NM_001115116</t>
  </si>
  <si>
    <t>NM_182847</t>
  </si>
  <si>
    <t>NM_001206846;NM_018136</t>
  </si>
  <si>
    <t>NM_031908</t>
  </si>
  <si>
    <t>NM_001243308</t>
  </si>
  <si>
    <t>NM_207511</t>
  </si>
  <si>
    <t>NM_017774</t>
  </si>
  <si>
    <t>NM_001258370</t>
  </si>
  <si>
    <t>NM_001377;NM_001080463</t>
  </si>
  <si>
    <t>NM_144618</t>
  </si>
  <si>
    <t>NM_173203;NM_173204;NM_014439;NM_173205;NM_173202</t>
  </si>
  <si>
    <t>NM_001197123</t>
  </si>
  <si>
    <t>NM_001004135</t>
  </si>
  <si>
    <t>NM_012365</t>
  </si>
  <si>
    <t>NM_001005163</t>
  </si>
  <si>
    <t>NM_031497</t>
  </si>
  <si>
    <t>NM_032391</t>
  </si>
  <si>
    <t>NM_003475</t>
  </si>
  <si>
    <t>NM_003961</t>
  </si>
  <si>
    <t>NM_032957</t>
  </si>
  <si>
    <t>NM_001031848;NM_002640;NM_198833</t>
  </si>
  <si>
    <t>NM_001167579</t>
  </si>
  <si>
    <t>NM_001178016;NM_001178015;NM_022058</t>
  </si>
  <si>
    <t>NM_032444</t>
  </si>
  <si>
    <t>NM_199367</t>
  </si>
  <si>
    <t>NM_020759</t>
  </si>
  <si>
    <t>NM_006405;NM_001014842</t>
  </si>
  <si>
    <t>NM_018306</t>
  </si>
  <si>
    <t>NM_001243895</t>
  </si>
  <si>
    <t>NM_003290</t>
  </si>
  <si>
    <t>NM_198179</t>
  </si>
  <si>
    <t>NM_001008404</t>
  </si>
  <si>
    <t>NM_001207058;NM_001207059</t>
  </si>
  <si>
    <t>NM_001170780</t>
  </si>
  <si>
    <t>NM_001145542</t>
  </si>
  <si>
    <t>NM_001142679</t>
  </si>
  <si>
    <t>NM_032490</t>
  </si>
  <si>
    <t>NM_031213</t>
  </si>
  <si>
    <t>NM_001164310</t>
  </si>
  <si>
    <t>NM_001005203</t>
  </si>
  <si>
    <t>NM_002627;NM_001242339</t>
  </si>
  <si>
    <t>NM_138575</t>
  </si>
  <si>
    <t>NM_001103149</t>
  </si>
  <si>
    <t>NM_000179</t>
  </si>
  <si>
    <t>NM_001243491</t>
  </si>
  <si>
    <t>NM_001082487;NM_001082486;NM_022914</t>
  </si>
  <si>
    <t>NM_017806</t>
  </si>
  <si>
    <t>NM_017767</t>
  </si>
  <si>
    <t>NM_024888</t>
  </si>
  <si>
    <t>NM_001256932</t>
  </si>
  <si>
    <t>NM_001161376</t>
  </si>
  <si>
    <t>NM_001004065;NM_001198656</t>
  </si>
  <si>
    <t>NM_001004713</t>
  </si>
  <si>
    <t>NM_145762</t>
  </si>
  <si>
    <t>NM_057162</t>
  </si>
  <si>
    <t>NM_001167676</t>
  </si>
  <si>
    <t>NM_177543</t>
  </si>
  <si>
    <t>NM_001164407</t>
  </si>
  <si>
    <t>NM_032405</t>
  </si>
  <si>
    <t>NM_004654</t>
  </si>
  <si>
    <t>NM_145754</t>
  </si>
  <si>
    <t>NM_001164238</t>
  </si>
  <si>
    <t>NM_001146226;NM_080747;NM_001146225</t>
  </si>
  <si>
    <t>NM_001146289;NM_001243246</t>
  </si>
  <si>
    <t>NM_012404</t>
  </si>
  <si>
    <t>NM_174922</t>
  </si>
  <si>
    <t>NM_001244974;NM_002710</t>
  </si>
  <si>
    <t>NM_018924;NM_032097</t>
  </si>
  <si>
    <t>NM_001243729</t>
  </si>
  <si>
    <t>NM_001712;NM_001205344;NM_001024912</t>
  </si>
  <si>
    <t>NM_001129998</t>
  </si>
  <si>
    <t>NM_001202481</t>
  </si>
  <si>
    <t>NM_152445</t>
  </si>
  <si>
    <t>NM_001204307</t>
  </si>
  <si>
    <t>NM_001256368</t>
  </si>
  <si>
    <t>NM_207374</t>
  </si>
  <si>
    <t>NM_001013355</t>
  </si>
  <si>
    <t>NM_001005187</t>
  </si>
  <si>
    <t>NM_001184747;NM_001184746</t>
  </si>
  <si>
    <t>NM_002610</t>
  </si>
  <si>
    <t>NM_024570</t>
  </si>
  <si>
    <t>NM_148901</t>
  </si>
  <si>
    <t>405;531</t>
  </si>
  <si>
    <t>135;177</t>
  </si>
  <si>
    <t>1982;2102</t>
  </si>
  <si>
    <t>661;701</t>
  </si>
  <si>
    <t>867;1383;1383;1338</t>
  </si>
  <si>
    <t>289;461;461;446</t>
  </si>
  <si>
    <t>715;760;640;394</t>
  </si>
  <si>
    <t>239;254;214;132</t>
  </si>
  <si>
    <t>1982;1982</t>
  </si>
  <si>
    <t>661;661</t>
  </si>
  <si>
    <t>369;339;132;132;132;363;300;132</t>
  </si>
  <si>
    <t>123;113;44;44;44;121;100;44</t>
  </si>
  <si>
    <t>24;24;24;24;24;24</t>
  </si>
  <si>
    <t>8;8;8;8;8;8</t>
  </si>
  <si>
    <t>2702;1157</t>
  </si>
  <si>
    <t>901;386</t>
  </si>
  <si>
    <t>14;14</t>
  </si>
  <si>
    <t>5;5</t>
  </si>
  <si>
    <t>6;6</t>
  </si>
  <si>
    <t>237;237</t>
  </si>
  <si>
    <t>93;3</t>
  </si>
  <si>
    <t>31;1</t>
  </si>
  <si>
    <t>1;1</t>
  </si>
  <si>
    <t>248;248</t>
  </si>
  <si>
    <t>83;83</t>
  </si>
  <si>
    <t>209;2210</t>
  </si>
  <si>
    <t>70;737</t>
  </si>
  <si>
    <t>735;1365</t>
  </si>
  <si>
    <t>245;455</t>
  </si>
  <si>
    <t>1061;1061</t>
  </si>
  <si>
    <t>354;354</t>
  </si>
  <si>
    <t>407;407;407;407</t>
  </si>
  <si>
    <t>136;136;136;136</t>
  </si>
  <si>
    <t>264;264</t>
  </si>
  <si>
    <t>878;1172</t>
  </si>
  <si>
    <t>293;391</t>
  </si>
  <si>
    <t>478;478</t>
  </si>
  <si>
    <t>160;160</t>
  </si>
  <si>
    <t>108;108</t>
  </si>
  <si>
    <t>36;36</t>
  </si>
  <si>
    <t>1117;961</t>
  </si>
  <si>
    <t>373;321</t>
  </si>
  <si>
    <t>620;590;521;491</t>
  </si>
  <si>
    <t>207;197;174;164</t>
  </si>
  <si>
    <t>716;716;716;716</t>
  </si>
  <si>
    <t>239;239;239;239</t>
  </si>
  <si>
    <t>50;50</t>
  </si>
  <si>
    <t>34;34;34;34</t>
  </si>
  <si>
    <t>12;12;12;12</t>
  </si>
  <si>
    <t>2088;2229</t>
  </si>
  <si>
    <t>696;743</t>
  </si>
  <si>
    <t>1798;1990</t>
  </si>
  <si>
    <t>600;664</t>
  </si>
  <si>
    <t>1748;1940</t>
  </si>
  <si>
    <t>583;647</t>
  </si>
  <si>
    <t>757;757</t>
  </si>
  <si>
    <t>1238;1265</t>
  </si>
  <si>
    <t>413;422</t>
  </si>
  <si>
    <t>1553;1553;1553</t>
  </si>
  <si>
    <t>518;518;518</t>
  </si>
  <si>
    <t>8;8;8;8</t>
  </si>
  <si>
    <t>3;3;3;3</t>
  </si>
  <si>
    <t>1445;1445;1445;1445;1445</t>
  </si>
  <si>
    <t>482;482;482;482;482</t>
  </si>
  <si>
    <t>1533;1248;1665;1587;1380</t>
  </si>
  <si>
    <t>511;416;555;529;460</t>
  </si>
  <si>
    <t>308;278</t>
  </si>
  <si>
    <t>103;93</t>
  </si>
  <si>
    <t>29;29</t>
  </si>
  <si>
    <t>1137;1305</t>
  </si>
  <si>
    <t>379;435</t>
  </si>
  <si>
    <t>113;113</t>
  </si>
  <si>
    <t>38;38</t>
  </si>
  <si>
    <t>15;15</t>
  </si>
  <si>
    <t>205;205;205;205;205</t>
  </si>
  <si>
    <t>69;69;69;69;69</t>
  </si>
  <si>
    <t>344;344;344</t>
  </si>
  <si>
    <t>115;115;115</t>
  </si>
  <si>
    <t>3177;3267</t>
  </si>
  <si>
    <t>1059;1089</t>
  </si>
  <si>
    <t>2034;2034</t>
  </si>
  <si>
    <t>678;678</t>
  </si>
  <si>
    <t>933;741</t>
  </si>
  <si>
    <t>311;247</t>
  </si>
  <si>
    <t>74;2;2</t>
  </si>
  <si>
    <t>25;1;1</t>
  </si>
  <si>
    <t>42;42</t>
  </si>
  <si>
    <t>2183;2456</t>
  </si>
  <si>
    <t>728;819</t>
  </si>
  <si>
    <t>2223;2223;2223</t>
  </si>
  <si>
    <t>741;741;741</t>
  </si>
  <si>
    <t>279;279;279</t>
  </si>
  <si>
    <t>93;93;93</t>
  </si>
  <si>
    <t>1084;1069</t>
  </si>
  <si>
    <t>362;357</t>
  </si>
  <si>
    <t>780;780</t>
  </si>
  <si>
    <t>260;260</t>
  </si>
  <si>
    <t>2290;2305</t>
  </si>
  <si>
    <t>764;769</t>
  </si>
  <si>
    <t>119;119;119</t>
  </si>
  <si>
    <t>40;40;40</t>
  </si>
  <si>
    <t>341;341</t>
  </si>
  <si>
    <t>114;114</t>
  </si>
  <si>
    <t>294;294;294</t>
  </si>
  <si>
    <t>98;98;98</t>
  </si>
  <si>
    <t>2925;3018</t>
  </si>
  <si>
    <t>975;1006</t>
  </si>
  <si>
    <t>1198;598;598</t>
  </si>
  <si>
    <t>400;200;200</t>
  </si>
  <si>
    <t>387;1749</t>
  </si>
  <si>
    <t>129;583</t>
  </si>
  <si>
    <t>505;565</t>
  </si>
  <si>
    <t>169;189</t>
  </si>
  <si>
    <t>2;2</t>
  </si>
  <si>
    <t>204;204</t>
  </si>
  <si>
    <t>68;68</t>
  </si>
  <si>
    <t>172;172;172;172</t>
  </si>
  <si>
    <t>3095;3020;3134;3239</t>
  </si>
  <si>
    <t>1032;1007;1045;1080</t>
  </si>
  <si>
    <t>902;1067</t>
  </si>
  <si>
    <t>301;356</t>
  </si>
  <si>
    <t>9;9</t>
  </si>
  <si>
    <t>236;236;236;236</t>
  </si>
  <si>
    <t>79;79;79;79</t>
  </si>
  <si>
    <t>1829;1856</t>
  </si>
  <si>
    <t>610;619</t>
  </si>
  <si>
    <t>542;542;542;824;1361</t>
  </si>
  <si>
    <t>181;181;181;275;454</t>
  </si>
  <si>
    <t>64;64</t>
  </si>
  <si>
    <t>22;22</t>
  </si>
  <si>
    <t>3071;3071</t>
  </si>
  <si>
    <t>1024;1024</t>
  </si>
  <si>
    <t>2121;2073</t>
  </si>
  <si>
    <t>707;691</t>
  </si>
  <si>
    <t>922;1009;922</t>
  </si>
  <si>
    <t>308;337;308</t>
  </si>
  <si>
    <t>847;847</t>
  </si>
  <si>
    <t>283;283</t>
  </si>
  <si>
    <t>61;307</t>
  </si>
  <si>
    <t>21;103</t>
  </si>
  <si>
    <t>1234;1234</t>
  </si>
  <si>
    <t>412;412</t>
  </si>
  <si>
    <t>1249;1249</t>
  </si>
  <si>
    <t>417;417</t>
  </si>
  <si>
    <t>1073;1070</t>
  </si>
  <si>
    <t>358;357</t>
  </si>
  <si>
    <t>1244;1241</t>
  </si>
  <si>
    <t>415;414</t>
  </si>
  <si>
    <t>262;262</t>
  </si>
  <si>
    <t>35;35;35</t>
  </si>
  <si>
    <t>12;12;12</t>
  </si>
  <si>
    <t>751;916</t>
  </si>
  <si>
    <t>251;306</t>
  </si>
  <si>
    <t>340;337</t>
  </si>
  <si>
    <t>114;113</t>
  </si>
  <si>
    <t>173;173</t>
  </si>
  <si>
    <t>58;58</t>
  </si>
  <si>
    <t>188;188;188</t>
  </si>
  <si>
    <t>63;63;63</t>
  </si>
  <si>
    <t>33;33</t>
  </si>
  <si>
    <t>11;11</t>
  </si>
  <si>
    <t>440;584</t>
  </si>
  <si>
    <t>147;195</t>
  </si>
  <si>
    <t>245;245</t>
  </si>
  <si>
    <t>82;82</t>
  </si>
  <si>
    <t>1287;1047</t>
  </si>
  <si>
    <t>429;349</t>
  </si>
  <si>
    <t>2690;2423</t>
  </si>
  <si>
    <t>897;808</t>
  </si>
  <si>
    <t>98;104;98;38;92</t>
  </si>
  <si>
    <t>33;35;33;13;31</t>
  </si>
  <si>
    <t>124;124</t>
  </si>
  <si>
    <t>976;976</t>
  </si>
  <si>
    <t>326;326</t>
  </si>
  <si>
    <t>1560;666</t>
  </si>
  <si>
    <t>520;222</t>
  </si>
  <si>
    <t>1582;688</t>
  </si>
  <si>
    <t>528;230</t>
  </si>
  <si>
    <t>1406;1106;1295;1454;1346</t>
  </si>
  <si>
    <t>469;369;432;485;449</t>
  </si>
  <si>
    <t>20;20</t>
  </si>
  <si>
    <t>692;689</t>
  </si>
  <si>
    <t>231;230</t>
  </si>
  <si>
    <t>81;81</t>
  </si>
  <si>
    <t>1;1;1;1;1;1;1</t>
  </si>
  <si>
    <t>1131;1083</t>
  </si>
  <si>
    <t>377;361</t>
  </si>
  <si>
    <t>14162;14162</t>
  </si>
  <si>
    <t>4721;4721</t>
  </si>
  <si>
    <t>168;168</t>
  </si>
  <si>
    <t>12;238</t>
  </si>
  <si>
    <t>4;80</t>
  </si>
  <si>
    <t>1791;1716</t>
  </si>
  <si>
    <t>597;572</t>
  </si>
  <si>
    <t>1924;2074</t>
  </si>
  <si>
    <t>642;692</t>
  </si>
  <si>
    <t>862;862</t>
  </si>
  <si>
    <t>288;288</t>
  </si>
  <si>
    <t>295;295</t>
  </si>
  <si>
    <t>99;99</t>
  </si>
  <si>
    <t>550;640;433</t>
  </si>
  <si>
    <t>184;214;145</t>
  </si>
  <si>
    <t>1262;1352;1145</t>
  </si>
  <si>
    <t>421;451;382</t>
  </si>
  <si>
    <t>1759;1018</t>
  </si>
  <si>
    <t>587;340</t>
  </si>
  <si>
    <t>1623;1623</t>
  </si>
  <si>
    <t>41;41</t>
  </si>
  <si>
    <t>1954;3829</t>
  </si>
  <si>
    <t>652;1277</t>
  </si>
  <si>
    <t>989;611</t>
  </si>
  <si>
    <t>330;204</t>
  </si>
  <si>
    <t>128;128</t>
  </si>
  <si>
    <t>43;43</t>
  </si>
  <si>
    <t>1509;1509</t>
  </si>
  <si>
    <t>503;503</t>
  </si>
  <si>
    <t>1613;1532;1520;1520;1451;1520</t>
  </si>
  <si>
    <t>538;511;507;507;484;507</t>
  </si>
  <si>
    <t>2661;1116</t>
  </si>
  <si>
    <t>887;372</t>
  </si>
  <si>
    <t>803;521;803;521;803</t>
  </si>
  <si>
    <t>268;174;268;174;268</t>
  </si>
  <si>
    <t>35;35;35;35;35;35</t>
  </si>
  <si>
    <t>12;12;12;12;12;12</t>
  </si>
  <si>
    <t>426;1164</t>
  </si>
  <si>
    <t>142;388</t>
  </si>
  <si>
    <t>35;35</t>
  </si>
  <si>
    <t>114;156</t>
  </si>
  <si>
    <t>38;52</t>
  </si>
  <si>
    <t>2416;2416;2764</t>
  </si>
  <si>
    <t>806;806;922</t>
  </si>
  <si>
    <t>1281;1281</t>
  </si>
  <si>
    <t>427;427</t>
  </si>
  <si>
    <t>259;259;202</t>
  </si>
  <si>
    <t>87;87;68</t>
  </si>
  <si>
    <t>283;253</t>
  </si>
  <si>
    <t>95;85</t>
  </si>
  <si>
    <t>1504;1504</t>
  </si>
  <si>
    <t>502;502</t>
  </si>
  <si>
    <t>1014;1320;1149;1014</t>
  </si>
  <si>
    <t>338;440;383;338</t>
  </si>
  <si>
    <t>98;98</t>
  </si>
  <si>
    <t>2;2;2;2</t>
  </si>
  <si>
    <t>1;1;1;1</t>
  </si>
  <si>
    <t>614;614</t>
  </si>
  <si>
    <t>205;205</t>
  </si>
  <si>
    <t>220;220</t>
  </si>
  <si>
    <t>74;74</t>
  </si>
  <si>
    <t>388;511</t>
  </si>
  <si>
    <t>130;171</t>
  </si>
  <si>
    <t>1633;1720;1483</t>
  </si>
  <si>
    <t>545;574;495</t>
  </si>
  <si>
    <t>2323;1828</t>
  </si>
  <si>
    <t>775;610</t>
  </si>
  <si>
    <t>24;24</t>
  </si>
  <si>
    <t>308;308</t>
  </si>
  <si>
    <t>103;103</t>
  </si>
  <si>
    <t>60;60</t>
  </si>
  <si>
    <t>1891;2302;1891</t>
  </si>
  <si>
    <t>631;768;631</t>
  </si>
  <si>
    <t>1257;363</t>
  </si>
  <si>
    <t>419;121</t>
  </si>
  <si>
    <t>739;703</t>
  </si>
  <si>
    <t>247;235</t>
  </si>
  <si>
    <t>2288;2144;2144</t>
  </si>
  <si>
    <t>763;715;715</t>
  </si>
  <si>
    <t>438;513</t>
  </si>
  <si>
    <t>146;171</t>
  </si>
  <si>
    <t>728;863</t>
  </si>
  <si>
    <t>243;288</t>
  </si>
  <si>
    <t>610;610</t>
  </si>
  <si>
    <t>1090;1348</t>
  </si>
  <si>
    <t>364;450</t>
  </si>
  <si>
    <t>1066;1066</t>
  </si>
  <si>
    <t>356;356</t>
  </si>
  <si>
    <t>915;915;915</t>
  </si>
  <si>
    <t>305;305;305</t>
  </si>
  <si>
    <t>28;28</t>
  </si>
  <si>
    <t>185;476</t>
  </si>
  <si>
    <t>62;159</t>
  </si>
  <si>
    <t>1750;998</t>
  </si>
  <si>
    <t>584;333</t>
  </si>
  <si>
    <t>1967;1916;2066;2015</t>
  </si>
  <si>
    <t>656;639;689;672</t>
  </si>
  <si>
    <t>1233;1233</t>
  </si>
  <si>
    <t>411;411</t>
  </si>
  <si>
    <t>142;142;142</t>
  </si>
  <si>
    <t>48;48;48</t>
  </si>
  <si>
    <t>82;82;82</t>
  </si>
  <si>
    <t>28;28;28</t>
  </si>
  <si>
    <t>607;583;583;583</t>
  </si>
  <si>
    <t>203;195;195;195</t>
  </si>
  <si>
    <t>1983;1983</t>
  </si>
  <si>
    <t>1856;1856;1853</t>
  </si>
  <si>
    <t>619;619;618</t>
  </si>
  <si>
    <t>1254;1254</t>
  </si>
  <si>
    <t>418;418</t>
  </si>
  <si>
    <t>390;390</t>
  </si>
  <si>
    <t>130;130</t>
  </si>
  <si>
    <t>80;80</t>
  </si>
  <si>
    <t>9702;9702</t>
  </si>
  <si>
    <t>3234;3234</t>
  </si>
  <si>
    <t>163;226;346;268;283</t>
  </si>
  <si>
    <t>55;76;116;90;95</t>
  </si>
  <si>
    <t>168;168;168</t>
  </si>
  <si>
    <t>56;56;56</t>
  </si>
  <si>
    <t>2322;2379;2289</t>
  </si>
  <si>
    <t>774;793;763</t>
  </si>
  <si>
    <t>447;447</t>
  </si>
  <si>
    <t>149;149</t>
  </si>
  <si>
    <t>1910;1886</t>
  </si>
  <si>
    <t>637;629</t>
  </si>
  <si>
    <t>817;817;814</t>
  </si>
  <si>
    <t>273;273;272</t>
  </si>
  <si>
    <t>171;171;171</t>
  </si>
  <si>
    <t>57;57;57</t>
  </si>
  <si>
    <t>105;105</t>
  </si>
  <si>
    <t>189;189;189</t>
  </si>
  <si>
    <t>2068;2068</t>
  </si>
  <si>
    <t>690;690</t>
  </si>
  <si>
    <t>7;7</t>
  </si>
  <si>
    <t>1661;1661</t>
  </si>
  <si>
    <t>554;554</t>
  </si>
  <si>
    <t>1093;1093;1093</t>
  </si>
  <si>
    <t>365;365;365</t>
  </si>
  <si>
    <t>445;570</t>
  </si>
  <si>
    <t>149;190</t>
  </si>
  <si>
    <t>p.A53fs;</t>
  </si>
  <si>
    <t>p.13_13del;</t>
  </si>
  <si>
    <t>p.96_99del;</t>
  </si>
  <si>
    <t>p.I93fs;</t>
  </si>
  <si>
    <t>p.S135fs;p.S177fs;</t>
  </si>
  <si>
    <t>p.K50fs;</t>
  </si>
  <si>
    <t>p.237_237del;</t>
  </si>
  <si>
    <t>p.S140fs;</t>
  </si>
  <si>
    <t>p.M1fs;</t>
  </si>
  <si>
    <t>p.V40fs;</t>
  </si>
  <si>
    <t>p.L103fs;</t>
  </si>
  <si>
    <t>p.570_571del;</t>
  </si>
  <si>
    <t>p.F64fs;</t>
  </si>
  <si>
    <t>p.A661fs;p.A701fs;</t>
  </si>
  <si>
    <t>p.P14fs;</t>
  </si>
  <si>
    <t>p.9_9del;</t>
  </si>
  <si>
    <t>p.L186X;</t>
  </si>
  <si>
    <t>p.K26fs;</t>
  </si>
  <si>
    <t>p.I23fs;</t>
  </si>
  <si>
    <t>p.P230fs;</t>
  </si>
  <si>
    <t>p.T188fs;</t>
  </si>
  <si>
    <t>p.L99fs;</t>
  </si>
  <si>
    <t>p.T289fs;p.T461fs;p.T461fs;p.T446fs;</t>
  </si>
  <si>
    <t>p.Q1586fs;</t>
  </si>
  <si>
    <t>p.R8fs;</t>
  </si>
  <si>
    <t>p.Y239_L240delinsX;p.Y254_L255delinsX;p.Y214_L215delinsX;p.Y132_L133delinsX;</t>
  </si>
  <si>
    <t>Startloss;</t>
  </si>
  <si>
    <t>p.S59fs;</t>
  </si>
  <si>
    <t>p.A94fs;</t>
  </si>
  <si>
    <t>p.D240fs;</t>
  </si>
  <si>
    <t>p.R3507fs;</t>
  </si>
  <si>
    <t>p.S217fs;</t>
  </si>
  <si>
    <t>p.A661fs;p.A661fs;</t>
  </si>
  <si>
    <t>p.H344fs;</t>
  </si>
  <si>
    <t>p.L74X;</t>
  </si>
  <si>
    <t>p.S51_F52delinsRX;</t>
  </si>
  <si>
    <t>p.R79fs;</t>
  </si>
  <si>
    <t>p.W94_A95delinsX;</t>
  </si>
  <si>
    <t>p.F167fs;</t>
  </si>
  <si>
    <t>p.287_288del;</t>
  </si>
  <si>
    <t>p.Q50fs;</t>
  </si>
  <si>
    <t>p.1078_1078del;</t>
  </si>
  <si>
    <t>p.S123fs;p.S113fs;p.S44fs;p.S44fs;p.S44fs;p.S121fs;p.S100fs;p.S44fs;</t>
  </si>
  <si>
    <t>p.S8fs;p.S8fs;p.S8fs;p.S8fs;p.S8fs;p.S8fs;</t>
  </si>
  <si>
    <t>p.A1662fs;</t>
  </si>
  <si>
    <t>p.T284fs;</t>
  </si>
  <si>
    <t>p.G901fs;p.G386fs;</t>
  </si>
  <si>
    <t>p.R86fs;</t>
  </si>
  <si>
    <t>p.44_45del;</t>
  </si>
  <si>
    <t>p.2_2del;</t>
  </si>
  <si>
    <t>p.T343fs;</t>
  </si>
  <si>
    <t>p.P5fs;p.P5fs;</t>
  </si>
  <si>
    <t>p.V200fs;</t>
  </si>
  <si>
    <t>p.126_126del;</t>
  </si>
  <si>
    <t>p.L6X;p.L6X;</t>
  </si>
  <si>
    <t>p.T3388fs;</t>
  </si>
  <si>
    <t>p.S21fs;</t>
  </si>
  <si>
    <t>p.116_116del;</t>
  </si>
  <si>
    <t>p.79_84del;p.79_84del;</t>
  </si>
  <si>
    <t>p.32_33del;</t>
  </si>
  <si>
    <t>p.Q34fs;</t>
  </si>
  <si>
    <t>p.L58fs;</t>
  </si>
  <si>
    <t>p.M31fs;p.M1fs;</t>
  </si>
  <si>
    <t>p.M1fs;p.M1fs;</t>
  </si>
  <si>
    <t>p.Q398fs;</t>
  </si>
  <si>
    <t>p.E83fs;p.E83fs;</t>
  </si>
  <si>
    <t>p.96_96del;p.96_96del;</t>
  </si>
  <si>
    <t>p.W209fs;</t>
  </si>
  <si>
    <t>p.P190fs;</t>
  </si>
  <si>
    <t>p.75_75del;</t>
  </si>
  <si>
    <t>p.P86fs;</t>
  </si>
  <si>
    <t>p.P293fs;</t>
  </si>
  <si>
    <t>p.G4fs;</t>
  </si>
  <si>
    <t>p.70_71del;p.737_738del;</t>
  </si>
  <si>
    <t>p.A49fs;</t>
  </si>
  <si>
    <t>p.L245fs;p.I455fs;</t>
  </si>
  <si>
    <t>p.Y180fs;</t>
  </si>
  <si>
    <t>p.H354fs;p.H354fs;</t>
  </si>
  <si>
    <t>p.204_205del;</t>
  </si>
  <si>
    <t>p.L73fs;</t>
  </si>
  <si>
    <t>p.K136fs;p.K136fs;p.K136fs;p.K136fs;</t>
  </si>
  <si>
    <t>p.101_101del;</t>
  </si>
  <si>
    <t>p.Y432_V433delinsX;</t>
  </si>
  <si>
    <t>p.S695fs;</t>
  </si>
  <si>
    <t>p.147_149del;</t>
  </si>
  <si>
    <t>p.V269fs;</t>
  </si>
  <si>
    <t>p.62_62del;</t>
  </si>
  <si>
    <t>p.1070_1070del;</t>
  </si>
  <si>
    <t>p.E88fs;p.E88fs;</t>
  </si>
  <si>
    <t>p.M39fs;</t>
  </si>
  <si>
    <t>p.L665fs;</t>
  </si>
  <si>
    <t>p.F10fs;</t>
  </si>
  <si>
    <t>p.P91fs;</t>
  </si>
  <si>
    <t>p.631_631del;</t>
  </si>
  <si>
    <t>p.I607fs;</t>
  </si>
  <si>
    <t>p.T9fs;</t>
  </si>
  <si>
    <t>p.T293fs;p.T391fs;</t>
  </si>
  <si>
    <t>p.Q160fs;p.Q160fs;</t>
  </si>
  <si>
    <t>p.L152fs;</t>
  </si>
  <si>
    <t>p.39_39del;</t>
  </si>
  <si>
    <t>p.R122fs;</t>
  </si>
  <si>
    <t>p.132_132del;</t>
  </si>
  <si>
    <t>p.L70fs;</t>
  </si>
  <si>
    <t>p.S97fs;</t>
  </si>
  <si>
    <t>p.Q129fs;</t>
  </si>
  <si>
    <t>p.L34fs;</t>
  </si>
  <si>
    <t>p.36_37del;p.36_37del;</t>
  </si>
  <si>
    <t>p.P373fs;p.P321fs;</t>
  </si>
  <si>
    <t>p.I50fs;</t>
  </si>
  <si>
    <t>p.33_35del;</t>
  </si>
  <si>
    <t>p.A207fs;p.A197fs;p.A174fs;p.A164fs;</t>
  </si>
  <si>
    <t>p.D221fs;</t>
  </si>
  <si>
    <t>p.T25fs;</t>
  </si>
  <si>
    <t>p.Y45fs;</t>
  </si>
  <si>
    <t>p.12_12del;</t>
  </si>
  <si>
    <t>p.M89fs;</t>
  </si>
  <si>
    <t>p.D239fs;p.D239fs;p.D239fs;p.D239fs;</t>
  </si>
  <si>
    <t>p.R17fs;p.R17fs;</t>
  </si>
  <si>
    <t>p.S110fs;</t>
  </si>
  <si>
    <t>p.V249fs;</t>
  </si>
  <si>
    <t>p.32_34del;</t>
  </si>
  <si>
    <t>p.Y81fs;</t>
  </si>
  <si>
    <t>p.G340fs;</t>
  </si>
  <si>
    <t>p.H12fs;p.H12fs;p.H12fs;p.H12fs;</t>
  </si>
  <si>
    <t>p.13_14del;</t>
  </si>
  <si>
    <t>p.S22fs;</t>
  </si>
  <si>
    <t>p.L336fs;</t>
  </si>
  <si>
    <t>p.920_920del;</t>
  </si>
  <si>
    <t>p.P170fs;</t>
  </si>
  <si>
    <t>p.310_310del;</t>
  </si>
  <si>
    <t>p.T219fs;</t>
  </si>
  <si>
    <t>p.L15fs;</t>
  </si>
  <si>
    <t>p.E138fs;</t>
  </si>
  <si>
    <t>p.F212fs;</t>
  </si>
  <si>
    <t>p.Q235fs;</t>
  </si>
  <si>
    <t>p.E2fs;</t>
  </si>
  <si>
    <t>p.202_203del;</t>
  </si>
  <si>
    <t>p.314_314del;</t>
  </si>
  <si>
    <t>p.G72fs;</t>
  </si>
  <si>
    <t>p.M284fs;</t>
  </si>
  <si>
    <t>p.E109fs;</t>
  </si>
  <si>
    <t>p.246_246del;</t>
  </si>
  <si>
    <t>p.T10fs;</t>
  </si>
  <si>
    <t>p.R371fs;</t>
  </si>
  <si>
    <t>p.S458fs;</t>
  </si>
  <si>
    <t>p.D966_G967delinsX;</t>
  </si>
  <si>
    <t>p.696_699del;p.743_746del;</t>
  </si>
  <si>
    <t>p.V20fs;</t>
  </si>
  <si>
    <t>p.Q600fs;p.Q664fs;</t>
  </si>
  <si>
    <t>p.T583fs;p.T647fs;</t>
  </si>
  <si>
    <t>p.K273fs;</t>
  </si>
  <si>
    <t>p.C295fs;</t>
  </si>
  <si>
    <t>p.96_104del;</t>
  </si>
  <si>
    <t>p.268_269del;</t>
  </si>
  <si>
    <t>p.W220fs;</t>
  </si>
  <si>
    <t>p.G354fs;</t>
  </si>
  <si>
    <t>p.F448fs;</t>
  </si>
  <si>
    <t>p.H253fs;p.H253fs;</t>
  </si>
  <si>
    <t>p.P7fs;</t>
  </si>
  <si>
    <t>p.555_555del;</t>
  </si>
  <si>
    <t>p.R78_R79delinsRX;</t>
  </si>
  <si>
    <t>p.E39fs;</t>
  </si>
  <si>
    <t>p.A471_G472delinsX;</t>
  </si>
  <si>
    <t>p.S249fs;</t>
  </si>
  <si>
    <t>p.413_413del;p.422_422del;</t>
  </si>
  <si>
    <t>p.268_271del;</t>
  </si>
  <si>
    <t>p.D111fs;</t>
  </si>
  <si>
    <t>p.F82fs;</t>
  </si>
  <si>
    <t>p.S489fs;</t>
  </si>
  <si>
    <t>p.P26fs;</t>
  </si>
  <si>
    <t>p.L415fs;</t>
  </si>
  <si>
    <t>p.V16fs;</t>
  </si>
  <si>
    <t>p.518_518del;p.518_518del;p.518_518del;</t>
  </si>
  <si>
    <t>p.G3fs;p.G3fs;p.G3fs;p.G3fs;</t>
  </si>
  <si>
    <t>p.482_482del;p.482_482del;p.482_482del;p.482_482del;p.482_482del;</t>
  </si>
  <si>
    <t>p.368_368del;</t>
  </si>
  <si>
    <t>p.S182fs;</t>
  </si>
  <si>
    <t>p.T388fs;</t>
  </si>
  <si>
    <t>p.G472fs;</t>
  </si>
  <si>
    <t>p.F214fs;</t>
  </si>
  <si>
    <t>p.A156fs;</t>
  </si>
  <si>
    <t>p.M511fs;p.M416fs;p.M555fs;p.M529fs;p.M460fs;</t>
  </si>
  <si>
    <t>p.Y628fs;</t>
  </si>
  <si>
    <t>p.H103fs;p.H93fs;</t>
  </si>
  <si>
    <t>p.R166fs;</t>
  </si>
  <si>
    <t>p.341_341del;</t>
  </si>
  <si>
    <t>p.S305fs;</t>
  </si>
  <si>
    <t>p.P323fs;</t>
  </si>
  <si>
    <t>p.S180fs;</t>
  </si>
  <si>
    <t>p.C222_R223delinsX;</t>
  </si>
  <si>
    <t>p.Q33fs;</t>
  </si>
  <si>
    <t>p.D337fs;</t>
  </si>
  <si>
    <t>p.127_128del;</t>
  </si>
  <si>
    <t>p.I837fs;</t>
  </si>
  <si>
    <t>p.L29X;p.L29X;</t>
  </si>
  <si>
    <t>p.110_110del;</t>
  </si>
  <si>
    <t>p.I212fs;</t>
  </si>
  <si>
    <t>p.G66fs;</t>
  </si>
  <si>
    <t>p.G229fs;</t>
  </si>
  <si>
    <t>p.P321fs;</t>
  </si>
  <si>
    <t>p.V379fs;p.V435fs;</t>
  </si>
  <si>
    <t>p.38_38del;p.38_38del;</t>
  </si>
  <si>
    <t>p.402_402del;</t>
  </si>
  <si>
    <t>p.S323fs;</t>
  </si>
  <si>
    <t>p.22_22del;</t>
  </si>
  <si>
    <t>p.P399fs;</t>
  </si>
  <si>
    <t>p.T4299fs;</t>
  </si>
  <si>
    <t>p.G125fs;p.G125fs;</t>
  </si>
  <si>
    <t>p.L290fs;</t>
  </si>
  <si>
    <t>p.A5fs;p.A5fs;</t>
  </si>
  <si>
    <t>p.R457fs;</t>
  </si>
  <si>
    <t>p.G35fs;</t>
  </si>
  <si>
    <t>p.S319fs;</t>
  </si>
  <si>
    <t>p.C173fs;</t>
  </si>
  <si>
    <t>p.P274fs;</t>
  </si>
  <si>
    <t>p.V151fs;</t>
  </si>
  <si>
    <t>p.133_133del;</t>
  </si>
  <si>
    <t>p.K69fs;p.K69fs;p.K69fs;p.K69fs;p.K69fs;</t>
  </si>
  <si>
    <t>p.A224fs;</t>
  </si>
  <si>
    <t>p.S509fs;</t>
  </si>
  <si>
    <t>p.12_13del;</t>
  </si>
  <si>
    <t>p.S164fs;</t>
  </si>
  <si>
    <t>p.V247fs;</t>
  </si>
  <si>
    <t>p.F28fs;</t>
  </si>
  <si>
    <t>p.322_323del;</t>
  </si>
  <si>
    <t>p.S207fs;</t>
  </si>
  <si>
    <t>p.V146fs;</t>
  </si>
  <si>
    <t>p.S91fs;</t>
  </si>
  <si>
    <t>p.A298fs;</t>
  </si>
  <si>
    <t>p.E63fs;</t>
  </si>
  <si>
    <t>p.A167fs;</t>
  </si>
  <si>
    <t>p.F178fs;</t>
  </si>
  <si>
    <t>p.K115fs;p.K115fs;p.K115fs;</t>
  </si>
  <si>
    <t>p.M1059fs;p.M1089fs;</t>
  </si>
  <si>
    <t>p.66_66del;</t>
  </si>
  <si>
    <t>p.678_679del;p.678_679del;</t>
  </si>
  <si>
    <t>p.311_312del;p.247_248del;</t>
  </si>
  <si>
    <t>p.M25fs;p.M1fs;p.M1fs;</t>
  </si>
  <si>
    <t>p.K47_P48delinsX;</t>
  </si>
  <si>
    <t>p.T248fs;</t>
  </si>
  <si>
    <t>p.L3fs;</t>
  </si>
  <si>
    <t>p.230_232del;</t>
  </si>
  <si>
    <t>p.14_14del;</t>
  </si>
  <si>
    <t>p.686_686del;</t>
  </si>
  <si>
    <t>p.1254_1257del;</t>
  </si>
  <si>
    <t>p.L9X;</t>
  </si>
  <si>
    <t>p.L470fs;</t>
  </si>
  <si>
    <t>p.I124fs;</t>
  </si>
  <si>
    <t>p.G307fs;</t>
  </si>
  <si>
    <t>p.14_18del;p.14_18del;</t>
  </si>
  <si>
    <t>p.E218fs;</t>
  </si>
  <si>
    <t>p.E16fs;</t>
  </si>
  <si>
    <t>p.E38fs;</t>
  </si>
  <si>
    <t>p.P46fs;</t>
  </si>
  <si>
    <t>p.A1fs;</t>
  </si>
  <si>
    <t>p.E728fs;p.E819fs;</t>
  </si>
  <si>
    <t>p.741_742del;p.741_742del;p.741_742del;</t>
  </si>
  <si>
    <t>p.R105fs;</t>
  </si>
  <si>
    <t>p.I93fs;p.I93fs;p.I93fs;</t>
  </si>
  <si>
    <t>p.F362fs;p.F357fs;</t>
  </si>
  <si>
    <t>p.G260fs;p.G260fs;</t>
  </si>
  <si>
    <t>p.A859fs;</t>
  </si>
  <si>
    <t>p.R88fs;</t>
  </si>
  <si>
    <t>p.E764fs;p.E769fs;</t>
  </si>
  <si>
    <t>p.R37fs;</t>
  </si>
  <si>
    <t>p.A105fs;</t>
  </si>
  <si>
    <t>p.A157fs;</t>
  </si>
  <si>
    <t>p.F16delinsX;</t>
  </si>
  <si>
    <t>p.G13fs;</t>
  </si>
  <si>
    <t>p.R586fs;</t>
  </si>
  <si>
    <t>p.N134_L135delinsKX;</t>
  </si>
  <si>
    <t>p.40_41del;p.40_41del;p.40_41del;</t>
  </si>
  <si>
    <t>p.10_12del;</t>
  </si>
  <si>
    <t>p.R114fs;p.R114fs;</t>
  </si>
  <si>
    <t>p.A7708fs;</t>
  </si>
  <si>
    <t>p.489_490del;</t>
  </si>
  <si>
    <t>p.F201fs;</t>
  </si>
  <si>
    <t>p.Q98fs;</t>
  </si>
  <si>
    <t>p.209_214del;</t>
  </si>
  <si>
    <t>p.S2173fs;</t>
  </si>
  <si>
    <t>p.H722fs;</t>
  </si>
  <si>
    <t>p.240_241del;</t>
  </si>
  <si>
    <t>p.P6fs;</t>
  </si>
  <si>
    <t>p.L8fs;</t>
  </si>
  <si>
    <t>p.K83fs;</t>
  </si>
  <si>
    <t>p.P98fs;p.P98fs;p.P98fs;</t>
  </si>
  <si>
    <t>p.T358fs;</t>
  </si>
  <si>
    <t>p.1192_1192del;</t>
  </si>
  <si>
    <t>p.C978fs;</t>
  </si>
  <si>
    <t>p.22_23del;</t>
  </si>
  <si>
    <t>p.332_332del;</t>
  </si>
  <si>
    <t>p.975_976del;p.1006_1007del;</t>
  </si>
  <si>
    <t>p.266_266del;</t>
  </si>
  <si>
    <t>p.L102fs;</t>
  </si>
  <si>
    <t>p.P68fs;</t>
  </si>
  <si>
    <t>p.Q356fs;</t>
  </si>
  <si>
    <t>p.F274fs;</t>
  </si>
  <si>
    <t>p.I222fs;</t>
  </si>
  <si>
    <t>p.H400fs;p.H200fs;p.H200fs;</t>
  </si>
  <si>
    <t>p.A245fs;</t>
  </si>
  <si>
    <t>p.Q12fs;</t>
  </si>
  <si>
    <t>p.1314_1314del;</t>
  </si>
  <si>
    <t>p.T107fs;</t>
  </si>
  <si>
    <t>p.I304fs;</t>
  </si>
  <si>
    <t>p.311_314del;</t>
  </si>
  <si>
    <t>p.A46fs;</t>
  </si>
  <si>
    <t>p.R11fs;</t>
  </si>
  <si>
    <t>p.G335fs;</t>
  </si>
  <si>
    <t>p.D133fs;</t>
  </si>
  <si>
    <t>p.E37fs;</t>
  </si>
  <si>
    <t>p.G58fs;</t>
  </si>
  <si>
    <t>p.129_129del;p.583_583del;</t>
  </si>
  <si>
    <t>p.N78_Y79delinsIX;</t>
  </si>
  <si>
    <t>p.50_50del;</t>
  </si>
  <si>
    <t>p.G6fs;</t>
  </si>
  <si>
    <t>p.G81fs;</t>
  </si>
  <si>
    <t>p.M107fs;</t>
  </si>
  <si>
    <t>p.N51fs;</t>
  </si>
  <si>
    <t>p.92_93del;</t>
  </si>
  <si>
    <t>p.H63fs;</t>
  </si>
  <si>
    <t>p.V44fs;</t>
  </si>
  <si>
    <t>p.Y4X;</t>
  </si>
  <si>
    <t>p.A169fs;p.A189fs;</t>
  </si>
  <si>
    <t>p.H156fs;</t>
  </si>
  <si>
    <t>p.L371fs;</t>
  </si>
  <si>
    <t>p.E310fs;</t>
  </si>
  <si>
    <t>p.279_282del;</t>
  </si>
  <si>
    <t>p.D931fs;</t>
  </si>
  <si>
    <t>p.951_952del;</t>
  </si>
  <si>
    <t>p.R20fs;</t>
  </si>
  <si>
    <t>p.R232fs;</t>
  </si>
  <si>
    <t>p.N61_R62delinsX;</t>
  </si>
  <si>
    <t>p.A66fs;</t>
  </si>
  <si>
    <t>p.E108_T109delinsX;</t>
  </si>
  <si>
    <t>p.P71fs;</t>
  </si>
  <si>
    <t>p.2_5del;p.2_5del;</t>
  </si>
  <si>
    <t>p.G60fs;</t>
  </si>
  <si>
    <t>p.F68fs;p.F68fs;</t>
  </si>
  <si>
    <t>p.T203fs;</t>
  </si>
  <si>
    <t>p.I67fs;</t>
  </si>
  <si>
    <t>p.35_35del;</t>
  </si>
  <si>
    <t>p.L96fs;</t>
  </si>
  <si>
    <t>p.G128fs;</t>
  </si>
  <si>
    <t>p.L17fs;</t>
  </si>
  <si>
    <t>p.93_94del;</t>
  </si>
  <si>
    <t>p.P29fs;</t>
  </si>
  <si>
    <t>p.137_138del;</t>
  </si>
  <si>
    <t>p.L58X;p.L58X;p.L58X;p.L58X;</t>
  </si>
  <si>
    <t>p.S46fs;</t>
  </si>
  <si>
    <t>p.X224delinsL;</t>
  </si>
  <si>
    <t>p.G193fs;</t>
  </si>
  <si>
    <t>p.1032_1032del;p.1007_1007del;p.1045_1045del;p.1080_1080del;</t>
  </si>
  <si>
    <t>p.A129fs;</t>
  </si>
  <si>
    <t>p.V72fs;</t>
  </si>
  <si>
    <t>p.P301fs;p.P356fs;</t>
  </si>
  <si>
    <t>p.G9fs;p.G9fs;</t>
  </si>
  <si>
    <t>p.Q82fs;</t>
  </si>
  <si>
    <t>p.79_79del;p.79_79del;p.79_79del;p.79_79del;</t>
  </si>
  <si>
    <t>p.I137X;</t>
  </si>
  <si>
    <t>p.Q155fs;</t>
  </si>
  <si>
    <t>p.183_185del;</t>
  </si>
  <si>
    <t>p.P69fs;</t>
  </si>
  <si>
    <t>p.P610fs;p.P619fs;</t>
  </si>
  <si>
    <t>p.K1074_N1075delinsX;</t>
  </si>
  <si>
    <t>p.H129fs;</t>
  </si>
  <si>
    <t>p.P1136fs;</t>
  </si>
  <si>
    <t>p.T181fs;p.T181fs;p.T181fs;p.T275fs;p.T454fs;</t>
  </si>
  <si>
    <t>p.H22fs;p.H22fs;</t>
  </si>
  <si>
    <t>p.N1024fs;p.N1024fs;</t>
  </si>
  <si>
    <t>p.P384fs;</t>
  </si>
  <si>
    <t>p.52_52del;</t>
  </si>
  <si>
    <t>p.163_167del;</t>
  </si>
  <si>
    <t>p.168_171del;</t>
  </si>
  <si>
    <t>p.T707fs;p.T691fs;</t>
  </si>
  <si>
    <t>p.308_308del;p.337_337del;p.308_308del;</t>
  </si>
  <si>
    <t>p.283_285del;p.283_285del;</t>
  </si>
  <si>
    <t>p.R9fs;</t>
  </si>
  <si>
    <t>p.A21fs;p.A103fs;</t>
  </si>
  <si>
    <t>p.197_198del;</t>
  </si>
  <si>
    <t>p.W30X;</t>
  </si>
  <si>
    <t>p.R1160fs;</t>
  </si>
  <si>
    <t>p.T213fs;</t>
  </si>
  <si>
    <t>p.167_167del;</t>
  </si>
  <si>
    <t>p.C705_X706delinsCX;</t>
  </si>
  <si>
    <t>p.E6fs;</t>
  </si>
  <si>
    <t>p.L456fs;</t>
  </si>
  <si>
    <t>p.E1920fs;</t>
  </si>
  <si>
    <t>p.C150fs;</t>
  </si>
  <si>
    <t>p.L412fs;p.L412fs;</t>
  </si>
  <si>
    <t>p.417_418del;p.417_418del;</t>
  </si>
  <si>
    <t>p.T179fs;</t>
  </si>
  <si>
    <t>p.V88X;</t>
  </si>
  <si>
    <t>p.I779X;</t>
  </si>
  <si>
    <t>p.17_18del;</t>
  </si>
  <si>
    <t>p.A137fs;</t>
  </si>
  <si>
    <t>p.E247fs;</t>
  </si>
  <si>
    <t>p.V256fs;</t>
  </si>
  <si>
    <t>p.G62fs;</t>
  </si>
  <si>
    <t>p.W489fs;</t>
  </si>
  <si>
    <t>p.W358_D359delinsWX;p.W357_D358delinsWX;</t>
  </si>
  <si>
    <t>p.R415fs;p.R414fs;</t>
  </si>
  <si>
    <t>p.A564fs;</t>
  </si>
  <si>
    <t>p.24_26del;</t>
  </si>
  <si>
    <t>p.14_15del;</t>
  </si>
  <si>
    <t>p.N7fs;</t>
  </si>
  <si>
    <t>p.T76fs;</t>
  </si>
  <si>
    <t>p.S676fs;</t>
  </si>
  <si>
    <t>p.F592fs;</t>
  </si>
  <si>
    <t>p.M4fs;</t>
  </si>
  <si>
    <t>p.Q1761fs;</t>
  </si>
  <si>
    <t>p.613_613del;</t>
  </si>
  <si>
    <t>p.949_951del;</t>
  </si>
  <si>
    <t>p.S442fs;</t>
  </si>
  <si>
    <t>p.340_341del;</t>
  </si>
  <si>
    <t>p.E4646delinsEX;</t>
  </si>
  <si>
    <t>p.V379fs;</t>
  </si>
  <si>
    <t>p.88_88del;p.88_88del;</t>
  </si>
  <si>
    <t>p.S192fs;</t>
  </si>
  <si>
    <t>p.W12fs;p.W12fs;p.W12fs;</t>
  </si>
  <si>
    <t>p.G5fs;</t>
  </si>
  <si>
    <t>p.251_251del;p.306_306del;</t>
  </si>
  <si>
    <t>p.Q114fs;p.Q113fs;</t>
  </si>
  <si>
    <t>p.L212fs;</t>
  </si>
  <si>
    <t>p.A28fs;</t>
  </si>
  <si>
    <t>p.A249fs;</t>
  </si>
  <si>
    <t>p.A218fs;</t>
  </si>
  <si>
    <t>p.235_237del;</t>
  </si>
  <si>
    <t>p.I251fs;</t>
  </si>
  <si>
    <t>p.580_587del;</t>
  </si>
  <si>
    <t>p.D704fs;</t>
  </si>
  <si>
    <t>p.942_948del;</t>
  </si>
  <si>
    <t>p.H1430fs;</t>
  </si>
  <si>
    <t>p.111_111del;</t>
  </si>
  <si>
    <t>p.I239_X240delinsIX;</t>
  </si>
  <si>
    <t>p.3_6del;</t>
  </si>
  <si>
    <t>p.457_458del;</t>
  </si>
  <si>
    <t>p.K9fs;</t>
  </si>
  <si>
    <t>p.P15fs;</t>
  </si>
  <si>
    <t>p.W58fs;p.W58fs;</t>
  </si>
  <si>
    <t>p.S63fs;p.S63fs;p.S63fs;</t>
  </si>
  <si>
    <t>p.I21fs;</t>
  </si>
  <si>
    <t>p.L330X;</t>
  </si>
  <si>
    <t>p.V229fs;</t>
  </si>
  <si>
    <t>p.G133fs;</t>
  </si>
  <si>
    <t>p.P127fs;</t>
  </si>
  <si>
    <t>p.W95fs;</t>
  </si>
  <si>
    <t>p.F521fs;</t>
  </si>
  <si>
    <t>p.482_483del;</t>
  </si>
  <si>
    <t>p.S446fs;</t>
  </si>
  <si>
    <t>p.260_260del;</t>
  </si>
  <si>
    <t>p.P3fs;</t>
  </si>
  <si>
    <t>p.A178fs;</t>
  </si>
  <si>
    <t>p.G298fs;</t>
  </si>
  <si>
    <t>p.T240fs;</t>
  </si>
  <si>
    <t>p.H341fs;</t>
  </si>
  <si>
    <t>p.T307fs;</t>
  </si>
  <si>
    <t>p.34_35del;</t>
  </si>
  <si>
    <t>p.T30fs;</t>
  </si>
  <si>
    <t>p.D442fs;</t>
  </si>
  <si>
    <t>p.S112fs;</t>
  </si>
  <si>
    <t>p.70_71del;</t>
  </si>
  <si>
    <t>p.11_14del;p.11_14del;</t>
  </si>
  <si>
    <t>p.W26fs;</t>
  </si>
  <si>
    <t>p.45_45del;</t>
  </si>
  <si>
    <t>p.L221X;</t>
  </si>
  <si>
    <t>p.L50fs;</t>
  </si>
  <si>
    <t>p.135_135del;</t>
  </si>
  <si>
    <t>p.Q22fs;</t>
  </si>
  <si>
    <t>p.W147fs;p.W195fs;</t>
  </si>
  <si>
    <t>p.P457fs;</t>
  </si>
  <si>
    <t>p.338_341del;</t>
  </si>
  <si>
    <t>p.R115fs;</t>
  </si>
  <si>
    <t>p.R191fs;</t>
  </si>
  <si>
    <t>p.H82fs;p.H82fs;</t>
  </si>
  <si>
    <t>p.429_431del;p.349_351del;</t>
  </si>
  <si>
    <t>p.A441fs;</t>
  </si>
  <si>
    <t>p.Q542fs;</t>
  </si>
  <si>
    <t>p.W449fs;</t>
  </si>
  <si>
    <t>p.897_897del;p.808_808del;</t>
  </si>
  <si>
    <t>p.33_33del;p.35_35del;p.33_33del;p.13_13del;p.31_31del;</t>
  </si>
  <si>
    <t>p.N498fs;</t>
  </si>
  <si>
    <t>p.P11fs;</t>
  </si>
  <si>
    <t>p.S16fs;</t>
  </si>
  <si>
    <t>p.T34fs;</t>
  </si>
  <si>
    <t>p.773_774del;</t>
  </si>
  <si>
    <t>p.S42_L43delinsX;p.S42_L43delinsX;</t>
  </si>
  <si>
    <t>p.K405fs;</t>
  </si>
  <si>
    <t>p.10_10del;</t>
  </si>
  <si>
    <t>p.F8fs;</t>
  </si>
  <si>
    <t>p.I17fs;</t>
  </si>
  <si>
    <t>p.K714fs;</t>
  </si>
  <si>
    <t>p.189_189del;</t>
  </si>
  <si>
    <t>p.A61fs;</t>
  </si>
  <si>
    <t>p.L41fs;</t>
  </si>
  <si>
    <t>p.P5fs;</t>
  </si>
  <si>
    <t>p.S6fs;</t>
  </si>
  <si>
    <t>p.127_127del;</t>
  </si>
  <si>
    <t>p.A912fs;</t>
  </si>
  <si>
    <t>p.R326fs;p.R326fs;</t>
  </si>
  <si>
    <t>p.N520fs;p.N222fs;</t>
  </si>
  <si>
    <t>p.T528fs;p.T230fs;</t>
  </si>
  <si>
    <t>p.285_285del;</t>
  </si>
  <si>
    <t>p.353_355del;</t>
  </si>
  <si>
    <t>p.X243delinsV;</t>
  </si>
  <si>
    <t>p.336_336del;</t>
  </si>
  <si>
    <t>p.504_504del;</t>
  </si>
  <si>
    <t>p.L280fs;</t>
  </si>
  <si>
    <t>p.R1670fs;</t>
  </si>
  <si>
    <t>p.G1681fs;</t>
  </si>
  <si>
    <t>p.L278fs;</t>
  </si>
  <si>
    <t>p.263_264del;</t>
  </si>
  <si>
    <t>p.469_470del;p.369_370del;p.432_433del;p.485_486del;p.449_450del;</t>
  </si>
  <si>
    <t>p.410_410del;</t>
  </si>
  <si>
    <t>p.500_500del;</t>
  </si>
  <si>
    <t>p.G467fs;</t>
  </si>
  <si>
    <t>p.V224fs;</t>
  </si>
  <si>
    <t>p.X420Y;</t>
  </si>
  <si>
    <t>p.146_147del;</t>
  </si>
  <si>
    <t>p.S195fs;</t>
  </si>
  <si>
    <t>p.X29delinsL;</t>
  </si>
  <si>
    <t>p.40_41del;</t>
  </si>
  <si>
    <t>p.G111fs;</t>
  </si>
  <si>
    <t>p.E65fs;</t>
  </si>
  <si>
    <t>p.1594_1594del;</t>
  </si>
  <si>
    <t>p.P20fs;p.P20fs;</t>
  </si>
  <si>
    <t>p.T261fs;</t>
  </si>
  <si>
    <t>p.S173fs;</t>
  </si>
  <si>
    <t>p.L81fs;</t>
  </si>
  <si>
    <t>p.L9fs;</t>
  </si>
  <si>
    <t>p.P31fs;</t>
  </si>
  <si>
    <t>p.1376_1376del;</t>
  </si>
  <si>
    <t>p.C49delinsX;</t>
  </si>
  <si>
    <t>p.D1041fs;</t>
  </si>
  <si>
    <t>p.H895fs;</t>
  </si>
  <si>
    <t>p.D231fs;p.D230fs;</t>
  </si>
  <si>
    <t>p.L240fs;</t>
  </si>
  <si>
    <t>p.L1233fs;</t>
  </si>
  <si>
    <t>p.S181fs;</t>
  </si>
  <si>
    <t>p.A1049fs;</t>
  </si>
  <si>
    <t>p.R27fs;p.R27fs;</t>
  </si>
  <si>
    <t>p.M1X;p.M1X;p.M1X;p.M1X;p.M1X;p.M1X;p.M1X;</t>
  </si>
  <si>
    <t>p.A17fs;</t>
  </si>
  <si>
    <t>p.G377_X378delinsGX;p.G361_X362delinsGX;</t>
  </si>
  <si>
    <t>p.A4721fs;p.A4721fs;</t>
  </si>
  <si>
    <t>p.S310fs;</t>
  </si>
  <si>
    <t>p.R140fs;</t>
  </si>
  <si>
    <t>p.S107fs;</t>
  </si>
  <si>
    <t>p.I90fs;</t>
  </si>
  <si>
    <t>p.235_235del;</t>
  </si>
  <si>
    <t>p.P58fs;</t>
  </si>
  <si>
    <t>p.98_102del;</t>
  </si>
  <si>
    <t>p.L201fs;</t>
  </si>
  <si>
    <t>p.110_111del;</t>
  </si>
  <si>
    <t>p.231_234del;</t>
  </si>
  <si>
    <t>p.208_209del;</t>
  </si>
  <si>
    <t>p.140_140del;</t>
  </si>
  <si>
    <t>p.V17fs;</t>
  </si>
  <si>
    <t>p.I198fs;</t>
  </si>
  <si>
    <t>p.D300fs;</t>
  </si>
  <si>
    <t>p.V112fs;</t>
  </si>
  <si>
    <t>p.T110fs;</t>
  </si>
  <si>
    <t>p.V161fs;</t>
  </si>
  <si>
    <t>p.302_303del;</t>
  </si>
  <si>
    <t>p.149_150del;</t>
  </si>
  <si>
    <t>p.293_293del;</t>
  </si>
  <si>
    <t>p.M306fs;</t>
  </si>
  <si>
    <t>p.K326fs;</t>
  </si>
  <si>
    <t>p.T153fs;</t>
  </si>
  <si>
    <t>p.101_103del;</t>
  </si>
  <si>
    <t>p.A250fs;</t>
  </si>
  <si>
    <t>p.G115fs;</t>
  </si>
  <si>
    <t>p.76_76del;</t>
  </si>
  <si>
    <t>p.A47fs;</t>
  </si>
  <si>
    <t>p.F176fs;</t>
  </si>
  <si>
    <t>p.F101fs;</t>
  </si>
  <si>
    <t>p.272_272del;</t>
  </si>
  <si>
    <t>p.A320_T321delinsENX;</t>
  </si>
  <si>
    <t>p.E264fs;</t>
  </si>
  <si>
    <t>p.I306fs;</t>
  </si>
  <si>
    <t>p.F226fs;</t>
  </si>
  <si>
    <t>p.245_247del;</t>
  </si>
  <si>
    <t>p.S4fs;</t>
  </si>
  <si>
    <t>p.K1050fs;</t>
  </si>
  <si>
    <t>p.I191fs;</t>
  </si>
  <si>
    <t>p.F215fs;</t>
  </si>
  <si>
    <t>p.L22fs;</t>
  </si>
  <si>
    <t>p.S60_Q61delinsSX;</t>
  </si>
  <si>
    <t>p.F803fs;</t>
  </si>
  <si>
    <t>p.D878fs;</t>
  </si>
  <si>
    <t>p.840_840del;</t>
  </si>
  <si>
    <t>p.R816fs;</t>
  </si>
  <si>
    <t>p.128_130del;</t>
  </si>
  <si>
    <t>p.G185fs;</t>
  </si>
  <si>
    <t>p.I56fs;p.I56fs;</t>
  </si>
  <si>
    <t>p.22_28del;</t>
  </si>
  <si>
    <t>p.878_878del;</t>
  </si>
  <si>
    <t>p.2082_2082del;</t>
  </si>
  <si>
    <t>p.P155fs;</t>
  </si>
  <si>
    <t>p.H4fs;p.M80fs;</t>
  </si>
  <si>
    <t>p.391_394del;</t>
  </si>
  <si>
    <t>p.C445fs;</t>
  </si>
  <si>
    <t>p.S433fs;</t>
  </si>
  <si>
    <t>p.G597fs;p.G572fs;</t>
  </si>
  <si>
    <t>p.W23fs;</t>
  </si>
  <si>
    <t>p.19_21del;</t>
  </si>
  <si>
    <t>p.642_643del;p.692_693del;</t>
  </si>
  <si>
    <t>p.P382fs;</t>
  </si>
  <si>
    <t>p.Q336fs;</t>
  </si>
  <si>
    <t>p.P603fs;</t>
  </si>
  <si>
    <t>p.400_402del;</t>
  </si>
  <si>
    <t>p.V27fs;</t>
  </si>
  <si>
    <t>p.H606fs;</t>
  </si>
  <si>
    <t>p.L4fs;</t>
  </si>
  <si>
    <t>p.Y147_C148delinsCNKLX;</t>
  </si>
  <si>
    <t>p.288_288del;p.288_288del;</t>
  </si>
  <si>
    <t>p.99_100del;p.99_100del;</t>
  </si>
  <si>
    <t>p.209_210del;</t>
  </si>
  <si>
    <t>p.G70fs;</t>
  </si>
  <si>
    <t>p.F42fs;</t>
  </si>
  <si>
    <t>p.184_185del;p.214_215del;p.145_146del;</t>
  </si>
  <si>
    <t>p.V421fs;p.V451fs;p.V382fs;</t>
  </si>
  <si>
    <t>p.186_193del;</t>
  </si>
  <si>
    <t>p.X475N;</t>
  </si>
  <si>
    <t>p.S1014fs;</t>
  </si>
  <si>
    <t>p.123_124del;</t>
  </si>
  <si>
    <t>p.H149fs;</t>
  </si>
  <si>
    <t>p.V6fs;p.V6fs;</t>
  </si>
  <si>
    <t>p.F295fs;</t>
  </si>
  <si>
    <t>p.E587fs;p.E340fs;</t>
  </si>
  <si>
    <t>p.R41fs;</t>
  </si>
  <si>
    <t>p.91_92del;</t>
  </si>
  <si>
    <t>p.343_343del;</t>
  </si>
  <si>
    <t>p.P8fs;</t>
  </si>
  <si>
    <t>p.G65fs;</t>
  </si>
  <si>
    <t>p.173_174del;</t>
  </si>
  <si>
    <t>p.I369fs;</t>
  </si>
  <si>
    <t>p.443_443del;</t>
  </si>
  <si>
    <t>p.13_15del;</t>
  </si>
  <si>
    <t>p.G101fs;</t>
  </si>
  <si>
    <t>p.W41_V42delinsX;</t>
  </si>
  <si>
    <t>p.10_11del;</t>
  </si>
  <si>
    <t>p.T1108fs;</t>
  </si>
  <si>
    <t>p.G541fs;p.G541fs;</t>
  </si>
  <si>
    <t>p.14_15del;p.14_15del;</t>
  </si>
  <si>
    <t>p.K652delinsKX;p.K1277delinsKX;</t>
  </si>
  <si>
    <t>p.F413fs;</t>
  </si>
  <si>
    <t>p.V128fs;</t>
  </si>
  <si>
    <t>p.K34fs;</t>
  </si>
  <si>
    <t>p.Q176fs;</t>
  </si>
  <si>
    <t>p.L887fs;</t>
  </si>
  <si>
    <t>p.245_245del;</t>
  </si>
  <si>
    <t>p.E166fs;</t>
  </si>
  <si>
    <t>p.P268fs;</t>
  </si>
  <si>
    <t>p.D330fs;p.D204fs;</t>
  </si>
  <si>
    <t>p.1060_1065del;</t>
  </si>
  <si>
    <t>p.454_454del;</t>
  </si>
  <si>
    <t>p.S265fs;</t>
  </si>
  <si>
    <t>p.N303fs;</t>
  </si>
  <si>
    <t>p.21_21del;</t>
  </si>
  <si>
    <t>p.R363fs;</t>
  </si>
  <si>
    <t>p.341_342del;</t>
  </si>
  <si>
    <t>p.T193fs;</t>
  </si>
  <si>
    <t>p.R130fs;</t>
  </si>
  <si>
    <t>p.I19fs;</t>
  </si>
  <si>
    <t>p.Q43fs;p.Q43fs;</t>
  </si>
  <si>
    <t>p.I228fs;</t>
  </si>
  <si>
    <t>p.V728fs;</t>
  </si>
  <si>
    <t>p.344_345del;</t>
  </si>
  <si>
    <t>p.E1420fs;</t>
  </si>
  <si>
    <t>p.503_504del;p.503_504del;</t>
  </si>
  <si>
    <t>p.G538fs;p.G511fs;p.G507fs;p.G507fs;p.G484fs;p.G507fs;</t>
  </si>
  <si>
    <t>p.S165fs;</t>
  </si>
  <si>
    <t>p.K162_I163delinsX;</t>
  </si>
  <si>
    <t>p.W89fs;</t>
  </si>
  <si>
    <t>p.Q440fs;</t>
  </si>
  <si>
    <t>p.5_10del;</t>
  </si>
  <si>
    <t>p.P225fs;</t>
  </si>
  <si>
    <t>p.T403fs;</t>
  </si>
  <si>
    <t>p.T166fs;</t>
  </si>
  <si>
    <t>p.T2706fs;</t>
  </si>
  <si>
    <t>p.887_888del;p.372_373del;</t>
  </si>
  <si>
    <t>p.X476delinsL;</t>
  </si>
  <si>
    <t>p.167_168del;</t>
  </si>
  <si>
    <t>p.I271fs;</t>
  </si>
  <si>
    <t>p.247_247del;</t>
  </si>
  <si>
    <t>p.227_227del;</t>
  </si>
  <si>
    <t>p.N203fs;</t>
  </si>
  <si>
    <t>p.P35fs;</t>
  </si>
  <si>
    <t>p.386_390del;</t>
  </si>
  <si>
    <t>p.P326fs;</t>
  </si>
  <si>
    <t>p.268_277del;p.174_183del;p.268_277del;p.174_183del;p.268_277del;</t>
  </si>
  <si>
    <t>p.N27fs;</t>
  </si>
  <si>
    <t>p.R251fs;</t>
  </si>
  <si>
    <t>p.L253fs;</t>
  </si>
  <si>
    <t>p.R147fs;</t>
  </si>
  <si>
    <t>p.W439_H440delinsX;</t>
  </si>
  <si>
    <t>p.12_15del;p.12_15del;p.12_15del;p.12_15del;p.12_15del;p.12_15del;</t>
  </si>
  <si>
    <t>p.E14fs;</t>
  </si>
  <si>
    <t>p.A350fs;</t>
  </si>
  <si>
    <t>p.A54fs;</t>
  </si>
  <si>
    <t>p.C142fs;p.C388fs;</t>
  </si>
  <si>
    <t>p.Q250fs;</t>
  </si>
  <si>
    <t>p.S12fs;p.S12fs;</t>
  </si>
  <si>
    <t>p.I38fs;p.I52fs;</t>
  </si>
  <si>
    <t>p.Q41fs;</t>
  </si>
  <si>
    <t>p.151_153del;</t>
  </si>
  <si>
    <t>p.K89fs;</t>
  </si>
  <si>
    <t>p.A806fs;p.A806fs;p.A922fs;</t>
  </si>
  <si>
    <t>p.G93fs;</t>
  </si>
  <si>
    <t>p.531_534del;</t>
  </si>
  <si>
    <t>p.N1072fs;</t>
  </si>
  <si>
    <t>p.R94fs;</t>
  </si>
  <si>
    <t>p.T384fs;</t>
  </si>
  <si>
    <t>p.I66fs;</t>
  </si>
  <si>
    <t>p.D289fs;</t>
  </si>
  <si>
    <t>p.82_84del;</t>
  </si>
  <si>
    <t>p.113_113del;</t>
  </si>
  <si>
    <t>p.G172fs;</t>
  </si>
  <si>
    <t>p.D427fs;p.D427fs;</t>
  </si>
  <si>
    <t>p.87_87del;p.87_87del;p.68_68del;</t>
  </si>
  <si>
    <t>p.95_95del;p.85_85del;</t>
  </si>
  <si>
    <t>p.Q502fs;p.Q502fs;</t>
  </si>
  <si>
    <t>p.C578fs;</t>
  </si>
  <si>
    <t>p.Q117fs;</t>
  </si>
  <si>
    <t>p.297_297del;</t>
  </si>
  <si>
    <t>p.C148fs;</t>
  </si>
  <si>
    <t>p.S14fs;</t>
  </si>
  <si>
    <t>p.219_225del;</t>
  </si>
  <si>
    <t>p.P325fs;</t>
  </si>
  <si>
    <t>p.338_338del;p.440_440del;p.383_383del;p.338_338del;</t>
  </si>
  <si>
    <t>p.32_40del;</t>
  </si>
  <si>
    <t>p.V78fs;</t>
  </si>
  <si>
    <t>p.Y60fs;</t>
  </si>
  <si>
    <t>p.3_4del;</t>
  </si>
  <si>
    <t>p.I520fs;</t>
  </si>
  <si>
    <t>p.20_21del;</t>
  </si>
  <si>
    <t>p.I33fs;p.I33fs;</t>
  </si>
  <si>
    <t>p.277_280del;</t>
  </si>
  <si>
    <t>p.404_405del;</t>
  </si>
  <si>
    <t>p.R342fs;</t>
  </si>
  <si>
    <t>p.I144fs;</t>
  </si>
  <si>
    <t>p.D67fs;</t>
  </si>
  <si>
    <t>p.F870fs;</t>
  </si>
  <si>
    <t>p.V113fs;</t>
  </si>
  <si>
    <t>p.I250X;</t>
  </si>
  <si>
    <t>p.M1fs;p.M1fs;p.M1fs;p.M1fs;</t>
  </si>
  <si>
    <t>p.S212fs;</t>
  </si>
  <si>
    <t>p.N2fs;</t>
  </si>
  <si>
    <t>p.138_139del;</t>
  </si>
  <si>
    <t>p.205_206del;p.205_206del;</t>
  </si>
  <si>
    <t>p.15_15del;</t>
  </si>
  <si>
    <t>p.G1232fs;</t>
  </si>
  <si>
    <t>p.26_28del;</t>
  </si>
  <si>
    <t>p.G61fs;</t>
  </si>
  <si>
    <t>p.283_283del;</t>
  </si>
  <si>
    <t>p.L181fs;</t>
  </si>
  <si>
    <t>p.727_727del;</t>
  </si>
  <si>
    <t>p.S90fs;</t>
  </si>
  <si>
    <t>p.F74fs;p.F74fs;</t>
  </si>
  <si>
    <t>p.P1010fs;</t>
  </si>
  <si>
    <t>p.G150fs;</t>
  </si>
  <si>
    <t>p.S129fs;</t>
  </si>
  <si>
    <t>p.Y130fs;p.Y171fs;</t>
  </si>
  <si>
    <t>p.Y16fs;</t>
  </si>
  <si>
    <t>p.P49fs;</t>
  </si>
  <si>
    <t>p.Q492fs;</t>
  </si>
  <si>
    <t>p.741_742del;</t>
  </si>
  <si>
    <t>p.L545X;p.L574X;p.L495X;</t>
  </si>
  <si>
    <t>p.I147fs;</t>
  </si>
  <si>
    <t>p.C37fs;</t>
  </si>
  <si>
    <t>p.K4fs;</t>
  </si>
  <si>
    <t>p.C775fs;p.C610fs;</t>
  </si>
  <si>
    <t>p.R478fs;</t>
  </si>
  <si>
    <t>p.371_371del;</t>
  </si>
  <si>
    <t>p.Q24fs;p.Q24fs;</t>
  </si>
  <si>
    <t>p.I103fs;p.I103fs;</t>
  </si>
  <si>
    <t>p.G10fs;</t>
  </si>
  <si>
    <t>p.200_201del;</t>
  </si>
  <si>
    <t>p.A321fs;</t>
  </si>
  <si>
    <t>p.G60fs;p.G60fs;</t>
  </si>
  <si>
    <t>p.F45fs;</t>
  </si>
  <si>
    <t>p.Q631fs;p.Q768fs;p.Q631fs;</t>
  </si>
  <si>
    <t>p.E82fs;p.E82fs;</t>
  </si>
  <si>
    <t>p.N471fs;</t>
  </si>
  <si>
    <t>p.H243fs;</t>
  </si>
  <si>
    <t>p.R7fs;</t>
  </si>
  <si>
    <t>p.E12fs;</t>
  </si>
  <si>
    <t>p.35_37del;</t>
  </si>
  <si>
    <t>p.A68fs;</t>
  </si>
  <si>
    <t>p.E104fs;</t>
  </si>
  <si>
    <t>p.I17fs;p.I17fs;</t>
  </si>
  <si>
    <t>p.419_422del;p.121_124del;</t>
  </si>
  <si>
    <t>p.S631fs;</t>
  </si>
  <si>
    <t>p.17_17del;</t>
  </si>
  <si>
    <t>p.K300fs;</t>
  </si>
  <si>
    <t>p.247_249del;p.235_237del;</t>
  </si>
  <si>
    <t>p.E42fs;</t>
  </si>
  <si>
    <t>p.122_125del;</t>
  </si>
  <si>
    <t>p.S149fs;</t>
  </si>
  <si>
    <t>p.T280fs;</t>
  </si>
  <si>
    <t>p.236_236del;</t>
  </si>
  <si>
    <t>p.L187fs;</t>
  </si>
  <si>
    <t>p.T417fs;</t>
  </si>
  <si>
    <t>p.K111fs;</t>
  </si>
  <si>
    <t>p.763_763del;p.715_715del;p.715_715del;</t>
  </si>
  <si>
    <t>p.L149fs;</t>
  </si>
  <si>
    <t>p.146_149del;p.171_174del;</t>
  </si>
  <si>
    <t>p.G220fs;</t>
  </si>
  <si>
    <t>p.196_198del;</t>
  </si>
  <si>
    <t>p.Y18fs;</t>
  </si>
  <si>
    <t>p.49_50del;</t>
  </si>
  <si>
    <t>p.173_173del;</t>
  </si>
  <si>
    <t>p.P4934fs;</t>
  </si>
  <si>
    <t>p.L243X;p.L288X;</t>
  </si>
  <si>
    <t>p.43_46del;</t>
  </si>
  <si>
    <t>p.T354fs;</t>
  </si>
  <si>
    <t>p.837_837del;</t>
  </si>
  <si>
    <t>p.L151fs;</t>
  </si>
  <si>
    <t>p.K133fs;</t>
  </si>
  <si>
    <t>p.C261fs;</t>
  </si>
  <si>
    <t>p.I351fs;</t>
  </si>
  <si>
    <t>p.K204fs;p.K204fs;</t>
  </si>
  <si>
    <t>p.255_255del;</t>
  </si>
  <si>
    <t>p.249_250del;</t>
  </si>
  <si>
    <t>p.A364fs;p.A450fs;</t>
  </si>
  <si>
    <t>p.G376fs;</t>
  </si>
  <si>
    <t>p.A171fs;</t>
  </si>
  <si>
    <t>p.A207fs;</t>
  </si>
  <si>
    <t>p.T40fs;</t>
  </si>
  <si>
    <t>p.Q356fs;p.Q356fs;</t>
  </si>
  <si>
    <t>p.Q4fs;</t>
  </si>
  <si>
    <t>p.106_107del;</t>
  </si>
  <si>
    <t>p.F48fs;</t>
  </si>
  <si>
    <t>p.G2fs;</t>
  </si>
  <si>
    <t>p.R241fs;</t>
  </si>
  <si>
    <t>p.P128fs;</t>
  </si>
  <si>
    <t>p.N243fs;</t>
  </si>
  <si>
    <t>p.H173fs;</t>
  </si>
  <si>
    <t>p.K546fs;</t>
  </si>
  <si>
    <t>p.S366fs;</t>
  </si>
  <si>
    <t>p.L423fs;</t>
  </si>
  <si>
    <t>p.L1726fs;</t>
  </si>
  <si>
    <t>p.I99fs;</t>
  </si>
  <si>
    <t>p.E31fs;</t>
  </si>
  <si>
    <t>p.L7fs;</t>
  </si>
  <si>
    <t>p.305_306del;p.305_306del;p.305_306del;</t>
  </si>
  <si>
    <t>p.Q2fs;</t>
  </si>
  <si>
    <t>p.L625fs;</t>
  </si>
  <si>
    <t>p.100_100del;</t>
  </si>
  <si>
    <t>p.28_28del;p.28_28del;</t>
  </si>
  <si>
    <t>p.P357fs;</t>
  </si>
  <si>
    <t>p.K257fs;</t>
  </si>
  <si>
    <t>p.62_63del;p.159_160del;</t>
  </si>
  <si>
    <t>p.L933fs;</t>
  </si>
  <si>
    <t>p.S60fs;</t>
  </si>
  <si>
    <t>p.L196X;</t>
  </si>
  <si>
    <t>p.E584fs;p.R333fs;</t>
  </si>
  <si>
    <t>p.I6fs;</t>
  </si>
  <si>
    <t>p.F118fs;</t>
  </si>
  <si>
    <t>p.L443fs;</t>
  </si>
  <si>
    <t>p.G39fs;</t>
  </si>
  <si>
    <t>p.F656fs;p.F639fs;p.F689fs;p.F672fs;</t>
  </si>
  <si>
    <t>p.R93fs;</t>
  </si>
  <si>
    <t>p.P388fs;</t>
  </si>
  <si>
    <t>p.320_324del;</t>
  </si>
  <si>
    <t>p.I311fs;</t>
  </si>
  <si>
    <t>p.V15fs;</t>
  </si>
  <si>
    <t>p.I177fs;</t>
  </si>
  <si>
    <t>p.411_412del;p.411_412del;</t>
  </si>
  <si>
    <t>p.L117fs;</t>
  </si>
  <si>
    <t>p.N220fs;</t>
  </si>
  <si>
    <t>p.R48fs;p.R48fs;p.R48fs;</t>
  </si>
  <si>
    <t>p.L10fs;</t>
  </si>
  <si>
    <t>p.A7fs;</t>
  </si>
  <si>
    <t>p.R269fs;</t>
  </si>
  <si>
    <t>p.226_226del;</t>
  </si>
  <si>
    <t>p.R71fs;</t>
  </si>
  <si>
    <t>p.K142fs;</t>
  </si>
  <si>
    <t>p.E28_E29delinsX;p.E28_E29delinsX;p.E28_E29delinsX;</t>
  </si>
  <si>
    <t>p.Q533fs;</t>
  </si>
  <si>
    <t>p.D593fs;</t>
  </si>
  <si>
    <t>p.L213fs;</t>
  </si>
  <si>
    <t>p.T887fs;</t>
  </si>
  <si>
    <t>p.I24fs;</t>
  </si>
  <si>
    <t>p.V4923fs;</t>
  </si>
  <si>
    <t>p.S443fs;</t>
  </si>
  <si>
    <t>p.M378fs;</t>
  </si>
  <si>
    <t>p.R203fs;p.R195fs;p.R195fs;p.R195fs;</t>
  </si>
  <si>
    <t>p.R220fs;</t>
  </si>
  <si>
    <t>p.G30fs;</t>
  </si>
  <si>
    <t>p.K2fs;</t>
  </si>
  <si>
    <t>p.T496fs;</t>
  </si>
  <si>
    <t>p.V724fs;</t>
  </si>
  <si>
    <t>p.L740fs;</t>
  </si>
  <si>
    <t>p.L568fs;</t>
  </si>
  <si>
    <t>p.S661fs;p.S661fs;</t>
  </si>
  <si>
    <t>p.Q798fs;</t>
  </si>
  <si>
    <t>p.E110fs;</t>
  </si>
  <si>
    <t>p.143_143del;</t>
  </si>
  <si>
    <t>p.K307fs;</t>
  </si>
  <si>
    <t>p.C237fs;</t>
  </si>
  <si>
    <t>p.12_16del;</t>
  </si>
  <si>
    <t>p.Q4656fs;</t>
  </si>
  <si>
    <t>p.619_619del;p.619_619del;p.618_618del;</t>
  </si>
  <si>
    <t>p.W364fs;</t>
  </si>
  <si>
    <t>p.P418fs;p.P418fs;</t>
  </si>
  <si>
    <t>p.A101fs;</t>
  </si>
  <si>
    <t>p.E106fs;</t>
  </si>
  <si>
    <t>p.P381fs;</t>
  </si>
  <si>
    <t>p.1094_1094del;</t>
  </si>
  <si>
    <t>p.121_121del;</t>
  </si>
  <si>
    <t>p.L155fs;</t>
  </si>
  <si>
    <t>p.R290fs;</t>
  </si>
  <si>
    <t>p.Q126fs;</t>
  </si>
  <si>
    <t>p.S130fs;p.S130fs;</t>
  </si>
  <si>
    <t>p.S9fs;</t>
  </si>
  <si>
    <t>p.I410_S411delinsISX;</t>
  </si>
  <si>
    <t>p.W15fs;</t>
  </si>
  <si>
    <t>p.X531K;</t>
  </si>
  <si>
    <t>p.P27fs;p.P27fs;</t>
  </si>
  <si>
    <t>p.W185fs;</t>
  </si>
  <si>
    <t>p.67_71del;</t>
  </si>
  <si>
    <t>p.R57fs;</t>
  </si>
  <si>
    <t>p.A15fs;</t>
  </si>
  <si>
    <t>p.V79fs;</t>
  </si>
  <si>
    <t>p.T35fs;</t>
  </si>
  <si>
    <t>p.Y578fs;</t>
  </si>
  <si>
    <t>p.682_683del;</t>
  </si>
  <si>
    <t>p.3234_3237del;p.3234_3237del;</t>
  </si>
  <si>
    <t>p.V236fs;</t>
  </si>
  <si>
    <t>p.G55fs;p.G76fs;p.G116fs;p.G90fs;p.G95fs;</t>
  </si>
  <si>
    <t>p.P20fs;</t>
  </si>
  <si>
    <t>p.85_85del;</t>
  </si>
  <si>
    <t>p.N285fs;</t>
  </si>
  <si>
    <t>p.E269fs;</t>
  </si>
  <si>
    <t>p.A127fs;</t>
  </si>
  <si>
    <t>p.M54fs;</t>
  </si>
  <si>
    <t>p.824_825del;</t>
  </si>
  <si>
    <t>p.A331fs;</t>
  </si>
  <si>
    <t>p.G8fs;</t>
  </si>
  <si>
    <t>p.288_289del;</t>
  </si>
  <si>
    <t>p.T252fs;</t>
  </si>
  <si>
    <t>p.133_137del;</t>
  </si>
  <si>
    <t>p.L80fs;</t>
  </si>
  <si>
    <t>p.Q56fs;p.Q56fs;p.Q56fs;</t>
  </si>
  <si>
    <t>p.Q329fs;</t>
  </si>
  <si>
    <t>p.K774fs;p.K793fs;p.K763fs;</t>
  </si>
  <si>
    <t>p.T1051fs;</t>
  </si>
  <si>
    <t>p.477_479del;</t>
  </si>
  <si>
    <t>p.E3292fs;</t>
  </si>
  <si>
    <t>p.G4795fs;</t>
  </si>
  <si>
    <t>p.K1906fs;</t>
  </si>
  <si>
    <t>p.G149fs;p.G149fs;</t>
  </si>
  <si>
    <t>p.S51fs;</t>
  </si>
  <si>
    <t>p.A210fs;</t>
  </si>
  <si>
    <t>p.27_27del;</t>
  </si>
  <si>
    <t>p.210_213del;</t>
  </si>
  <si>
    <t>p.N353fs;</t>
  </si>
  <si>
    <t>p.161_161del;</t>
  </si>
  <si>
    <t>p.4_10del;p.4_10del;</t>
  </si>
  <si>
    <t>p.169_170del;</t>
  </si>
  <si>
    <t>p.S17fs;</t>
  </si>
  <si>
    <t>p.F888fs;</t>
  </si>
  <si>
    <t>p.T98fs;</t>
  </si>
  <si>
    <t>p.L169fs;</t>
  </si>
  <si>
    <t>p.9_17del;</t>
  </si>
  <si>
    <t>p.190_190del;</t>
  </si>
  <si>
    <t>p.P137fs;</t>
  </si>
  <si>
    <t>p.Y241_G242delinsX;</t>
  </si>
  <si>
    <t>p.726_727del;</t>
  </si>
  <si>
    <t>p.315_315del;</t>
  </si>
  <si>
    <t>p.144_149del;</t>
  </si>
  <si>
    <t>p.L30fs;</t>
  </si>
  <si>
    <t>p.S147fs;</t>
  </si>
  <si>
    <t>p.214_216del;</t>
  </si>
  <si>
    <t>p.R637_N638delinsRX;p.R629_N630delinsRX;</t>
  </si>
  <si>
    <t>p.S246fs;</t>
  </si>
  <si>
    <t>p.D375fs;</t>
  </si>
  <si>
    <t>p.R225fs;</t>
  </si>
  <si>
    <t>p.309_310del;</t>
  </si>
  <si>
    <t>p.F273fs;p.F273fs;p.F272fs;</t>
  </si>
  <si>
    <t>p.250_250del;</t>
  </si>
  <si>
    <t>p.1361_1361del;</t>
  </si>
  <si>
    <t>p.C15fs;</t>
  </si>
  <si>
    <t>p.G394fs;</t>
  </si>
  <si>
    <t>p.A57fs;p.A57fs;p.A57fs;</t>
  </si>
  <si>
    <t>p.289_292del;</t>
  </si>
  <si>
    <t>p.W18fs;</t>
  </si>
  <si>
    <t>p.Q247fs;</t>
  </si>
  <si>
    <t>p.R17fs;</t>
  </si>
  <si>
    <t>p.K7fs;</t>
  </si>
  <si>
    <t>p.364_365del;</t>
  </si>
  <si>
    <t>p.V25fs;</t>
  </si>
  <si>
    <t>p.35_37del;p.35_37del;</t>
  </si>
  <si>
    <t>p.338_339del;</t>
  </si>
  <si>
    <t>p.Q14fs;</t>
  </si>
  <si>
    <t>p.P149fs;</t>
  </si>
  <si>
    <t>p.Q702fs;</t>
  </si>
  <si>
    <t>p.P9fs;</t>
  </si>
  <si>
    <t>p.H31fs;</t>
  </si>
  <si>
    <t>p.26_33del;</t>
  </si>
  <si>
    <t>p.X345C;</t>
  </si>
  <si>
    <t>p.1857_1858del;</t>
  </si>
  <si>
    <t>p.G710fs;</t>
  </si>
  <si>
    <t>p.I253fs;</t>
  </si>
  <si>
    <t>p.R235fs;</t>
  </si>
  <si>
    <t>p.63_65del;p.63_65del;p.63_65del;</t>
  </si>
  <si>
    <t>p.K71_P72delinsX;</t>
  </si>
  <si>
    <t>p.690_692del;p.690_696del;</t>
  </si>
  <si>
    <t>p.63_64del;</t>
  </si>
  <si>
    <t>p.661_661del;</t>
  </si>
  <si>
    <t>p.419_423del;</t>
  </si>
  <si>
    <t>p.7_7del;p.7_7del;</t>
  </si>
  <si>
    <t>p.D554fs;p.D554fs;</t>
  </si>
  <si>
    <t>p.848_851del;</t>
  </si>
  <si>
    <t>p.73_73del;</t>
  </si>
  <si>
    <t>p.365_365del;p.365_365del;p.365_365del;</t>
  </si>
  <si>
    <t>p.G241fs;</t>
  </si>
  <si>
    <t>p.R3fs;</t>
  </si>
  <si>
    <t>p.H493fs;</t>
  </si>
  <si>
    <t>p.K693fs;</t>
  </si>
  <si>
    <t>p.E409fs;</t>
  </si>
  <si>
    <t>p.T244fs;</t>
  </si>
  <si>
    <t>p.287_287del;</t>
  </si>
  <si>
    <t>p.199_202del;</t>
  </si>
  <si>
    <t>p.272_273del;</t>
  </si>
  <si>
    <t>p.W307fs;</t>
  </si>
  <si>
    <t>p.149_150del;p.190_191del;</t>
  </si>
  <si>
    <t>p.K390fs;</t>
  </si>
  <si>
    <t>p.N305fs;</t>
  </si>
  <si>
    <t>p.P179fs;</t>
  </si>
  <si>
    <t>GenePosition</t>
  </si>
  <si>
    <t>Large Deletion</t>
  </si>
  <si>
    <t>ATP8B3</t>
  </si>
  <si>
    <t>RAD51D</t>
  </si>
  <si>
    <t>C7orf50</t>
  </si>
  <si>
    <t>GUCY2E</t>
  </si>
  <si>
    <t>LOC339822</t>
  </si>
  <si>
    <t>PKD1L2</t>
  </si>
  <si>
    <t>SEC1P</t>
  </si>
  <si>
    <t>ADAM2</t>
  </si>
  <si>
    <t>CCL26</t>
  </si>
  <si>
    <t>COL6A4P2</t>
  </si>
  <si>
    <t>GPX6</t>
  </si>
  <si>
    <t>KLK2</t>
  </si>
  <si>
    <t>KLK3</t>
  </si>
  <si>
    <t>LINC00466</t>
  </si>
  <si>
    <t>LINC00467</t>
  </si>
  <si>
    <t>LOC100505495</t>
  </si>
  <si>
    <t>LOC147093</t>
  </si>
  <si>
    <t>LOC149086</t>
  </si>
  <si>
    <t>LOC392364</t>
  </si>
  <si>
    <t>LSP1P3</t>
  </si>
  <si>
    <t>SELV</t>
  </si>
  <si>
    <t>SKA3</t>
  </si>
  <si>
    <t>SNORD116-17,SNORD116-19</t>
  </si>
  <si>
    <t>SNORD116-18</t>
  </si>
  <si>
    <t>TLR5</t>
  </si>
  <si>
    <t>IGFL1</t>
  </si>
  <si>
    <t>IL6R</t>
  </si>
  <si>
    <t>LOC654433</t>
  </si>
  <si>
    <t>DKFZp434J0226</t>
  </si>
  <si>
    <t>RNU6-66</t>
  </si>
  <si>
    <t>ACSM1</t>
  </si>
  <si>
    <t>APOL4</t>
  </si>
  <si>
    <t>CEACAM21</t>
  </si>
  <si>
    <t>CMPK1</t>
  </si>
  <si>
    <t>IL36B</t>
  </si>
  <si>
    <t>LGALS14</t>
  </si>
  <si>
    <t>LINC00535</t>
  </si>
  <si>
    <t>LOC100130954</t>
  </si>
  <si>
    <t>LOC399708</t>
  </si>
  <si>
    <t>OR1F2P</t>
  </si>
  <si>
    <t>OR2C1</t>
  </si>
  <si>
    <t>SPTY2D1-AS1</t>
  </si>
  <si>
    <t>SULT1C2P1</t>
  </si>
  <si>
    <t>LOC282980</t>
  </si>
  <si>
    <t>BCAR4</t>
  </si>
  <si>
    <t>CLC</t>
  </si>
  <si>
    <t>LOC201651</t>
  </si>
  <si>
    <t>OR1M1</t>
  </si>
  <si>
    <t>OR6C76</t>
  </si>
  <si>
    <t>OR7G2</t>
  </si>
  <si>
    <t>TAG</t>
  </si>
  <si>
    <t>TRPC2</t>
  </si>
  <si>
    <t>BCRP2</t>
  </si>
  <si>
    <t>IQSEC3</t>
  </si>
  <si>
    <t>OR10H5</t>
  </si>
  <si>
    <t>C3P1</t>
  </si>
  <si>
    <t>DUSP5P</t>
  </si>
  <si>
    <t>HSD17B6</t>
  </si>
  <si>
    <t>PDZK1</t>
  </si>
  <si>
    <t>CAMK1D</t>
  </si>
  <si>
    <t>OR5AP2</t>
  </si>
  <si>
    <t>OR5AR1</t>
  </si>
  <si>
    <t>OR5M1</t>
  </si>
  <si>
    <t>KIAA1274</t>
  </si>
  <si>
    <t>ABCA17P</t>
  </si>
  <si>
    <t>FLJ12334</t>
  </si>
  <si>
    <t>GCNT3</t>
  </si>
  <si>
    <t>GPC5-AS1</t>
  </si>
  <si>
    <t>LOC100507240</t>
  </si>
  <si>
    <t>MRGPRX3</t>
  </si>
  <si>
    <t>NUP210P1</t>
  </si>
  <si>
    <t>SAA3P</t>
  </si>
  <si>
    <t>SULT1C2</t>
  </si>
  <si>
    <t>Locke et al, 2011</t>
  </si>
  <si>
    <t>Newman et al, 2005</t>
  </si>
  <si>
    <t>Chimpanzee sequencing consortium, 2005</t>
  </si>
  <si>
    <t>Newman et al, 2005, Chimpanzee sequencing consortium, 2005</t>
  </si>
  <si>
    <t>Short indel</t>
  </si>
  <si>
    <t xml:space="preserve">Sequenced 
Gbp </t>
  </si>
  <si>
    <t>Sequenced 
Coverage PE</t>
  </si>
  <si>
    <t>Sequencing 
Center</t>
  </si>
  <si>
    <t>Studbook
 ID</t>
  </si>
  <si>
    <t>Ppa;Pte;Pts</t>
  </si>
  <si>
    <t>Ppa;Pts;Ptt</t>
  </si>
  <si>
    <t>Homo</t>
  </si>
  <si>
    <t>Eastern lowland gorilla</t>
  </si>
  <si>
    <t>Cross River gorilla</t>
  </si>
  <si>
    <t>Western lowland gorilla</t>
  </si>
  <si>
    <t>Cameroon (One parent from Victoria, Cameroon)</t>
  </si>
  <si>
    <t>Memba*/Alvila(Albert*Vila*)</t>
  </si>
  <si>
    <t>Cameroon All</t>
  </si>
  <si>
    <t>Otto*/Benga(Kisoro*/Helen*)</t>
  </si>
  <si>
    <t>Mandenka</t>
  </si>
  <si>
    <t>Kokamo</t>
  </si>
  <si>
    <t>M*</t>
  </si>
  <si>
    <t>Western Cameroon; conf (Akwaya, Adamoua Province)</t>
  </si>
  <si>
    <t>Western Cameroon; conf (Bankim, Adamoua Province)</t>
  </si>
  <si>
    <t>Western Cameroon; conf (Takamanda, SW Province)</t>
  </si>
  <si>
    <t>Western Cameroon; conf (Tinto, NW Province)</t>
  </si>
  <si>
    <t>Western Cameroon; conf (Douala, Littoral Province probably smuggled from NW)</t>
  </si>
  <si>
    <t>Western Cameroon; conf (Mt. Cameroon, SW Province)</t>
  </si>
  <si>
    <t>Western Cameroon; conf (Edea, Littoral Province probably smuggled from Mt. Cameroon)</t>
  </si>
  <si>
    <t>Western Cameroon; conf (Bertoua, Eastern Province)</t>
  </si>
  <si>
    <t>Western Cameroon; conf (Numba Nfe near Mamfe, SW Province)</t>
  </si>
  <si>
    <t>Western Cameroon; conf (Yaounde--long term resdent of Yaounde Zoo)</t>
  </si>
  <si>
    <t xml:space="preserve">DRC </t>
  </si>
  <si>
    <t>SNPs</t>
  </si>
  <si>
    <t>Singletons</t>
  </si>
  <si>
    <t>Doubletons</t>
  </si>
  <si>
    <t>Fixed Sites to human reference</t>
  </si>
  <si>
    <t xml:space="preserve">Banyo </t>
  </si>
  <si>
    <t xml:space="preserve">Basho </t>
  </si>
  <si>
    <t xml:space="preserve">Damian </t>
  </si>
  <si>
    <t xml:space="preserve">Julie </t>
  </si>
  <si>
    <t xml:space="preserve">Kopongo </t>
  </si>
  <si>
    <t xml:space="preserve">Koto </t>
  </si>
  <si>
    <t xml:space="preserve">Paquita </t>
  </si>
  <si>
    <t xml:space="preserve">Taweh </t>
  </si>
  <si>
    <t xml:space="preserve">Tobi </t>
  </si>
  <si>
    <t xml:space="preserve">Clint </t>
  </si>
  <si>
    <t xml:space="preserve">Victoria </t>
  </si>
  <si>
    <t xml:space="preserve">Dai HGDP01307 </t>
  </si>
  <si>
    <t xml:space="preserve">French HGDP00521 </t>
  </si>
  <si>
    <t xml:space="preserve">Han HGDP00778 </t>
  </si>
  <si>
    <t xml:space="preserve">Karitiana HGDP00998 </t>
  </si>
  <si>
    <t xml:space="preserve">Mandenka HGDP01284 </t>
  </si>
  <si>
    <t xml:space="preserve">Mbuti HGDP00456 </t>
  </si>
  <si>
    <t xml:space="preserve">Papuan HGDP00542 </t>
  </si>
  <si>
    <t xml:space="preserve">San HGDP01029 </t>
  </si>
  <si>
    <t xml:space="preserve">Sardinian HGDP00665 </t>
  </si>
  <si>
    <t xml:space="preserve">9731 LB502 </t>
  </si>
  <si>
    <t xml:space="preserve">A914 Hortense </t>
  </si>
  <si>
    <t xml:space="preserve">A915 Kosana </t>
  </si>
  <si>
    <t xml:space="preserve">A917 Dzeeta </t>
  </si>
  <si>
    <t xml:space="preserve">A918 Hermien </t>
  </si>
  <si>
    <t xml:space="preserve">A919 Desmond </t>
  </si>
  <si>
    <t xml:space="preserve">A922 Catherine </t>
  </si>
  <si>
    <t xml:space="preserve">A923 Kombote </t>
  </si>
  <si>
    <t xml:space="preserve">A924 Chipita </t>
  </si>
  <si>
    <t xml:space="preserve">A925 Bono </t>
  </si>
  <si>
    <t xml:space="preserve">A926 Natalie </t>
  </si>
  <si>
    <t xml:space="preserve">A927 Salonga </t>
  </si>
  <si>
    <t xml:space="preserve">A928 Kumbuka </t>
  </si>
  <si>
    <t xml:space="preserve">Akwaya Jean </t>
  </si>
  <si>
    <t xml:space="preserve">100037 Vincent </t>
  </si>
  <si>
    <t xml:space="preserve">100040 Andromeda </t>
  </si>
  <si>
    <t xml:space="preserve">9729 Harriet </t>
  </si>
  <si>
    <t xml:space="preserve">A910 Bwambale </t>
  </si>
  <si>
    <t xml:space="preserve">A911 Kidongo </t>
  </si>
  <si>
    <t xml:space="preserve">A912 Nakuu </t>
  </si>
  <si>
    <t xml:space="preserve">A957 Vaillant </t>
  </si>
  <si>
    <t xml:space="preserve">A958 Doris </t>
  </si>
  <si>
    <t xml:space="preserve">A959 Julie </t>
  </si>
  <si>
    <t xml:space="preserve">A960 Clara </t>
  </si>
  <si>
    <t xml:space="preserve">9668 Bosco </t>
  </si>
  <si>
    <t xml:space="preserve">A956 Jimmie </t>
  </si>
  <si>
    <t xml:space="preserve">X00100 Koby </t>
  </si>
  <si>
    <t xml:space="preserve">9732 Mkubwa </t>
  </si>
  <si>
    <t xml:space="preserve">A929 Kaisi </t>
  </si>
  <si>
    <t>Gorilla gorilla dielhi</t>
  </si>
  <si>
    <t xml:space="preserve">B646 Nyango </t>
  </si>
  <si>
    <t xml:space="preserve">9750 Azizi </t>
  </si>
  <si>
    <t xml:space="preserve">9753 Kokomo </t>
  </si>
  <si>
    <t xml:space="preserve">A930 Sandra </t>
  </si>
  <si>
    <t xml:space="preserve">A931 Banjo </t>
  </si>
  <si>
    <t xml:space="preserve">A932 Mimi </t>
  </si>
  <si>
    <t xml:space="preserve">A933 Dian </t>
  </si>
  <si>
    <t xml:space="preserve">A934 Delphi </t>
  </si>
  <si>
    <t xml:space="preserve">A936 Coco </t>
  </si>
  <si>
    <t xml:space="preserve">A937 Kolo </t>
  </si>
  <si>
    <t xml:space="preserve">A962 Amani </t>
  </si>
  <si>
    <t xml:space="preserve">B642 Akiba Beri </t>
  </si>
  <si>
    <t xml:space="preserve">B643 Choomba </t>
  </si>
  <si>
    <t xml:space="preserve">B644 Paki </t>
  </si>
  <si>
    <t xml:space="preserve">B647 Anthal </t>
  </si>
  <si>
    <t xml:space="preserve">B650 Katie </t>
  </si>
  <si>
    <t xml:space="preserve">KB3782 Vila </t>
  </si>
  <si>
    <t xml:space="preserve">KB3784 Dolly </t>
  </si>
  <si>
    <t xml:space="preserve">KB4986 Katie </t>
  </si>
  <si>
    <t xml:space="preserve">KB5792 Carolyn </t>
  </si>
  <si>
    <t xml:space="preserve">KB5852 Helen </t>
  </si>
  <si>
    <t xml:space="preserve">KB7973 Porta </t>
  </si>
  <si>
    <t xml:space="preserve">X00108 Abe </t>
  </si>
  <si>
    <t xml:space="preserve">X00109 Tzambo </t>
  </si>
  <si>
    <t xml:space="preserve">A939 Nonja </t>
  </si>
  <si>
    <t xml:space="preserve">A940 Temmy </t>
  </si>
  <si>
    <t xml:space="preserve">A941 Sari </t>
  </si>
  <si>
    <t xml:space="preserve">A943 Tilda </t>
  </si>
  <si>
    <t xml:space="preserve">A944 Napoleon </t>
  </si>
  <si>
    <t xml:space="preserve">A947 Elsi </t>
  </si>
  <si>
    <t xml:space="preserve">A948 Kiki </t>
  </si>
  <si>
    <t xml:space="preserve">A949 Dunja </t>
  </si>
  <si>
    <t xml:space="preserve">A950 Babu </t>
  </si>
  <si>
    <t xml:space="preserve">A952 Buschi </t>
  </si>
  <si>
    <t>Homozygous Variant</t>
  </si>
  <si>
    <t>Heterozygotes</t>
  </si>
  <si>
    <r>
      <t xml:space="preserve">Ventura </t>
    </r>
    <r>
      <rPr>
        <i/>
        <sz val="12"/>
        <color theme="1"/>
        <rFont val="Times New Roman"/>
        <family val="1"/>
      </rPr>
      <t>et al,</t>
    </r>
    <r>
      <rPr>
        <sz val="12"/>
        <color theme="1"/>
        <rFont val="Times New Roman"/>
        <family val="1"/>
      </rPr>
      <t xml:space="preserve"> 2011</t>
    </r>
  </si>
  <si>
    <r>
      <t xml:space="preserve">Ventura </t>
    </r>
    <r>
      <rPr>
        <i/>
        <sz val="12"/>
        <color rgb="FF000000"/>
        <rFont val="Times New Roman"/>
        <family val="1"/>
      </rPr>
      <t>et al,</t>
    </r>
    <r>
      <rPr>
        <sz val="12"/>
        <color rgb="FF000000"/>
        <rFont val="Times New Roman"/>
        <family val="1"/>
      </rPr>
      <t xml:space="preserve"> 2011</t>
    </r>
  </si>
  <si>
    <r>
      <t xml:space="preserve">Newman </t>
    </r>
    <r>
      <rPr>
        <i/>
        <sz val="12"/>
        <color theme="1"/>
        <rFont val="Times New Roman"/>
        <family val="1"/>
      </rPr>
      <t xml:space="preserve">et al, </t>
    </r>
    <r>
      <rPr>
        <sz val="12"/>
        <color theme="1"/>
        <rFont val="Times New Roman"/>
        <family val="1"/>
      </rPr>
      <t>2005, Chimpanzee sequencing consortium, 2005, Locke et al, 2011</t>
    </r>
  </si>
  <si>
    <r>
      <t xml:space="preserve">Newman et al, 2005, Locke </t>
    </r>
    <r>
      <rPr>
        <i/>
        <sz val="12"/>
        <color theme="1"/>
        <rFont val="Times New Roman"/>
        <family val="1"/>
      </rPr>
      <t>et al,</t>
    </r>
    <r>
      <rPr>
        <sz val="12"/>
        <color theme="1"/>
        <rFont val="Times New Roman"/>
        <family val="1"/>
      </rPr>
      <t xml:space="preserve"> 2011</t>
    </r>
  </si>
  <si>
    <r>
      <t xml:space="preserve">Table S1. Summary of the great ape samples. </t>
    </r>
    <r>
      <rPr>
        <i/>
        <sz val="12"/>
        <color theme="1"/>
        <rFont val="Times New Roman"/>
        <family val="1"/>
      </rPr>
      <t>In this study we sequenced and analyzed 88 genome sample. The coverage, sequencing center, geographic origin (when known), read length and gender is included in this table.  Nigeria-Cameroon chimpanzees were estimated provenance reported in Ghobrial et al. (2010). Gashaka Gumti National Park is in eastern Nigeria. *Taweh appears to be male in medical examinations. However he seems to have two X-chromosomes and a portion of the Y chromosome.</t>
    </r>
  </si>
  <si>
    <t>Chromosome (B36)</t>
  </si>
  <si>
    <t>Homo - Pongo</t>
  </si>
  <si>
    <t>Homo - Chimpanzee</t>
  </si>
  <si>
    <t>Homo - Bonobo</t>
  </si>
  <si>
    <t>Homo - Gorilla</t>
  </si>
  <si>
    <t>P.paniscus - P.troglodytes</t>
  </si>
  <si>
    <t xml:space="preserve">P.troglodytes </t>
  </si>
  <si>
    <t>Split Time (Kya)</t>
  </si>
  <si>
    <r>
      <t>Generation Time (years)</t>
    </r>
    <r>
      <rPr>
        <vertAlign val="superscript"/>
        <sz val="12"/>
        <color theme="1"/>
        <rFont val="Times New Roman"/>
        <family val="1"/>
      </rPr>
      <t>a</t>
    </r>
  </si>
  <si>
    <t>P.abelii</t>
  </si>
  <si>
    <t>P.pygmaeus</t>
  </si>
  <si>
    <t>G.b.graueri</t>
  </si>
  <si>
    <t>G.g.diehli</t>
  </si>
  <si>
    <t>G.g.gorilla</t>
  </si>
  <si>
    <t>P.t.troglodytes</t>
  </si>
  <si>
    <t>P.t.schweinfurthii</t>
  </si>
  <si>
    <t>P.t.ellioti</t>
  </si>
  <si>
    <t>P.t.verus</t>
  </si>
  <si>
    <t>P.paniscus</t>
  </si>
  <si>
    <r>
      <t>θ</t>
    </r>
    <r>
      <rPr>
        <vertAlign val="subscript"/>
        <sz val="12"/>
        <color theme="1"/>
        <rFont val="Calibri"/>
      </rPr>
      <t xml:space="preserve">s </t>
    </r>
    <r>
      <rPr>
        <sz val="12"/>
        <color theme="1"/>
        <rFont val="Calibri"/>
      </rPr>
      <t>(x1e3)</t>
    </r>
  </si>
  <si>
    <r>
      <t>d</t>
    </r>
    <r>
      <rPr>
        <vertAlign val="subscript"/>
        <sz val="12"/>
        <color theme="1"/>
        <rFont val="Times New Roman"/>
        <family val="1"/>
      </rPr>
      <t>s</t>
    </r>
    <r>
      <rPr>
        <sz val="12"/>
        <color theme="1"/>
        <rFont val="Times New Roman"/>
        <family val="1"/>
      </rPr>
      <t xml:space="preserve"> (x1e3)</t>
    </r>
  </si>
  <si>
    <t>Hsa;Ppa;Pte;Pts;Ptt;Ptv;Gbg;Ggd;Ggg;Pab;Ppy</t>
  </si>
  <si>
    <t>Hsa</t>
  </si>
  <si>
    <t>Hsa;Pte</t>
  </si>
  <si>
    <t>Hsa;Pte;Pts;Ptv;Ggg</t>
  </si>
  <si>
    <t>Hsa;Pte;Ptv;Gbg;Ggg</t>
  </si>
  <si>
    <t>Hsa:Homo sapiens;Ppa:Pan paniscus;Pte:Pan troglodytes ellioti;Pts:Pan troglodytes schweinfurthii;Ptt:Pan troglodytes troglodytes;Ptv:Pan troglodytes verus;Gbg:Gorilla beringei graueri;Ggd:Gorilla gorilla diehli;Ggg:Gorilla gorilla gorilla;Pab:Pongo abelii;Ppy:Pongo pygmaeus</t>
  </si>
  <si>
    <r>
      <rPr>
        <b/>
        <sz val="12"/>
        <color theme="1"/>
        <rFont val="Times New Roman"/>
        <family val="1"/>
      </rPr>
      <t>a.</t>
    </r>
    <r>
      <rPr>
        <sz val="12"/>
        <color theme="1"/>
        <rFont val="Times New Roman"/>
        <family val="1"/>
      </rPr>
      <t xml:space="preserve">Recent splits were calculated using generation times from Langergraber et. al 2012. For older splits we used 20 years. </t>
    </r>
  </si>
  <si>
    <t>ABC</t>
  </si>
  <si>
    <t>ILS CoalHMM</t>
  </si>
  <si>
    <t>Chimpanzee - Gorilla</t>
  </si>
  <si>
    <t>PSMC
After last split</t>
  </si>
  <si>
    <t>Isoforms Affected %</t>
  </si>
  <si>
    <t>1:1 primate orthologous gene</t>
  </si>
  <si>
    <t>Orthologous</t>
  </si>
  <si>
    <t>No orthology</t>
  </si>
  <si>
    <r>
      <t xml:space="preserve">Table S5. Summary of split times and effective population sizes in the great ape phylogeny. </t>
    </r>
    <r>
      <rPr>
        <i/>
        <sz val="12"/>
        <color theme="1"/>
        <rFont val="Times New Roman"/>
        <family val="1"/>
      </rPr>
      <t xml:space="preserve">We used three methods (PSMC, HMMCoal and ABC) to infer the split times and effective population sizes. We report a range of split times assuming differential mutation rates along the great ape lineage. These values correspond to the values represented in </t>
    </r>
    <r>
      <rPr>
        <b/>
        <i/>
        <sz val="12"/>
        <color theme="1"/>
        <rFont val="Times New Roman"/>
        <family val="1"/>
      </rPr>
      <t>Figure 2</t>
    </r>
    <r>
      <rPr>
        <i/>
        <sz val="12"/>
        <color theme="1"/>
        <rFont val="Times New Roman"/>
        <family val="1"/>
      </rPr>
      <t xml:space="preserve">. </t>
    </r>
  </si>
  <si>
    <t>PSMC*</t>
  </si>
  <si>
    <t>*PSMC split time for P.t.troglodytes - P.t.schweinfurthii is overestimated.</t>
  </si>
  <si>
    <t>Sites</t>
  </si>
  <si>
    <t>Incorrect Calls</t>
  </si>
  <si>
    <t>Correct Calls</t>
  </si>
  <si>
    <t>%Correct</t>
  </si>
  <si>
    <t>SNVs</t>
  </si>
  <si>
    <t>Sanger  Validations</t>
  </si>
  <si>
    <t>Chimpanzee</t>
  </si>
  <si>
    <t>Orangutan</t>
  </si>
  <si>
    <t>All</t>
  </si>
  <si>
    <r>
      <t>Reference alignments</t>
    </r>
    <r>
      <rPr>
        <vertAlign val="superscript"/>
        <sz val="12"/>
        <color rgb="FF000000"/>
        <rFont val="Times New Roman"/>
        <family val="1"/>
      </rPr>
      <t>a</t>
    </r>
  </si>
  <si>
    <t>Pantro2</t>
  </si>
  <si>
    <t>Gorgor3</t>
  </si>
  <si>
    <t>Ponabe2</t>
  </si>
  <si>
    <r>
      <t>Clint Heterozygous</t>
    </r>
    <r>
      <rPr>
        <vertAlign val="superscript"/>
        <sz val="12"/>
        <color rgb="FF000000"/>
        <rFont val="Times New Roman"/>
        <family val="1"/>
      </rPr>
      <t>b</t>
    </r>
  </si>
  <si>
    <t>Before AB*</t>
  </si>
  <si>
    <t>After AB*</t>
  </si>
  <si>
    <r>
      <t>Fixed Indels</t>
    </r>
    <r>
      <rPr>
        <vertAlign val="superscript"/>
        <sz val="12"/>
        <color theme="1"/>
        <rFont val="Times New Roman"/>
        <family val="1"/>
      </rPr>
      <t>c</t>
    </r>
  </si>
  <si>
    <t>Reference alignments</t>
  </si>
  <si>
    <r>
      <t>Large Deletions</t>
    </r>
    <r>
      <rPr>
        <vertAlign val="superscript"/>
        <sz val="12"/>
        <color theme="1"/>
        <rFont val="Times New Roman"/>
        <family val="1"/>
      </rPr>
      <t>d</t>
    </r>
  </si>
  <si>
    <t>aCGH</t>
  </si>
  <si>
    <t>30 arrays</t>
  </si>
  <si>
    <t>*AB: Allele balance filter</t>
  </si>
  <si>
    <r>
      <t xml:space="preserve">Table S2. Validation summary. </t>
    </r>
    <r>
      <rPr>
        <i/>
        <sz val="12"/>
        <color theme="1"/>
        <rFont val="Times New Roman"/>
        <family val="1"/>
      </rPr>
      <t xml:space="preserve">We used different technologies to validate a subset of our predicted single nucleotide variants, indels and large deletions using both experimental and computational approaches.  
</t>
    </r>
    <r>
      <rPr>
        <b/>
        <i/>
        <sz val="12"/>
        <color theme="1"/>
        <rFont val="Times New Roman"/>
        <family val="1"/>
      </rPr>
      <t>a</t>
    </r>
    <r>
      <rPr>
        <i/>
        <sz val="12"/>
        <color theme="1"/>
        <rFont val="Times New Roman"/>
        <family val="1"/>
      </rPr>
      <t xml:space="preserve">. Comparison of fixed variants against reference genome alignments. 
</t>
    </r>
    <r>
      <rPr>
        <b/>
        <i/>
        <sz val="12"/>
        <color theme="1"/>
        <rFont val="Times New Roman"/>
        <family val="1"/>
      </rPr>
      <t>b.</t>
    </r>
    <r>
      <rPr>
        <i/>
        <sz val="12"/>
        <color theme="1"/>
        <rFont val="Times New Roman"/>
        <family val="1"/>
      </rPr>
      <t xml:space="preserve"> Heterozygous variants called in Pantro2 from whole genome shotgun from the same individual (Clint) and comparison to Illumina calls.
</t>
    </r>
    <r>
      <rPr>
        <b/>
        <i/>
        <sz val="12"/>
        <color theme="1"/>
        <rFont val="Times New Roman"/>
        <family val="1"/>
      </rPr>
      <t>c.</t>
    </r>
    <r>
      <rPr>
        <i/>
        <sz val="12"/>
        <color theme="1"/>
        <rFont val="Times New Roman"/>
        <family val="1"/>
      </rPr>
      <t xml:space="preserve"> Fixed indels within coding regions.
</t>
    </r>
    <r>
      <rPr>
        <b/>
        <i/>
        <sz val="12"/>
        <color theme="1"/>
        <rFont val="Times New Roman"/>
        <family val="1"/>
      </rPr>
      <t xml:space="preserve">d. </t>
    </r>
    <r>
      <rPr>
        <i/>
        <sz val="12"/>
        <color theme="1"/>
        <rFont val="Times New Roman"/>
        <family val="1"/>
      </rPr>
      <t xml:space="preserve">Fixed deletions in coding regions supported by paired-end and read-depth. </t>
    </r>
  </si>
  <si>
    <r>
      <t xml:space="preserve">Table S3. Summary statistics of the variants called in all individuals. </t>
    </r>
    <r>
      <rPr>
        <i/>
        <sz val="12"/>
        <color theme="1"/>
        <rFont val="Times New Roman"/>
        <family val="1"/>
      </rPr>
      <t>SNVs were called for all the individuals and the number of SNPs, heterozygous sites, singletons and doubletons are reported.</t>
    </r>
  </si>
  <si>
    <r>
      <t xml:space="preserve">Table S4. Summary of loss of function variants. </t>
    </r>
    <r>
      <rPr>
        <i/>
        <sz val="12"/>
        <color theme="1"/>
        <rFont val="Times New Roman"/>
        <family val="1"/>
      </rPr>
      <t>We analyzed all the variants that affected coding regions by either disrupting coding regions, introducing frameshift or being included in large deletion. Coordinates of the event (NCBI Build 36), the Refseq ID of the gene affected, the position and the overlap with previous studies is reported in this table. *Ppa;Pte;Pts;Ptt;Ptv;Gbg;Ggd;Ggg;Pab;Ppy represent Human lineage specific variants.*Gbg;Ggd;Ggg;Pab;Ppy represent Human-Pan lineage specific variants.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</si>
</sst>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2"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sz val="12"/>
      <color rgb="FF000000"/>
      <name val="Times New Roman"/>
      <family val="1"/>
    </font>
    <font>
      <vertAlign val="superscript"/>
      <sz val="12"/>
      <color theme="1"/>
      <name val="Times New Roman"/>
      <family val="1"/>
    </font>
    <font>
      <vertAlign val="subscript"/>
      <sz val="12"/>
      <color theme="1"/>
      <name val="Times New Roman"/>
      <family val="1"/>
    </font>
    <font>
      <b/>
      <i/>
      <sz val="12"/>
      <color theme="1"/>
      <name val="Times New Roman"/>
      <family val="1"/>
    </font>
    <font>
      <sz val="12"/>
      <color theme="1"/>
      <name val="Calibri"/>
    </font>
    <font>
      <vertAlign val="subscript"/>
      <sz val="12"/>
      <color theme="1"/>
      <name val="Calibri"/>
    </font>
    <font>
      <i/>
      <sz val="12"/>
      <color rgb="FF000000"/>
      <name val="Times New Roman"/>
      <family val="1"/>
    </font>
    <font>
      <i/>
      <sz val="12"/>
      <color theme="1"/>
      <name val="Times New Roman"/>
      <family val="1"/>
    </font>
    <font>
      <b/>
      <i/>
      <sz val="12"/>
      <color rgb="FF000000"/>
      <name val="Times New Roman"/>
      <family val="1"/>
    </font>
    <font>
      <b/>
      <sz val="12"/>
      <color theme="1"/>
      <name val="Times New Roman"/>
      <family val="1"/>
    </font>
    <font>
      <sz val="12"/>
      <name val="Times New Roman"/>
      <family val="1"/>
    </font>
    <font>
      <sz val="11"/>
      <color theme="1"/>
      <name val="Times New Roman"/>
      <family val="1"/>
    </font>
    <font>
      <i/>
      <sz val="11"/>
      <color theme="1"/>
      <name val="Times New Roman"/>
      <family val="1"/>
    </font>
    <font>
      <b/>
      <i/>
      <sz val="11"/>
      <color theme="1"/>
      <name val="Times New Roman"/>
      <family val="1"/>
    </font>
    <font>
      <b/>
      <sz val="12"/>
      <color rgb="FF000000"/>
      <name val="Times New Roman"/>
      <family val="1"/>
    </font>
    <font>
      <vertAlign val="superscript"/>
      <sz val="12"/>
      <color rgb="FF00000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medium">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right/>
      <top/>
      <bottom style="medium">
        <color auto="1"/>
      </bottom>
      <diagonal/>
    </border>
    <border>
      <left/>
      <right/>
      <top style="medium">
        <color auto="1"/>
      </top>
      <bottom style="medium">
        <color auto="1"/>
      </bottom>
      <diagonal/>
    </border>
  </borders>
  <cellStyleXfs count="43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5" fillId="0" borderId="0" xfId="0" applyFont="1"/>
    <xf numFmtId="3" fontId="5" fillId="0" borderId="0" xfId="0" applyNumberFormat="1" applyFont="1"/>
    <xf numFmtId="0" fontId="0" fillId="0" borderId="0" xfId="0"/>
    <xf numFmtId="2" fontId="5" fillId="0" borderId="0" xfId="0" applyNumberFormat="1" applyFont="1"/>
    <xf numFmtId="3" fontId="5" fillId="0" borderId="0" xfId="0" applyNumberFormat="1" applyFont="1" applyFill="1" applyAlignment="1">
      <alignment horizontal="center"/>
    </xf>
    <xf numFmtId="43" fontId="6" fillId="0" borderId="2" xfId="1" applyFont="1" applyBorder="1" applyAlignment="1">
      <alignment horizontal="left" vertical="center"/>
    </xf>
    <xf numFmtId="4" fontId="5" fillId="0" borderId="0" xfId="1" applyNumberFormat="1" applyFont="1" applyFill="1" applyAlignment="1">
      <alignment horizontal="center" vertical="center"/>
    </xf>
    <xf numFmtId="3" fontId="5" fillId="0" borderId="0" xfId="1" applyNumberFormat="1" applyFont="1" applyAlignment="1">
      <alignment horizontal="center" vertical="center"/>
    </xf>
    <xf numFmtId="4" fontId="5" fillId="0" borderId="6" xfId="1" applyNumberFormat="1" applyFont="1" applyBorder="1" applyAlignment="1">
      <alignment horizontal="center" vertical="center"/>
    </xf>
    <xf numFmtId="4" fontId="5" fillId="0" borderId="3" xfId="1" applyNumberFormat="1" applyFont="1" applyFill="1" applyBorder="1" applyAlignment="1">
      <alignment horizontal="center" vertical="center"/>
    </xf>
    <xf numFmtId="3" fontId="5" fillId="0" borderId="3" xfId="1" applyNumberFormat="1" applyFont="1" applyBorder="1" applyAlignment="1">
      <alignment horizontal="center" vertical="center"/>
    </xf>
    <xf numFmtId="4" fontId="5" fillId="0" borderId="5" xfId="1" applyNumberFormat="1" applyFont="1" applyBorder="1" applyAlignment="1">
      <alignment horizontal="center" vertical="center"/>
    </xf>
    <xf numFmtId="4" fontId="5" fillId="0" borderId="0" xfId="1" applyNumberFormat="1" applyFont="1" applyAlignment="1">
      <alignment horizontal="center" vertical="center"/>
    </xf>
    <xf numFmtId="4" fontId="5" fillId="0" borderId="0" xfId="1" applyNumberFormat="1" applyFont="1" applyBorder="1" applyAlignment="1">
      <alignment horizontal="center" vertical="center"/>
    </xf>
    <xf numFmtId="0" fontId="12" fillId="0" borderId="0" xfId="0" applyFont="1" applyAlignment="1">
      <alignment horizontal="center" vertical="center"/>
    </xf>
    <xf numFmtId="0" fontId="6" fillId="0" borderId="0" xfId="0" applyFont="1"/>
    <xf numFmtId="3" fontId="6" fillId="0" borderId="0" xfId="0" applyNumberFormat="1" applyFont="1"/>
    <xf numFmtId="0" fontId="13" fillId="0" borderId="2" xfId="0" applyFont="1" applyBorder="1" applyAlignment="1">
      <alignment horizontal="center" vertical="center"/>
    </xf>
    <xf numFmtId="0" fontId="5" fillId="0" borderId="2" xfId="0" applyFont="1" applyBorder="1"/>
    <xf numFmtId="3" fontId="5" fillId="0" borderId="2" xfId="0" applyNumberFormat="1" applyFont="1" applyBorder="1"/>
    <xf numFmtId="0" fontId="13" fillId="0" borderId="0" xfId="0" applyFont="1" applyBorder="1" applyAlignment="1">
      <alignment horizontal="center" vertical="center"/>
    </xf>
    <xf numFmtId="0" fontId="5" fillId="0" borderId="0" xfId="0" applyFont="1" applyBorder="1"/>
    <xf numFmtId="3" fontId="5" fillId="0" borderId="0" xfId="0" applyNumberFormat="1" applyFont="1" applyBorder="1"/>
    <xf numFmtId="0" fontId="13" fillId="0" borderId="3" xfId="0" applyFont="1" applyBorder="1" applyAlignment="1">
      <alignment horizontal="center" vertical="center"/>
    </xf>
    <xf numFmtId="0" fontId="5" fillId="0" borderId="3" xfId="0" applyFont="1" applyBorder="1"/>
    <xf numFmtId="3" fontId="5" fillId="0" borderId="3" xfId="0" applyNumberFormat="1" applyFont="1" applyBorder="1"/>
    <xf numFmtId="0" fontId="13" fillId="0" borderId="0" xfId="0" applyFont="1" applyAlignment="1">
      <alignment horizontal="center" vertical="center"/>
    </xf>
    <xf numFmtId="0" fontId="5" fillId="0" borderId="0" xfId="0" applyFont="1" applyAlignment="1">
      <alignment horizontal="left"/>
    </xf>
    <xf numFmtId="0" fontId="5" fillId="0" borderId="0" xfId="0" applyFont="1" applyFill="1" applyAlignment="1">
      <alignment horizontal="left"/>
    </xf>
    <xf numFmtId="164" fontId="5"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center"/>
    </xf>
    <xf numFmtId="0" fontId="5" fillId="0" borderId="3" xfId="0" applyFont="1" applyBorder="1" applyAlignment="1">
      <alignment horizontal="left"/>
    </xf>
    <xf numFmtId="0" fontId="5" fillId="0" borderId="3" xfId="0" applyFont="1" applyBorder="1" applyAlignment="1">
      <alignment horizontal="center"/>
    </xf>
    <xf numFmtId="0" fontId="1" fillId="0" borderId="0" xfId="370"/>
    <xf numFmtId="0" fontId="17" fillId="0" borderId="3" xfId="370" applyFont="1" applyBorder="1"/>
    <xf numFmtId="2" fontId="17" fillId="0" borderId="3" xfId="370" applyNumberFormat="1" applyFont="1" applyBorder="1" applyAlignment="1">
      <alignment horizontal="center"/>
    </xf>
    <xf numFmtId="0" fontId="17" fillId="0" borderId="3" xfId="370" applyFont="1" applyBorder="1" applyAlignment="1">
      <alignment horizontal="center"/>
    </xf>
    <xf numFmtId="0" fontId="17" fillId="0" borderId="3" xfId="370" applyFont="1" applyBorder="1" applyAlignment="1">
      <alignment horizontal="left"/>
    </xf>
    <xf numFmtId="0" fontId="18" fillId="0" borderId="3" xfId="370" applyFont="1" applyBorder="1"/>
    <xf numFmtId="0" fontId="17" fillId="0" borderId="0" xfId="370" applyFont="1"/>
    <xf numFmtId="2" fontId="17" fillId="0" borderId="0" xfId="370" applyNumberFormat="1" applyFont="1" applyAlignment="1">
      <alignment horizontal="center"/>
    </xf>
    <xf numFmtId="0" fontId="17" fillId="0" borderId="0" xfId="370" applyFont="1" applyAlignment="1">
      <alignment horizontal="center"/>
    </xf>
    <xf numFmtId="0" fontId="17" fillId="0" borderId="0" xfId="370" applyFont="1" applyAlignment="1">
      <alignment horizontal="left"/>
    </xf>
    <xf numFmtId="0" fontId="18" fillId="0" borderId="0" xfId="370" applyFont="1"/>
    <xf numFmtId="0" fontId="19" fillId="0" borderId="1" xfId="370" applyFont="1" applyBorder="1"/>
    <xf numFmtId="0" fontId="9" fillId="0" borderId="1" xfId="370" applyFont="1" applyBorder="1"/>
    <xf numFmtId="0" fontId="9"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9" fillId="0" borderId="1" xfId="0" applyFont="1" applyBorder="1" applyAlignment="1">
      <alignment horizontal="left"/>
    </xf>
    <xf numFmtId="0" fontId="9" fillId="0" borderId="1" xfId="0" applyFont="1" applyFill="1" applyBorder="1" applyAlignment="1">
      <alignment horizontal="left"/>
    </xf>
    <xf numFmtId="3" fontId="5" fillId="0" borderId="0" xfId="0" applyNumberFormat="1" applyFont="1" applyAlignment="1">
      <alignment horizontal="left"/>
    </xf>
    <xf numFmtId="0" fontId="9" fillId="0" borderId="0" xfId="0" applyFont="1" applyBorder="1" applyAlignment="1">
      <alignment vertical="top" wrapText="1"/>
    </xf>
    <xf numFmtId="3" fontId="5" fillId="0" borderId="3" xfId="1" applyNumberFormat="1" applyFont="1" applyFill="1" applyBorder="1" applyAlignment="1">
      <alignment horizontal="center" vertical="center"/>
    </xf>
    <xf numFmtId="4" fontId="5" fillId="0" borderId="5" xfId="1" applyNumberFormat="1" applyFont="1" applyFill="1" applyBorder="1" applyAlignment="1">
      <alignment horizontal="center" vertical="center"/>
    </xf>
    <xf numFmtId="3" fontId="10" fillId="0" borderId="0" xfId="0" applyNumberFormat="1" applyFont="1" applyFill="1" applyAlignment="1">
      <alignment horizontal="center"/>
    </xf>
    <xf numFmtId="0" fontId="5" fillId="0" borderId="0" xfId="0" applyFont="1" applyAlignment="1">
      <alignment horizontal="center" vertical="center" wrapText="1"/>
    </xf>
    <xf numFmtId="0" fontId="5" fillId="0" borderId="0" xfId="0" applyNumberFormat="1" applyFont="1" applyAlignment="1">
      <alignment horizontal="center" vertical="center"/>
    </xf>
    <xf numFmtId="0" fontId="5" fillId="0" borderId="2" xfId="0" applyNumberFormat="1" applyFont="1" applyBorder="1" applyAlignment="1">
      <alignment horizontal="center" vertical="center"/>
    </xf>
    <xf numFmtId="0" fontId="5" fillId="0" borderId="3" xfId="0" applyNumberFormat="1" applyFont="1" applyBorder="1" applyAlignment="1">
      <alignment horizontal="center" vertical="center"/>
    </xf>
    <xf numFmtId="0" fontId="13" fillId="0" borderId="0" xfId="0" applyFont="1" applyBorder="1" applyAlignment="1">
      <alignment vertical="top" wrapText="1"/>
    </xf>
    <xf numFmtId="2" fontId="0" fillId="0" borderId="0" xfId="0" applyNumberFormat="1"/>
    <xf numFmtId="3" fontId="5" fillId="0" borderId="0" xfId="1" applyNumberFormat="1" applyFont="1" applyFill="1" applyAlignment="1">
      <alignment horizontal="center" vertical="center"/>
    </xf>
    <xf numFmtId="4" fontId="15" fillId="2" borderId="0" xfId="1" applyNumberFormat="1" applyFont="1" applyFill="1" applyAlignment="1">
      <alignment horizontal="center" vertical="center"/>
    </xf>
    <xf numFmtId="3" fontId="15" fillId="2" borderId="0" xfId="1" applyNumberFormat="1" applyFont="1" applyFill="1" applyAlignment="1">
      <alignment horizontal="center" vertical="center"/>
    </xf>
    <xf numFmtId="4" fontId="5" fillId="2" borderId="0" xfId="1" applyNumberFormat="1" applyFont="1" applyFill="1" applyAlignment="1">
      <alignment horizontal="center" vertical="center"/>
    </xf>
    <xf numFmtId="3" fontId="5" fillId="2" borderId="0" xfId="1" applyNumberFormat="1" applyFont="1" applyFill="1" applyAlignment="1">
      <alignment horizontal="center" vertical="center"/>
    </xf>
    <xf numFmtId="4" fontId="5" fillId="2" borderId="3"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15" fillId="2" borderId="7" xfId="1" applyNumberFormat="1" applyFont="1" applyFill="1" applyBorder="1" applyAlignment="1">
      <alignment horizontal="center" vertical="center"/>
    </xf>
    <xf numFmtId="3" fontId="15" fillId="2" borderId="8" xfId="1" applyNumberFormat="1" applyFont="1" applyFill="1" applyBorder="1" applyAlignment="1">
      <alignment horizontal="center" vertical="center"/>
    </xf>
    <xf numFmtId="3" fontId="5" fillId="2" borderId="8" xfId="1" applyNumberFormat="1" applyFont="1" applyFill="1" applyBorder="1" applyAlignment="1">
      <alignment horizontal="center" vertical="center"/>
    </xf>
    <xf numFmtId="3" fontId="5" fillId="2" borderId="9" xfId="1" applyNumberFormat="1" applyFont="1" applyFill="1" applyBorder="1" applyAlignment="1">
      <alignment horizontal="center" vertical="center"/>
    </xf>
    <xf numFmtId="43" fontId="6" fillId="0" borderId="3" xfId="1" applyFont="1" applyBorder="1" applyAlignment="1">
      <alignment horizontal="center" vertical="center" wrapText="1"/>
    </xf>
    <xf numFmtId="43" fontId="5" fillId="0" borderId="3" xfId="1" applyFont="1" applyFill="1" applyBorder="1" applyAlignment="1">
      <alignment horizontal="center" vertical="center"/>
    </xf>
    <xf numFmtId="43" fontId="10" fillId="0" borderId="5" xfId="1" applyFont="1" applyBorder="1" applyAlignment="1">
      <alignment horizontal="center" vertical="center"/>
    </xf>
    <xf numFmtId="3" fontId="6" fillId="0" borderId="0" xfId="0" applyNumberFormat="1" applyFont="1" applyAlignment="1">
      <alignment horizontal="center" wrapText="1"/>
    </xf>
    <xf numFmtId="3" fontId="6" fillId="0" borderId="0" xfId="0" applyNumberFormat="1" applyFont="1" applyAlignment="1">
      <alignment horizontal="center"/>
    </xf>
    <xf numFmtId="3" fontId="5" fillId="0" borderId="2" xfId="0" applyNumberFormat="1" applyFont="1" applyBorder="1" applyAlignment="1">
      <alignment horizontal="center"/>
    </xf>
    <xf numFmtId="3" fontId="5" fillId="0" borderId="0" xfId="0" applyNumberFormat="1" applyFont="1" applyBorder="1" applyAlignment="1">
      <alignment horizontal="center"/>
    </xf>
    <xf numFmtId="3" fontId="5" fillId="0" borderId="3" xfId="0" applyNumberFormat="1" applyFont="1" applyBorder="1" applyAlignment="1">
      <alignment horizontal="center"/>
    </xf>
    <xf numFmtId="3" fontId="5" fillId="0" borderId="0" xfId="0" applyNumberFormat="1" applyFont="1" applyAlignment="1">
      <alignment horizontal="center"/>
    </xf>
    <xf numFmtId="4" fontId="16" fillId="0" borderId="0" xfId="1" applyNumberFormat="1" applyFont="1" applyFill="1" applyAlignment="1">
      <alignment horizontal="center" vertical="center"/>
    </xf>
    <xf numFmtId="3" fontId="16" fillId="0" borderId="0" xfId="1" applyNumberFormat="1" applyFont="1" applyAlignment="1">
      <alignment horizontal="center" vertical="center"/>
    </xf>
    <xf numFmtId="4" fontId="16" fillId="0" borderId="3" xfId="1" applyNumberFormat="1" applyFont="1" applyFill="1" applyBorder="1" applyAlignment="1">
      <alignment horizontal="center" vertical="center"/>
    </xf>
    <xf numFmtId="3" fontId="16" fillId="0" borderId="3" xfId="1" applyNumberFormat="1" applyFont="1" applyBorder="1" applyAlignment="1">
      <alignment horizontal="center" vertical="center"/>
    </xf>
    <xf numFmtId="4" fontId="16" fillId="0" borderId="10" xfId="1" applyNumberFormat="1" applyFont="1" applyFill="1" applyBorder="1" applyAlignment="1">
      <alignment horizontal="center" vertical="center"/>
    </xf>
    <xf numFmtId="0" fontId="13" fillId="0" borderId="0" xfId="0" applyFont="1" applyAlignment="1">
      <alignment horizontal="left" vertical="center"/>
    </xf>
    <xf numFmtId="0" fontId="13" fillId="0" borderId="3" xfId="0" applyFont="1" applyBorder="1" applyAlignment="1">
      <alignment horizontal="left" vertical="center"/>
    </xf>
    <xf numFmtId="49" fontId="12" fillId="0" borderId="0" xfId="1" applyNumberFormat="1" applyFont="1" applyBorder="1" applyAlignment="1">
      <alignment horizontal="left" vertical="center"/>
    </xf>
    <xf numFmtId="49" fontId="12" fillId="0" borderId="3" xfId="1" applyNumberFormat="1" applyFont="1" applyBorder="1" applyAlignment="1">
      <alignment horizontal="left" vertical="center"/>
    </xf>
    <xf numFmtId="49" fontId="12" fillId="0" borderId="2" xfId="1" applyNumberFormat="1" applyFont="1" applyBorder="1" applyAlignment="1">
      <alignment horizontal="left" vertical="center"/>
    </xf>
    <xf numFmtId="0" fontId="5" fillId="0" borderId="0" xfId="0" applyFont="1" applyBorder="1" applyAlignment="1">
      <alignment horizontal="center"/>
    </xf>
    <xf numFmtId="0" fontId="9" fillId="0" borderId="1" xfId="0" applyFont="1" applyBorder="1" applyAlignment="1">
      <alignment horizontal="left" wrapText="1"/>
    </xf>
    <xf numFmtId="16" fontId="0" fillId="0" borderId="0" xfId="0" applyNumberFormat="1"/>
    <xf numFmtId="0" fontId="6" fillId="0" borderId="3" xfId="0" applyFont="1" applyBorder="1"/>
    <xf numFmtId="4" fontId="16" fillId="3" borderId="0" xfId="1" applyNumberFormat="1" applyFont="1" applyFill="1" applyAlignment="1">
      <alignment horizontal="center" vertical="center"/>
    </xf>
    <xf numFmtId="3" fontId="16" fillId="3" borderId="0" xfId="1" applyNumberFormat="1" applyFont="1" applyFill="1" applyAlignment="1">
      <alignment horizontal="center" vertical="center"/>
    </xf>
    <xf numFmtId="4" fontId="5" fillId="3" borderId="6" xfId="1" applyNumberFormat="1" applyFont="1" applyFill="1" applyBorder="1" applyAlignment="1">
      <alignment horizontal="center" vertical="center"/>
    </xf>
    <xf numFmtId="3" fontId="5" fillId="3" borderId="0" xfId="1" applyNumberFormat="1" applyFont="1" applyFill="1" applyAlignment="1">
      <alignment horizontal="center" vertical="center"/>
    </xf>
    <xf numFmtId="0" fontId="5" fillId="0" borderId="0" xfId="0" applyNumberFormat="1" applyFont="1" applyFill="1" applyAlignment="1">
      <alignment horizontal="center" vertical="center"/>
    </xf>
    <xf numFmtId="4" fontId="5" fillId="4" borderId="6" xfId="1" applyNumberFormat="1" applyFont="1" applyFill="1" applyBorder="1" applyAlignment="1">
      <alignment horizontal="center" vertical="center"/>
    </xf>
    <xf numFmtId="3" fontId="5" fillId="4" borderId="0" xfId="1" applyNumberFormat="1" applyFont="1" applyFill="1" applyAlignment="1">
      <alignment horizontal="center" vertical="center"/>
    </xf>
    <xf numFmtId="0" fontId="5" fillId="0" borderId="3"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4" fontId="16" fillId="3" borderId="6" xfId="1" applyNumberFormat="1" applyFont="1" applyFill="1" applyBorder="1" applyAlignment="1">
      <alignment horizontal="center" vertical="center"/>
    </xf>
    <xf numFmtId="4" fontId="16" fillId="4" borderId="5" xfId="1" applyNumberFormat="1" applyFont="1" applyFill="1" applyBorder="1" applyAlignment="1">
      <alignment horizontal="center" vertical="center"/>
    </xf>
    <xf numFmtId="3" fontId="16" fillId="4" borderId="3" xfId="1" applyNumberFormat="1" applyFont="1" applyFill="1" applyBorder="1" applyAlignment="1">
      <alignment horizontal="center" vertical="center"/>
    </xf>
    <xf numFmtId="4" fontId="5" fillId="5" borderId="6" xfId="1" applyNumberFormat="1" applyFont="1" applyFill="1" applyBorder="1" applyAlignment="1">
      <alignment horizontal="center" vertical="center"/>
    </xf>
    <xf numFmtId="3" fontId="5" fillId="5" borderId="0" xfId="1" applyNumberFormat="1" applyFont="1" applyFill="1" applyAlignment="1">
      <alignment horizontal="center" vertical="center"/>
    </xf>
    <xf numFmtId="4" fontId="5" fillId="6" borderId="0" xfId="1" applyNumberFormat="1" applyFont="1" applyFill="1" applyBorder="1" applyAlignment="1">
      <alignment horizontal="center" vertical="center"/>
    </xf>
    <xf numFmtId="3" fontId="5" fillId="6" borderId="0" xfId="1" applyNumberFormat="1" applyFont="1" applyFill="1" applyAlignment="1">
      <alignment horizontal="center" vertical="center"/>
    </xf>
    <xf numFmtId="4" fontId="5" fillId="6" borderId="6" xfId="1" applyNumberFormat="1" applyFont="1" applyFill="1" applyBorder="1" applyAlignment="1">
      <alignment horizontal="center" vertical="center"/>
    </xf>
    <xf numFmtId="0" fontId="14" fillId="0" borderId="0"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20" fillId="0" borderId="0" xfId="0" applyFont="1" applyBorder="1" applyAlignment="1">
      <alignment vertical="center" wrapText="1"/>
    </xf>
    <xf numFmtId="0" fontId="5" fillId="0" borderId="4" xfId="0" applyFont="1" applyBorder="1" applyAlignment="1">
      <alignment horizontal="center" vertical="center"/>
    </xf>
    <xf numFmtId="2" fontId="5" fillId="0" borderId="4" xfId="0" applyNumberFormat="1" applyFont="1" applyBorder="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5" fillId="7" borderId="3" xfId="0" applyFont="1" applyFill="1" applyBorder="1" applyAlignment="1">
      <alignment horizontal="center" vertical="center"/>
    </xf>
    <xf numFmtId="2" fontId="5" fillId="7" borderId="3" xfId="0" applyNumberFormat="1" applyFont="1" applyFill="1" applyBorder="1" applyAlignment="1">
      <alignment horizontal="center" vertical="center"/>
    </xf>
    <xf numFmtId="0" fontId="6" fillId="0" borderId="2" xfId="0" applyFont="1" applyBorder="1" applyAlignment="1">
      <alignment horizontal="center" vertical="center"/>
    </xf>
    <xf numFmtId="3" fontId="6" fillId="0" borderId="2" xfId="0" applyNumberFormat="1" applyFont="1" applyBorder="1" applyAlignment="1">
      <alignment horizontal="center" vertical="center"/>
    </xf>
    <xf numFmtId="3" fontId="6" fillId="0" borderId="2" xfId="0" applyNumberFormat="1" applyFont="1" applyBorder="1" applyAlignment="1">
      <alignment horizontal="center" vertical="top"/>
    </xf>
    <xf numFmtId="2" fontId="6" fillId="0" borderId="2" xfId="0" applyNumberFormat="1" applyFont="1" applyBorder="1" applyAlignment="1">
      <alignment horizontal="center" vertical="center"/>
    </xf>
    <xf numFmtId="0" fontId="6" fillId="0" borderId="0" xfId="0" applyFont="1" applyBorder="1" applyAlignment="1">
      <alignment horizontal="center" vertical="center"/>
    </xf>
    <xf numFmtId="3" fontId="6" fillId="0" borderId="0" xfId="0" applyNumberFormat="1" applyFont="1" applyBorder="1" applyAlignment="1">
      <alignment horizontal="center" vertical="center"/>
    </xf>
    <xf numFmtId="2" fontId="6" fillId="0" borderId="0" xfId="0" applyNumberFormat="1" applyFont="1" applyBorder="1" applyAlignment="1">
      <alignment horizontal="center" vertical="center"/>
    </xf>
    <xf numFmtId="0" fontId="6" fillId="7" borderId="3" xfId="0" applyFont="1" applyFill="1" applyBorder="1" applyAlignment="1">
      <alignment horizontal="center" vertical="center"/>
    </xf>
    <xf numFmtId="3" fontId="6" fillId="7" borderId="3" xfId="0" applyNumberFormat="1" applyFont="1" applyFill="1" applyBorder="1" applyAlignment="1">
      <alignment horizontal="center" vertical="center"/>
    </xf>
    <xf numFmtId="2" fontId="6" fillId="7" borderId="3" xfId="0" applyNumberFormat="1" applyFont="1" applyFill="1" applyBorder="1" applyAlignment="1">
      <alignment horizontal="center" vertical="center"/>
    </xf>
    <xf numFmtId="0" fontId="6" fillId="7" borderId="0" xfId="0" applyFont="1" applyFill="1" applyAlignment="1">
      <alignment horizontal="center" vertical="center"/>
    </xf>
    <xf numFmtId="3" fontId="6" fillId="7" borderId="0" xfId="0" applyNumberFormat="1" applyFont="1" applyFill="1" applyAlignment="1">
      <alignment horizontal="center" vertical="center"/>
    </xf>
    <xf numFmtId="2" fontId="6" fillId="7" borderId="0" xfId="0" applyNumberFormat="1" applyFont="1" applyFill="1" applyAlignment="1">
      <alignment horizontal="center" vertical="center"/>
    </xf>
    <xf numFmtId="0" fontId="5" fillId="0" borderId="0" xfId="0" applyFont="1" applyBorder="1" applyAlignment="1">
      <alignment horizontal="center" vertical="top"/>
    </xf>
    <xf numFmtId="0" fontId="5" fillId="0" borderId="2" xfId="0" applyFont="1" applyFill="1" applyBorder="1" applyAlignment="1">
      <alignment horizontal="center" vertical="center" wrapText="1"/>
    </xf>
    <xf numFmtId="2" fontId="5" fillId="0" borderId="2"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Fill="1" applyBorder="1" applyAlignment="1">
      <alignment horizontal="center" vertical="center"/>
    </xf>
    <xf numFmtId="2" fontId="5"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wrapText="1"/>
    </xf>
    <xf numFmtId="0" fontId="5" fillId="7" borderId="11" xfId="0" applyFont="1" applyFill="1" applyBorder="1" applyAlignment="1">
      <alignment horizontal="center" vertical="center" wrapText="1"/>
    </xf>
    <xf numFmtId="2" fontId="5" fillId="7" borderId="11" xfId="0" applyNumberFormat="1" applyFont="1" applyFill="1" applyBorder="1" applyAlignment="1">
      <alignment horizontal="center" vertical="center" wrapText="1"/>
    </xf>
    <xf numFmtId="0" fontId="5"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5" fillId="7" borderId="12" xfId="0" applyFont="1" applyFill="1" applyBorder="1" applyAlignment="1">
      <alignment horizontal="center" vertical="center"/>
    </xf>
    <xf numFmtId="2" fontId="5" fillId="7" borderId="12" xfId="0" applyNumberFormat="1" applyFont="1" applyFill="1" applyBorder="1" applyAlignment="1">
      <alignment horizontal="center" vertical="center"/>
    </xf>
    <xf numFmtId="0" fontId="5" fillId="0" borderId="0" xfId="0" applyFont="1" applyAlignment="1">
      <alignment vertical="center"/>
    </xf>
    <xf numFmtId="0" fontId="17" fillId="0" borderId="0" xfId="370" applyFont="1" applyAlignment="1">
      <alignment wrapText="1"/>
    </xf>
    <xf numFmtId="0" fontId="19" fillId="0" borderId="1" xfId="370" applyFont="1" applyBorder="1" applyAlignment="1">
      <alignment wrapText="1"/>
    </xf>
    <xf numFmtId="0" fontId="17" fillId="0" borderId="3" xfId="370" applyFont="1" applyBorder="1" applyAlignment="1">
      <alignment wrapText="1"/>
    </xf>
    <xf numFmtId="0" fontId="1" fillId="0" borderId="0" xfId="370" applyAlignment="1">
      <alignment wrapText="1"/>
    </xf>
    <xf numFmtId="0" fontId="9" fillId="0" borderId="2" xfId="0" applyFont="1" applyBorder="1" applyAlignment="1">
      <alignment horizontal="left" vertical="top" wrapText="1"/>
    </xf>
    <xf numFmtId="0" fontId="9" fillId="0" borderId="0" xfId="0" applyFont="1" applyBorder="1" applyAlignment="1">
      <alignment horizontal="left" vertical="top" wrapText="1"/>
    </xf>
    <xf numFmtId="0" fontId="13" fillId="0" borderId="0" xfId="0" applyFont="1" applyBorder="1" applyAlignment="1">
      <alignment horizontal="left" vertical="top" wrapText="1"/>
    </xf>
    <xf numFmtId="0" fontId="5" fillId="0" borderId="0" xfId="0" applyFont="1" applyAlignment="1">
      <alignment horizontal="left" vertical="center" wrapText="1"/>
    </xf>
    <xf numFmtId="0" fontId="7" fillId="0" borderId="0" xfId="0" applyFont="1" applyAlignment="1">
      <alignment horizontal="left" vertical="center" wrapText="1"/>
    </xf>
    <xf numFmtId="43" fontId="6" fillId="0" borderId="2" xfId="1" applyFont="1" applyBorder="1" applyAlignment="1">
      <alignment horizontal="center" vertical="center" wrapText="1"/>
    </xf>
    <xf numFmtId="43" fontId="6" fillId="0" borderId="0" xfId="1" applyFont="1" applyBorder="1" applyAlignment="1">
      <alignment horizontal="center" vertical="center"/>
    </xf>
    <xf numFmtId="43" fontId="6" fillId="0" borderId="3" xfId="1" applyFont="1" applyBorder="1" applyAlignment="1">
      <alignment horizontal="center" vertical="center"/>
    </xf>
    <xf numFmtId="43" fontId="5" fillId="0" borderId="0" xfId="1" applyFont="1" applyAlignment="1">
      <alignment horizontal="center" vertical="center"/>
    </xf>
    <xf numFmtId="43" fontId="6" fillId="0" borderId="2" xfId="1" applyFont="1" applyBorder="1" applyAlignment="1">
      <alignment horizontal="center"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1" xfId="0" applyNumberFormat="1" applyFont="1" applyBorder="1" applyAlignment="1">
      <alignment horizontal="center" vertical="center"/>
    </xf>
  </cellXfs>
  <cellStyles count="435">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Millares" xfId="1" builtinId="3"/>
    <cellStyle name="Normal" xfId="0" builtinId="0"/>
    <cellStyle name="Normal 2" xfId="37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workbookViewId="0"/>
  </sheetViews>
  <sheetFormatPr baseColWidth="10" defaultColWidth="10.83203125" defaultRowHeight="14" x14ac:dyDescent="0"/>
  <cols>
    <col min="1" max="1" width="25.1640625" style="35" bestFit="1" customWidth="1"/>
    <col min="2" max="2" width="17.83203125" style="35" bestFit="1" customWidth="1"/>
    <col min="3" max="3" width="10.6640625" style="35" bestFit="1" customWidth="1"/>
    <col min="4" max="4" width="11.6640625" style="35" bestFit="1" customWidth="1"/>
    <col min="5" max="5" width="14" style="35" bestFit="1" customWidth="1"/>
    <col min="6" max="6" width="3.5" style="35" bestFit="1" customWidth="1"/>
    <col min="7" max="7" width="13.83203125" style="35" bestFit="1" customWidth="1"/>
    <col min="8" max="8" width="40.33203125" style="156" customWidth="1"/>
    <col min="9" max="9" width="11.1640625" style="35" bestFit="1" customWidth="1"/>
    <col min="10" max="10" width="15.83203125" style="35" bestFit="1" customWidth="1"/>
    <col min="11" max="11" width="10.1640625" style="35" bestFit="1" customWidth="1"/>
    <col min="12" max="12" width="16.1640625" style="35" bestFit="1" customWidth="1"/>
    <col min="13" max="13" width="20.33203125" style="35" bestFit="1" customWidth="1"/>
    <col min="14" max="14" width="14.1640625" style="35" bestFit="1" customWidth="1"/>
    <col min="15" max="15" width="73.6640625" style="35" bestFit="1" customWidth="1"/>
    <col min="16" max="16384" width="10.83203125" style="35"/>
  </cols>
  <sheetData>
    <row r="1" spans="1:15" ht="15">
      <c r="A1" s="46" t="s">
        <v>6</v>
      </c>
      <c r="B1" s="47" t="s">
        <v>325</v>
      </c>
      <c r="C1" s="46" t="s">
        <v>326</v>
      </c>
      <c r="D1" s="46" t="s">
        <v>4976</v>
      </c>
      <c r="E1" s="46" t="s">
        <v>327</v>
      </c>
      <c r="F1" s="46" t="s">
        <v>328</v>
      </c>
      <c r="G1" s="46" t="s">
        <v>329</v>
      </c>
      <c r="H1" s="154" t="s">
        <v>330</v>
      </c>
      <c r="I1" s="46" t="s">
        <v>331</v>
      </c>
      <c r="J1" s="46" t="s">
        <v>4975</v>
      </c>
      <c r="K1" s="46" t="s">
        <v>332</v>
      </c>
      <c r="L1" s="46" t="s">
        <v>333</v>
      </c>
      <c r="M1" s="46" t="s">
        <v>4974</v>
      </c>
      <c r="N1" s="46" t="s">
        <v>4973</v>
      </c>
      <c r="O1" s="46" t="s">
        <v>334</v>
      </c>
    </row>
    <row r="2" spans="1:15">
      <c r="A2" s="45" t="s">
        <v>335</v>
      </c>
      <c r="B2" s="41" t="s">
        <v>4980</v>
      </c>
      <c r="C2" s="45" t="s">
        <v>336</v>
      </c>
      <c r="D2" s="43">
        <v>9907</v>
      </c>
      <c r="E2" s="44" t="s">
        <v>337</v>
      </c>
      <c r="F2" s="41" t="s">
        <v>338</v>
      </c>
      <c r="G2" s="41" t="s">
        <v>339</v>
      </c>
      <c r="H2" s="153" t="s">
        <v>340</v>
      </c>
      <c r="I2" s="41" t="s">
        <v>341</v>
      </c>
      <c r="J2" s="43" t="s">
        <v>342</v>
      </c>
      <c r="K2" s="43">
        <v>100</v>
      </c>
      <c r="L2" s="42">
        <v>18.928000000000001</v>
      </c>
      <c r="M2" s="42">
        <v>18.899999999999999</v>
      </c>
      <c r="N2" s="42">
        <v>56.785000000000004</v>
      </c>
      <c r="O2" s="41"/>
    </row>
    <row r="3" spans="1:15">
      <c r="A3" s="45" t="s">
        <v>335</v>
      </c>
      <c r="B3" s="41" t="s">
        <v>4980</v>
      </c>
      <c r="C3" s="45" t="s">
        <v>343</v>
      </c>
      <c r="D3" s="43">
        <v>9909</v>
      </c>
      <c r="E3" s="44" t="s">
        <v>344</v>
      </c>
      <c r="F3" s="41" t="s">
        <v>338</v>
      </c>
      <c r="G3" s="41" t="s">
        <v>345</v>
      </c>
      <c r="H3" s="153" t="s">
        <v>346</v>
      </c>
      <c r="I3" s="41" t="s">
        <v>341</v>
      </c>
      <c r="J3" s="43" t="s">
        <v>347</v>
      </c>
      <c r="K3" s="43" t="s">
        <v>348</v>
      </c>
      <c r="L3" s="42">
        <v>41.3</v>
      </c>
      <c r="M3" s="42">
        <v>34.6</v>
      </c>
      <c r="N3" s="42">
        <v>124</v>
      </c>
      <c r="O3" s="41"/>
    </row>
    <row r="4" spans="1:15">
      <c r="A4" s="45" t="s">
        <v>335</v>
      </c>
      <c r="B4" s="41" t="s">
        <v>4980</v>
      </c>
      <c r="C4" s="45" t="s">
        <v>349</v>
      </c>
      <c r="D4" s="43">
        <v>9919</v>
      </c>
      <c r="E4" s="44" t="s">
        <v>350</v>
      </c>
      <c r="F4" s="41" t="s">
        <v>351</v>
      </c>
      <c r="G4" s="41" t="s">
        <v>352</v>
      </c>
      <c r="H4" s="153" t="s">
        <v>5000</v>
      </c>
      <c r="I4" s="41" t="s">
        <v>370</v>
      </c>
      <c r="J4" s="43" t="s">
        <v>347</v>
      </c>
      <c r="K4" s="43" t="s">
        <v>353</v>
      </c>
      <c r="L4" s="42">
        <v>36.700000000000003</v>
      </c>
      <c r="M4" s="42">
        <v>36.700000000000003</v>
      </c>
      <c r="N4" s="42">
        <v>110.2</v>
      </c>
      <c r="O4" s="41" t="s">
        <v>354</v>
      </c>
    </row>
    <row r="5" spans="1:15">
      <c r="A5" s="45" t="s">
        <v>355</v>
      </c>
      <c r="B5" s="41" t="s">
        <v>4981</v>
      </c>
      <c r="C5" s="45" t="s">
        <v>356</v>
      </c>
      <c r="D5" s="43">
        <v>9941</v>
      </c>
      <c r="E5" s="44" t="s">
        <v>357</v>
      </c>
      <c r="F5" s="41" t="s">
        <v>351</v>
      </c>
      <c r="G5" s="41" t="s">
        <v>358</v>
      </c>
      <c r="H5" s="153" t="s">
        <v>411</v>
      </c>
      <c r="I5" s="41" t="s">
        <v>341</v>
      </c>
      <c r="J5" s="43" t="s">
        <v>347</v>
      </c>
      <c r="K5" s="43">
        <v>100</v>
      </c>
      <c r="L5" s="42">
        <v>23.8</v>
      </c>
      <c r="M5" s="42">
        <v>23.8</v>
      </c>
      <c r="N5" s="42">
        <v>71.400000000000006</v>
      </c>
      <c r="O5" s="41"/>
    </row>
    <row r="6" spans="1:15">
      <c r="A6" s="45" t="s">
        <v>359</v>
      </c>
      <c r="B6" s="41" t="s">
        <v>4982</v>
      </c>
      <c r="C6" s="45" t="s">
        <v>360</v>
      </c>
      <c r="D6" s="43">
        <v>663</v>
      </c>
      <c r="E6" s="44" t="s">
        <v>361</v>
      </c>
      <c r="F6" s="41" t="s">
        <v>351</v>
      </c>
      <c r="G6" s="41" t="s">
        <v>345</v>
      </c>
      <c r="H6" s="153"/>
      <c r="I6" s="41" t="s">
        <v>370</v>
      </c>
      <c r="J6" s="43" t="s">
        <v>342</v>
      </c>
      <c r="K6" s="43">
        <v>100</v>
      </c>
      <c r="L6" s="42">
        <v>20.389000000000003</v>
      </c>
      <c r="M6" s="42">
        <v>20.399999999999999</v>
      </c>
      <c r="N6" s="42">
        <v>61.167000000000002</v>
      </c>
      <c r="O6" s="41" t="s">
        <v>362</v>
      </c>
    </row>
    <row r="7" spans="1:15">
      <c r="A7" s="45" t="s">
        <v>359</v>
      </c>
      <c r="B7" s="41" t="s">
        <v>4982</v>
      </c>
      <c r="C7" s="45" t="s">
        <v>363</v>
      </c>
      <c r="D7" s="43">
        <v>1120</v>
      </c>
      <c r="E7" s="44" t="s">
        <v>364</v>
      </c>
      <c r="F7" s="41" t="s">
        <v>351</v>
      </c>
      <c r="G7" s="41" t="s">
        <v>345</v>
      </c>
      <c r="H7" s="153" t="s">
        <v>4985</v>
      </c>
      <c r="I7" s="41" t="s">
        <v>370</v>
      </c>
      <c r="J7" s="43" t="s">
        <v>342</v>
      </c>
      <c r="K7" s="43">
        <v>100</v>
      </c>
      <c r="L7" s="42">
        <v>20.518999999999998</v>
      </c>
      <c r="M7" s="42">
        <v>20.5</v>
      </c>
      <c r="N7" s="42">
        <v>61.558</v>
      </c>
      <c r="O7" s="41" t="s">
        <v>4986</v>
      </c>
    </row>
    <row r="8" spans="1:15">
      <c r="A8" s="45" t="s">
        <v>359</v>
      </c>
      <c r="B8" s="41" t="s">
        <v>4982</v>
      </c>
      <c r="C8" s="45" t="s">
        <v>365</v>
      </c>
      <c r="D8" s="43">
        <v>1459</v>
      </c>
      <c r="E8" s="44" t="s">
        <v>366</v>
      </c>
      <c r="F8" s="41" t="s">
        <v>338</v>
      </c>
      <c r="G8" s="41" t="s">
        <v>345</v>
      </c>
      <c r="H8" s="153" t="s">
        <v>4983</v>
      </c>
      <c r="I8" s="41" t="s">
        <v>370</v>
      </c>
      <c r="J8" s="43" t="s">
        <v>342</v>
      </c>
      <c r="K8" s="43">
        <v>100</v>
      </c>
      <c r="L8" s="42">
        <v>20.527999999999999</v>
      </c>
      <c r="M8" s="42">
        <v>20.5</v>
      </c>
      <c r="N8" s="42">
        <v>61.524000000000001</v>
      </c>
      <c r="O8" s="41" t="s">
        <v>4984</v>
      </c>
    </row>
    <row r="9" spans="1:15">
      <c r="A9" s="45" t="s">
        <v>359</v>
      </c>
      <c r="B9" s="41" t="s">
        <v>4982</v>
      </c>
      <c r="C9" s="45" t="s">
        <v>367</v>
      </c>
      <c r="D9" s="43">
        <v>636</v>
      </c>
      <c r="E9" s="44" t="s">
        <v>368</v>
      </c>
      <c r="F9" s="41" t="s">
        <v>351</v>
      </c>
      <c r="G9" s="41" t="s">
        <v>345</v>
      </c>
      <c r="H9" s="153"/>
      <c r="I9" s="41" t="s">
        <v>341</v>
      </c>
      <c r="J9" s="43" t="s">
        <v>342</v>
      </c>
      <c r="K9" s="43">
        <v>100</v>
      </c>
      <c r="L9" s="42">
        <v>20.6</v>
      </c>
      <c r="M9" s="42">
        <v>20.6</v>
      </c>
      <c r="N9" s="42">
        <v>61.936</v>
      </c>
      <c r="O9" s="41"/>
    </row>
    <row r="10" spans="1:15">
      <c r="A10" s="45" t="s">
        <v>359</v>
      </c>
      <c r="B10" s="41" t="s">
        <v>4982</v>
      </c>
      <c r="C10" s="45" t="s">
        <v>4988</v>
      </c>
      <c r="D10" s="43">
        <v>1049</v>
      </c>
      <c r="E10" s="44" t="s">
        <v>369</v>
      </c>
      <c r="F10" s="41" t="s">
        <v>351</v>
      </c>
      <c r="G10" s="41" t="s">
        <v>345</v>
      </c>
      <c r="H10" s="153"/>
      <c r="I10" s="41" t="s">
        <v>370</v>
      </c>
      <c r="J10" s="43" t="s">
        <v>342</v>
      </c>
      <c r="K10" s="43">
        <v>100</v>
      </c>
      <c r="L10" s="42">
        <v>16.387</v>
      </c>
      <c r="M10" s="42">
        <v>16.399999999999999</v>
      </c>
      <c r="N10" s="42">
        <v>49.164000000000001</v>
      </c>
      <c r="O10" s="41" t="s">
        <v>371</v>
      </c>
    </row>
    <row r="11" spans="1:15">
      <c r="A11" s="45" t="s">
        <v>359</v>
      </c>
      <c r="B11" s="41" t="s">
        <v>4982</v>
      </c>
      <c r="C11" s="45" t="s">
        <v>372</v>
      </c>
      <c r="D11" s="43">
        <v>255</v>
      </c>
      <c r="E11" s="44" t="s">
        <v>373</v>
      </c>
      <c r="F11" s="41" t="s">
        <v>338</v>
      </c>
      <c r="G11" s="41" t="s">
        <v>345</v>
      </c>
      <c r="H11" s="153" t="s">
        <v>374</v>
      </c>
      <c r="I11" s="41" t="s">
        <v>341</v>
      </c>
      <c r="J11" s="43" t="s">
        <v>347</v>
      </c>
      <c r="K11" s="43">
        <v>100</v>
      </c>
      <c r="L11" s="42">
        <v>31.3</v>
      </c>
      <c r="M11" s="42">
        <v>31.3</v>
      </c>
      <c r="N11" s="42">
        <v>93.8</v>
      </c>
      <c r="O11" s="41"/>
    </row>
    <row r="12" spans="1:15">
      <c r="A12" s="45" t="s">
        <v>359</v>
      </c>
      <c r="B12" s="41" t="s">
        <v>4982</v>
      </c>
      <c r="C12" s="45" t="s">
        <v>375</v>
      </c>
      <c r="D12" s="43">
        <v>241</v>
      </c>
      <c r="E12" s="44" t="s">
        <v>376</v>
      </c>
      <c r="F12" s="41" t="s">
        <v>351</v>
      </c>
      <c r="G12" s="41" t="s">
        <v>345</v>
      </c>
      <c r="H12" s="153" t="s">
        <v>374</v>
      </c>
      <c r="I12" s="41" t="s">
        <v>341</v>
      </c>
      <c r="J12" s="43" t="s">
        <v>347</v>
      </c>
      <c r="K12" s="43" t="s">
        <v>348</v>
      </c>
      <c r="L12" s="42">
        <v>38.700000000000003</v>
      </c>
      <c r="M12" s="42">
        <v>32.1</v>
      </c>
      <c r="N12" s="42">
        <v>116</v>
      </c>
      <c r="O12" s="41"/>
    </row>
    <row r="13" spans="1:15">
      <c r="A13" s="45" t="s">
        <v>359</v>
      </c>
      <c r="B13" s="41" t="s">
        <v>4982</v>
      </c>
      <c r="C13" s="45" t="s">
        <v>377</v>
      </c>
      <c r="D13" s="43">
        <v>1091</v>
      </c>
      <c r="E13" s="44" t="s">
        <v>378</v>
      </c>
      <c r="F13" s="41" t="s">
        <v>351</v>
      </c>
      <c r="G13" s="41" t="s">
        <v>345</v>
      </c>
      <c r="H13" s="153" t="s">
        <v>374</v>
      </c>
      <c r="I13" s="41" t="s">
        <v>370</v>
      </c>
      <c r="J13" s="43" t="s">
        <v>347</v>
      </c>
      <c r="K13" s="43">
        <v>100</v>
      </c>
      <c r="L13" s="42">
        <v>42.1</v>
      </c>
      <c r="M13" s="42">
        <v>35.200000000000003</v>
      </c>
      <c r="N13" s="42">
        <v>126.2</v>
      </c>
      <c r="O13" s="41" t="s">
        <v>379</v>
      </c>
    </row>
    <row r="14" spans="1:15">
      <c r="A14" s="45" t="s">
        <v>359</v>
      </c>
      <c r="B14" s="41" t="s">
        <v>4982</v>
      </c>
      <c r="C14" s="45" t="s">
        <v>380</v>
      </c>
      <c r="D14" s="43">
        <v>230</v>
      </c>
      <c r="E14" s="44" t="s">
        <v>381</v>
      </c>
      <c r="F14" s="41" t="s">
        <v>351</v>
      </c>
      <c r="G14" s="41" t="s">
        <v>345</v>
      </c>
      <c r="H14" s="153" t="s">
        <v>382</v>
      </c>
      <c r="I14" s="41" t="s">
        <v>341</v>
      </c>
      <c r="J14" s="43" t="s">
        <v>347</v>
      </c>
      <c r="K14" s="43">
        <v>100</v>
      </c>
      <c r="L14" s="42">
        <v>40.128900000000002</v>
      </c>
      <c r="M14" s="42">
        <v>40.1</v>
      </c>
      <c r="N14" s="42">
        <v>120.387</v>
      </c>
      <c r="O14" s="41" t="s">
        <v>383</v>
      </c>
    </row>
    <row r="15" spans="1:15">
      <c r="A15" s="45" t="s">
        <v>359</v>
      </c>
      <c r="B15" s="41" t="s">
        <v>4982</v>
      </c>
      <c r="C15" s="45" t="s">
        <v>384</v>
      </c>
      <c r="D15" s="43">
        <v>969</v>
      </c>
      <c r="E15" s="44" t="s">
        <v>385</v>
      </c>
      <c r="F15" s="41" t="s">
        <v>351</v>
      </c>
      <c r="G15" s="41" t="s">
        <v>345</v>
      </c>
      <c r="H15" s="153" t="s">
        <v>374</v>
      </c>
      <c r="I15" s="41" t="s">
        <v>370</v>
      </c>
      <c r="J15" s="43" t="s">
        <v>347</v>
      </c>
      <c r="K15" s="43">
        <v>100</v>
      </c>
      <c r="L15" s="42">
        <v>27.677399999999999</v>
      </c>
      <c r="M15" s="42">
        <v>27.7</v>
      </c>
      <c r="N15" s="42">
        <v>83.032200000000003</v>
      </c>
      <c r="O15" s="41" t="s">
        <v>386</v>
      </c>
    </row>
    <row r="16" spans="1:15">
      <c r="A16" s="45" t="s">
        <v>359</v>
      </c>
      <c r="B16" s="41" t="s">
        <v>4982</v>
      </c>
      <c r="C16" s="45" t="s">
        <v>387</v>
      </c>
      <c r="D16" s="43">
        <v>1351</v>
      </c>
      <c r="E16" s="44" t="s">
        <v>388</v>
      </c>
      <c r="F16" s="41" t="s">
        <v>351</v>
      </c>
      <c r="G16" s="41" t="s">
        <v>345</v>
      </c>
      <c r="H16" s="153" t="s">
        <v>389</v>
      </c>
      <c r="I16" s="41" t="s">
        <v>341</v>
      </c>
      <c r="J16" s="43" t="s">
        <v>347</v>
      </c>
      <c r="K16" s="43">
        <v>100</v>
      </c>
      <c r="L16" s="42">
        <v>29.7</v>
      </c>
      <c r="M16" s="42">
        <v>29.7</v>
      </c>
      <c r="N16" s="42">
        <v>89.2</v>
      </c>
      <c r="O16" s="41" t="s">
        <v>390</v>
      </c>
    </row>
    <row r="17" spans="1:15">
      <c r="A17" s="45" t="s">
        <v>359</v>
      </c>
      <c r="B17" s="41" t="s">
        <v>4982</v>
      </c>
      <c r="C17" s="45" t="s">
        <v>391</v>
      </c>
      <c r="D17" s="43">
        <v>936</v>
      </c>
      <c r="E17" s="44" t="s">
        <v>392</v>
      </c>
      <c r="F17" s="41" t="s">
        <v>351</v>
      </c>
      <c r="G17" s="41" t="s">
        <v>345</v>
      </c>
      <c r="H17" s="153" t="s">
        <v>374</v>
      </c>
      <c r="I17" s="41" t="s">
        <v>370</v>
      </c>
      <c r="J17" s="43" t="s">
        <v>347</v>
      </c>
      <c r="K17" s="43">
        <v>100</v>
      </c>
      <c r="L17" s="42">
        <v>31</v>
      </c>
      <c r="M17" s="42">
        <v>31</v>
      </c>
      <c r="N17" s="42">
        <v>93</v>
      </c>
      <c r="O17" s="41" t="s">
        <v>393</v>
      </c>
    </row>
    <row r="18" spans="1:15">
      <c r="A18" s="45" t="s">
        <v>359</v>
      </c>
      <c r="B18" s="41" t="s">
        <v>4982</v>
      </c>
      <c r="C18" s="45" t="s">
        <v>394</v>
      </c>
      <c r="D18" s="43">
        <v>899</v>
      </c>
      <c r="E18" s="44" t="s">
        <v>395</v>
      </c>
      <c r="F18" s="41" t="s">
        <v>351</v>
      </c>
      <c r="G18" s="41" t="s">
        <v>345</v>
      </c>
      <c r="H18" s="153" t="s">
        <v>370</v>
      </c>
      <c r="I18" s="41" t="s">
        <v>370</v>
      </c>
      <c r="J18" s="43" t="s">
        <v>347</v>
      </c>
      <c r="K18" s="43">
        <v>100</v>
      </c>
      <c r="L18" s="42">
        <v>39.200000000000003</v>
      </c>
      <c r="M18" s="42">
        <v>39.200000000000003</v>
      </c>
      <c r="N18" s="42">
        <v>117.6</v>
      </c>
      <c r="O18" s="41" t="s">
        <v>396</v>
      </c>
    </row>
    <row r="19" spans="1:15">
      <c r="A19" s="45" t="s">
        <v>359</v>
      </c>
      <c r="B19" s="41" t="s">
        <v>4982</v>
      </c>
      <c r="C19" s="45" t="s">
        <v>397</v>
      </c>
      <c r="D19" s="43">
        <v>52</v>
      </c>
      <c r="E19" s="44" t="s">
        <v>398</v>
      </c>
      <c r="F19" s="41" t="s">
        <v>338</v>
      </c>
      <c r="G19" s="41"/>
      <c r="H19" s="153" t="s">
        <v>399</v>
      </c>
      <c r="I19" s="41" t="s">
        <v>341</v>
      </c>
      <c r="J19" s="43" t="s">
        <v>347</v>
      </c>
      <c r="K19" s="43">
        <v>100</v>
      </c>
      <c r="L19" s="42">
        <v>21.183399999999999</v>
      </c>
      <c r="M19" s="42">
        <v>21.2</v>
      </c>
      <c r="N19" s="42">
        <v>63.550199999999997</v>
      </c>
      <c r="O19" s="41"/>
    </row>
    <row r="20" spans="1:15">
      <c r="A20" s="45" t="s">
        <v>359</v>
      </c>
      <c r="B20" s="41" t="s">
        <v>4982</v>
      </c>
      <c r="C20" s="45" t="s">
        <v>400</v>
      </c>
      <c r="D20" s="43">
        <v>440</v>
      </c>
      <c r="E20" s="44" t="s">
        <v>401</v>
      </c>
      <c r="F20" s="41" t="s">
        <v>338</v>
      </c>
      <c r="G20" s="41"/>
      <c r="H20" s="153" t="s">
        <v>399</v>
      </c>
      <c r="I20" s="41" t="s">
        <v>341</v>
      </c>
      <c r="J20" s="43" t="s">
        <v>347</v>
      </c>
      <c r="K20" s="43">
        <v>100</v>
      </c>
      <c r="L20" s="42">
        <v>22.464099999999998</v>
      </c>
      <c r="M20" s="42">
        <v>22.5</v>
      </c>
      <c r="N20" s="42">
        <v>67.392200000000003</v>
      </c>
      <c r="O20" s="41"/>
    </row>
    <row r="21" spans="1:15">
      <c r="A21" s="45" t="s">
        <v>359</v>
      </c>
      <c r="B21" s="41" t="s">
        <v>4982</v>
      </c>
      <c r="C21" s="45" t="s">
        <v>402</v>
      </c>
      <c r="D21" s="43">
        <v>1926</v>
      </c>
      <c r="E21" s="44" t="s">
        <v>403</v>
      </c>
      <c r="F21" s="41" t="s">
        <v>351</v>
      </c>
      <c r="G21" s="41" t="s">
        <v>358</v>
      </c>
      <c r="H21" s="153" t="s">
        <v>374</v>
      </c>
      <c r="I21" s="41" t="s">
        <v>341</v>
      </c>
      <c r="J21" s="43" t="s">
        <v>347</v>
      </c>
      <c r="K21" s="43">
        <v>100</v>
      </c>
      <c r="L21" s="42">
        <v>22.8</v>
      </c>
      <c r="M21" s="42">
        <v>22.8</v>
      </c>
      <c r="N21" s="42">
        <v>68.3</v>
      </c>
      <c r="O21" s="41"/>
    </row>
    <row r="22" spans="1:15">
      <c r="A22" s="45" t="s">
        <v>359</v>
      </c>
      <c r="B22" s="41" t="s">
        <v>4982</v>
      </c>
      <c r="C22" s="45" t="s">
        <v>404</v>
      </c>
      <c r="D22" s="43">
        <v>180</v>
      </c>
      <c r="E22" s="44" t="s">
        <v>405</v>
      </c>
      <c r="F22" s="41" t="s">
        <v>351</v>
      </c>
      <c r="G22" s="41" t="s">
        <v>358</v>
      </c>
      <c r="H22" s="153" t="s">
        <v>406</v>
      </c>
      <c r="I22" s="41" t="s">
        <v>341</v>
      </c>
      <c r="J22" s="43" t="s">
        <v>347</v>
      </c>
      <c r="K22" s="43">
        <v>100</v>
      </c>
      <c r="L22" s="42">
        <v>25.4</v>
      </c>
      <c r="M22" s="42">
        <v>25.4</v>
      </c>
      <c r="N22" s="42">
        <v>76.3</v>
      </c>
      <c r="O22" s="41"/>
    </row>
    <row r="23" spans="1:15">
      <c r="A23" s="45" t="s">
        <v>359</v>
      </c>
      <c r="B23" s="41" t="s">
        <v>4982</v>
      </c>
      <c r="C23" s="45" t="s">
        <v>407</v>
      </c>
      <c r="D23" s="43">
        <v>191</v>
      </c>
      <c r="E23" s="44" t="s">
        <v>408</v>
      </c>
      <c r="F23" s="41" t="s">
        <v>351</v>
      </c>
      <c r="G23" s="41" t="s">
        <v>358</v>
      </c>
      <c r="H23" s="153" t="s">
        <v>406</v>
      </c>
      <c r="I23" s="41" t="s">
        <v>341</v>
      </c>
      <c r="J23" s="43" t="s">
        <v>347</v>
      </c>
      <c r="K23" s="43">
        <v>100</v>
      </c>
      <c r="L23" s="42">
        <v>24.9</v>
      </c>
      <c r="M23" s="42">
        <v>24.9</v>
      </c>
      <c r="N23" s="42">
        <v>74.599999999999994</v>
      </c>
      <c r="O23" s="41"/>
    </row>
    <row r="24" spans="1:15">
      <c r="A24" s="45" t="s">
        <v>359</v>
      </c>
      <c r="B24" s="41" t="s">
        <v>4982</v>
      </c>
      <c r="C24" s="45" t="s">
        <v>409</v>
      </c>
      <c r="D24" s="43">
        <v>1930</v>
      </c>
      <c r="E24" s="44" t="s">
        <v>410</v>
      </c>
      <c r="F24" s="41" t="s">
        <v>351</v>
      </c>
      <c r="G24" s="41" t="s">
        <v>358</v>
      </c>
      <c r="H24" s="153" t="s">
        <v>411</v>
      </c>
      <c r="I24" s="41" t="s">
        <v>341</v>
      </c>
      <c r="J24" s="43" t="s">
        <v>347</v>
      </c>
      <c r="K24" s="43">
        <v>100</v>
      </c>
      <c r="L24" s="42">
        <v>23.4</v>
      </c>
      <c r="M24" s="42">
        <v>23.4</v>
      </c>
      <c r="N24" s="42">
        <v>70.2</v>
      </c>
      <c r="O24" s="41"/>
    </row>
    <row r="25" spans="1:15">
      <c r="A25" s="45" t="s">
        <v>359</v>
      </c>
      <c r="B25" s="41" t="s">
        <v>4982</v>
      </c>
      <c r="C25" s="45" t="s">
        <v>412</v>
      </c>
      <c r="D25" s="43">
        <v>498</v>
      </c>
      <c r="E25" s="44" t="s">
        <v>413</v>
      </c>
      <c r="F25" s="41" t="s">
        <v>351</v>
      </c>
      <c r="G25" s="41" t="s">
        <v>358</v>
      </c>
      <c r="H25" s="153" t="s">
        <v>406</v>
      </c>
      <c r="I25" s="41" t="s">
        <v>341</v>
      </c>
      <c r="J25" s="43" t="s">
        <v>347</v>
      </c>
      <c r="K25" s="43">
        <v>100</v>
      </c>
      <c r="L25" s="42">
        <v>22.2</v>
      </c>
      <c r="M25" s="42">
        <v>22.2</v>
      </c>
      <c r="N25" s="42">
        <v>66.7</v>
      </c>
      <c r="O25" s="41"/>
    </row>
    <row r="26" spans="1:15">
      <c r="A26" s="45" t="s">
        <v>359</v>
      </c>
      <c r="B26" s="41" t="s">
        <v>4982</v>
      </c>
      <c r="C26" s="45" t="s">
        <v>414</v>
      </c>
      <c r="D26" s="43">
        <v>3</v>
      </c>
      <c r="E26" s="44" t="s">
        <v>415</v>
      </c>
      <c r="F26" s="41" t="s">
        <v>351</v>
      </c>
      <c r="G26" s="41"/>
      <c r="H26" s="153" t="s">
        <v>382</v>
      </c>
      <c r="I26" s="41" t="s">
        <v>341</v>
      </c>
      <c r="J26" s="43" t="s">
        <v>416</v>
      </c>
      <c r="K26" s="43">
        <v>101</v>
      </c>
      <c r="L26" s="42">
        <v>12.7</v>
      </c>
      <c r="M26" s="42">
        <v>12.7</v>
      </c>
      <c r="N26" s="42">
        <v>38.1</v>
      </c>
      <c r="O26" s="41"/>
    </row>
    <row r="27" spans="1:15">
      <c r="A27" s="45" t="s">
        <v>359</v>
      </c>
      <c r="B27" s="41" t="s">
        <v>4982</v>
      </c>
      <c r="C27" s="45" t="s">
        <v>417</v>
      </c>
      <c r="D27" s="43">
        <v>64</v>
      </c>
      <c r="E27" s="44" t="s">
        <v>418</v>
      </c>
      <c r="F27" s="41" t="s">
        <v>351</v>
      </c>
      <c r="G27" s="41"/>
      <c r="H27" s="153" t="s">
        <v>399</v>
      </c>
      <c r="I27" s="41" t="s">
        <v>341</v>
      </c>
      <c r="J27" s="43" t="s">
        <v>416</v>
      </c>
      <c r="K27" s="43">
        <v>101</v>
      </c>
      <c r="L27" s="42">
        <v>13</v>
      </c>
      <c r="M27" s="42">
        <v>13</v>
      </c>
      <c r="N27" s="42">
        <v>39</v>
      </c>
      <c r="O27" s="41"/>
    </row>
    <row r="28" spans="1:15">
      <c r="A28" s="45" t="s">
        <v>359</v>
      </c>
      <c r="B28" s="41" t="s">
        <v>4982</v>
      </c>
      <c r="C28" s="45" t="s">
        <v>419</v>
      </c>
      <c r="D28" s="43">
        <v>80</v>
      </c>
      <c r="E28" s="44" t="s">
        <v>420</v>
      </c>
      <c r="F28" s="41" t="s">
        <v>351</v>
      </c>
      <c r="G28" s="41"/>
      <c r="H28" s="153" t="s">
        <v>382</v>
      </c>
      <c r="I28" s="41" t="s">
        <v>341</v>
      </c>
      <c r="J28" s="43" t="s">
        <v>416</v>
      </c>
      <c r="K28" s="43">
        <v>101</v>
      </c>
      <c r="L28" s="42">
        <v>13.2</v>
      </c>
      <c r="M28" s="42">
        <v>13.2</v>
      </c>
      <c r="N28" s="42">
        <v>39.700000000000003</v>
      </c>
      <c r="O28" s="41"/>
    </row>
    <row r="29" spans="1:15">
      <c r="A29" s="45" t="s">
        <v>359</v>
      </c>
      <c r="B29" s="41" t="s">
        <v>4982</v>
      </c>
      <c r="C29" s="45" t="s">
        <v>421</v>
      </c>
      <c r="D29" s="43">
        <v>96</v>
      </c>
      <c r="E29" s="44" t="s">
        <v>422</v>
      </c>
      <c r="F29" s="41" t="s">
        <v>351</v>
      </c>
      <c r="G29" s="41"/>
      <c r="H29" s="153" t="s">
        <v>374</v>
      </c>
      <c r="I29" s="41" t="s">
        <v>341</v>
      </c>
      <c r="J29" s="43" t="s">
        <v>416</v>
      </c>
      <c r="K29" s="43">
        <v>101</v>
      </c>
      <c r="L29" s="42">
        <v>15.6</v>
      </c>
      <c r="M29" s="42">
        <v>15.6</v>
      </c>
      <c r="N29" s="42">
        <v>46.9</v>
      </c>
      <c r="O29" s="41"/>
    </row>
    <row r="30" spans="1:15">
      <c r="A30" s="45" t="s">
        <v>359</v>
      </c>
      <c r="B30" s="41" t="s">
        <v>4982</v>
      </c>
      <c r="C30" s="45" t="s">
        <v>423</v>
      </c>
      <c r="D30" s="43">
        <v>192</v>
      </c>
      <c r="E30" s="44" t="s">
        <v>424</v>
      </c>
      <c r="F30" s="41" t="s">
        <v>351</v>
      </c>
      <c r="G30" s="41"/>
      <c r="H30" s="153" t="s">
        <v>399</v>
      </c>
      <c r="I30" s="41" t="s">
        <v>341</v>
      </c>
      <c r="J30" s="43" t="s">
        <v>416</v>
      </c>
      <c r="K30" s="43">
        <v>101</v>
      </c>
      <c r="L30" s="42">
        <v>16.399999999999999</v>
      </c>
      <c r="M30" s="42">
        <v>16.399999999999999</v>
      </c>
      <c r="N30" s="42">
        <v>49.1</v>
      </c>
      <c r="O30" s="41"/>
    </row>
    <row r="31" spans="1:15">
      <c r="A31" s="45" t="s">
        <v>359</v>
      </c>
      <c r="B31" s="41" t="s">
        <v>4982</v>
      </c>
      <c r="C31" s="45" t="s">
        <v>425</v>
      </c>
      <c r="D31" s="43">
        <v>195</v>
      </c>
      <c r="E31" s="44" t="s">
        <v>426</v>
      </c>
      <c r="F31" s="41" t="s">
        <v>351</v>
      </c>
      <c r="G31" s="41"/>
      <c r="H31" s="153" t="s">
        <v>382</v>
      </c>
      <c r="I31" s="41" t="s">
        <v>341</v>
      </c>
      <c r="J31" s="43" t="s">
        <v>416</v>
      </c>
      <c r="K31" s="43">
        <v>101</v>
      </c>
      <c r="L31" s="42">
        <v>17.5</v>
      </c>
      <c r="M31" s="42">
        <v>17.5</v>
      </c>
      <c r="N31" s="42">
        <v>52.4</v>
      </c>
      <c r="O31" s="41"/>
    </row>
    <row r="32" spans="1:15">
      <c r="A32" s="45" t="s">
        <v>359</v>
      </c>
      <c r="B32" s="41" t="s">
        <v>4982</v>
      </c>
      <c r="C32" s="45" t="s">
        <v>412</v>
      </c>
      <c r="D32" s="43">
        <v>498</v>
      </c>
      <c r="E32" s="44" t="s">
        <v>427</v>
      </c>
      <c r="F32" s="41" t="s">
        <v>351</v>
      </c>
      <c r="G32" s="41"/>
      <c r="H32" s="153" t="s">
        <v>399</v>
      </c>
      <c r="I32" s="41" t="s">
        <v>341</v>
      </c>
      <c r="J32" s="43" t="s">
        <v>416</v>
      </c>
      <c r="K32" s="43">
        <v>101</v>
      </c>
      <c r="L32" s="42">
        <v>15.7</v>
      </c>
      <c r="M32" s="42">
        <v>15.7</v>
      </c>
      <c r="N32" s="42">
        <v>47</v>
      </c>
      <c r="O32" s="41"/>
    </row>
    <row r="33" spans="1:15">
      <c r="A33" s="45" t="s">
        <v>14</v>
      </c>
      <c r="B33" s="41" t="s">
        <v>428</v>
      </c>
      <c r="C33" s="45" t="s">
        <v>429</v>
      </c>
      <c r="D33" s="43" t="s">
        <v>430</v>
      </c>
      <c r="E33" s="44" t="s">
        <v>430</v>
      </c>
      <c r="F33" s="41" t="s">
        <v>338</v>
      </c>
      <c r="G33" s="41" t="s">
        <v>431</v>
      </c>
      <c r="H33" s="153"/>
      <c r="I33" s="41"/>
      <c r="J33" s="43" t="s">
        <v>342</v>
      </c>
      <c r="K33" s="43" t="s">
        <v>432</v>
      </c>
      <c r="L33" s="42">
        <v>14.85</v>
      </c>
      <c r="M33" s="42">
        <v>14.85</v>
      </c>
      <c r="N33" s="42">
        <v>44.54</v>
      </c>
      <c r="O33" s="41"/>
    </row>
    <row r="34" spans="1:15">
      <c r="A34" s="45" t="s">
        <v>14</v>
      </c>
      <c r="B34" s="41" t="s">
        <v>428</v>
      </c>
      <c r="C34" s="45" t="s">
        <v>433</v>
      </c>
      <c r="D34" s="43" t="s">
        <v>434</v>
      </c>
      <c r="E34" s="44" t="s">
        <v>434</v>
      </c>
      <c r="F34" s="41" t="s">
        <v>338</v>
      </c>
      <c r="G34" s="41" t="s">
        <v>431</v>
      </c>
      <c r="H34" s="153"/>
      <c r="I34" s="41"/>
      <c r="J34" s="43" t="s">
        <v>342</v>
      </c>
      <c r="K34" s="43" t="s">
        <v>432</v>
      </c>
      <c r="L34" s="42">
        <v>16.66</v>
      </c>
      <c r="M34" s="42">
        <v>16.66</v>
      </c>
      <c r="N34" s="42">
        <v>49.99</v>
      </c>
      <c r="O34" s="41"/>
    </row>
    <row r="35" spans="1:15">
      <c r="A35" s="45" t="s">
        <v>14</v>
      </c>
      <c r="B35" s="41" t="s">
        <v>428</v>
      </c>
      <c r="C35" s="45" t="s">
        <v>435</v>
      </c>
      <c r="D35" s="43" t="s">
        <v>436</v>
      </c>
      <c r="E35" s="44" t="s">
        <v>436</v>
      </c>
      <c r="F35" s="41" t="s">
        <v>338</v>
      </c>
      <c r="G35" s="41" t="s">
        <v>431</v>
      </c>
      <c r="H35" s="153"/>
      <c r="I35" s="41"/>
      <c r="J35" s="43" t="s">
        <v>342</v>
      </c>
      <c r="K35" s="43" t="s">
        <v>432</v>
      </c>
      <c r="L35" s="42">
        <v>16.559999999999999</v>
      </c>
      <c r="M35" s="42">
        <v>16.559999999999999</v>
      </c>
      <c r="N35" s="42">
        <v>49.67</v>
      </c>
      <c r="O35" s="41"/>
    </row>
    <row r="36" spans="1:15">
      <c r="A36" s="45" t="s">
        <v>14</v>
      </c>
      <c r="B36" s="41" t="s">
        <v>428</v>
      </c>
      <c r="C36" s="45" t="s">
        <v>437</v>
      </c>
      <c r="D36" s="43" t="s">
        <v>438</v>
      </c>
      <c r="E36" s="44" t="s">
        <v>438</v>
      </c>
      <c r="F36" s="41" t="s">
        <v>338</v>
      </c>
      <c r="G36" s="41" t="s">
        <v>431</v>
      </c>
      <c r="H36" s="153"/>
      <c r="I36" s="41"/>
      <c r="J36" s="43" t="s">
        <v>342</v>
      </c>
      <c r="K36" s="43" t="s">
        <v>432</v>
      </c>
      <c r="L36" s="42">
        <v>14.97</v>
      </c>
      <c r="M36" s="42">
        <v>14.97</v>
      </c>
      <c r="N36" s="42">
        <v>44.9</v>
      </c>
      <c r="O36" s="41"/>
    </row>
    <row r="37" spans="1:15">
      <c r="A37" s="45" t="s">
        <v>14</v>
      </c>
      <c r="B37" s="41" t="s">
        <v>428</v>
      </c>
      <c r="C37" s="45" t="s">
        <v>4987</v>
      </c>
      <c r="D37" s="43" t="s">
        <v>439</v>
      </c>
      <c r="E37" s="44" t="s">
        <v>439</v>
      </c>
      <c r="F37" s="41" t="s">
        <v>338</v>
      </c>
      <c r="G37" s="41" t="s">
        <v>431</v>
      </c>
      <c r="H37" s="153"/>
      <c r="I37" s="41"/>
      <c r="J37" s="43" t="s">
        <v>342</v>
      </c>
      <c r="K37" s="43" t="s">
        <v>432</v>
      </c>
      <c r="L37" s="42">
        <v>16.07</v>
      </c>
      <c r="M37" s="42">
        <v>16.07</v>
      </c>
      <c r="N37" s="42">
        <v>48.21</v>
      </c>
      <c r="O37" s="41"/>
    </row>
    <row r="38" spans="1:15">
      <c r="A38" s="45" t="s">
        <v>14</v>
      </c>
      <c r="B38" s="41" t="s">
        <v>428</v>
      </c>
      <c r="C38" s="45" t="s">
        <v>440</v>
      </c>
      <c r="D38" s="43" t="s">
        <v>441</v>
      </c>
      <c r="E38" s="44" t="s">
        <v>441</v>
      </c>
      <c r="F38" s="41" t="s">
        <v>338</v>
      </c>
      <c r="G38" s="41" t="s">
        <v>431</v>
      </c>
      <c r="H38" s="153"/>
      <c r="I38" s="41"/>
      <c r="J38" s="43" t="s">
        <v>342</v>
      </c>
      <c r="K38" s="43" t="s">
        <v>432</v>
      </c>
      <c r="L38" s="42">
        <v>14.39</v>
      </c>
      <c r="M38" s="42">
        <v>14.39</v>
      </c>
      <c r="N38" s="42">
        <v>43.16</v>
      </c>
      <c r="O38" s="41"/>
    </row>
    <row r="39" spans="1:15">
      <c r="A39" s="45" t="s">
        <v>14</v>
      </c>
      <c r="B39" s="41" t="s">
        <v>428</v>
      </c>
      <c r="C39" s="45" t="s">
        <v>442</v>
      </c>
      <c r="D39" s="43" t="s">
        <v>443</v>
      </c>
      <c r="E39" s="44" t="s">
        <v>443</v>
      </c>
      <c r="F39" s="41" t="s">
        <v>338</v>
      </c>
      <c r="G39" s="41" t="s">
        <v>431</v>
      </c>
      <c r="H39" s="153"/>
      <c r="I39" s="41"/>
      <c r="J39" s="43" t="s">
        <v>342</v>
      </c>
      <c r="K39" s="43" t="s">
        <v>432</v>
      </c>
      <c r="L39" s="42">
        <v>14.71</v>
      </c>
      <c r="M39" s="42">
        <v>14.71</v>
      </c>
      <c r="N39" s="42">
        <v>44.13</v>
      </c>
      <c r="O39" s="41"/>
    </row>
    <row r="40" spans="1:15">
      <c r="A40" s="45" t="s">
        <v>14</v>
      </c>
      <c r="B40" s="41" t="s">
        <v>428</v>
      </c>
      <c r="C40" s="45" t="s">
        <v>444</v>
      </c>
      <c r="D40" s="43" t="s">
        <v>445</v>
      </c>
      <c r="E40" s="44" t="s">
        <v>445</v>
      </c>
      <c r="F40" s="41" t="s">
        <v>338</v>
      </c>
      <c r="G40" s="41" t="s">
        <v>431</v>
      </c>
      <c r="H40" s="153"/>
      <c r="I40" s="41"/>
      <c r="J40" s="43" t="s">
        <v>342</v>
      </c>
      <c r="K40" s="43" t="s">
        <v>432</v>
      </c>
      <c r="L40" s="42">
        <v>16.420000000000002</v>
      </c>
      <c r="M40" s="42">
        <v>16.420000000000002</v>
      </c>
      <c r="N40" s="42">
        <v>49.25</v>
      </c>
      <c r="O40" s="41"/>
    </row>
    <row r="41" spans="1:15">
      <c r="A41" s="45" t="s">
        <v>14</v>
      </c>
      <c r="B41" s="41" t="s">
        <v>428</v>
      </c>
      <c r="C41" s="45" t="s">
        <v>446</v>
      </c>
      <c r="D41" s="43" t="s">
        <v>447</v>
      </c>
      <c r="E41" s="44" t="s">
        <v>447</v>
      </c>
      <c r="F41" s="41" t="s">
        <v>338</v>
      </c>
      <c r="G41" s="41" t="s">
        <v>431</v>
      </c>
      <c r="H41" s="153"/>
      <c r="I41" s="41"/>
      <c r="J41" s="43" t="s">
        <v>342</v>
      </c>
      <c r="K41" s="43" t="s">
        <v>432</v>
      </c>
      <c r="L41" s="42">
        <v>15.91</v>
      </c>
      <c r="M41" s="42">
        <v>15.91</v>
      </c>
      <c r="N41" s="42">
        <v>47.72</v>
      </c>
      <c r="O41" s="41"/>
    </row>
    <row r="42" spans="1:15">
      <c r="A42" s="45" t="s">
        <v>15</v>
      </c>
      <c r="B42" s="41" t="s">
        <v>2</v>
      </c>
      <c r="C42" s="45" t="s">
        <v>448</v>
      </c>
      <c r="D42" s="43" t="s">
        <v>448</v>
      </c>
      <c r="E42" s="44" t="s">
        <v>449</v>
      </c>
      <c r="F42" s="41" t="s">
        <v>351</v>
      </c>
      <c r="G42" s="41" t="s">
        <v>431</v>
      </c>
      <c r="H42" s="153"/>
      <c r="I42" s="41" t="s">
        <v>370</v>
      </c>
      <c r="J42" s="43" t="s">
        <v>342</v>
      </c>
      <c r="K42" s="43">
        <v>100</v>
      </c>
      <c r="L42" s="42">
        <v>11.98</v>
      </c>
      <c r="M42" s="42">
        <v>12</v>
      </c>
      <c r="N42" s="42">
        <v>35.942</v>
      </c>
      <c r="O42" s="41"/>
    </row>
    <row r="43" spans="1:15">
      <c r="A43" s="45" t="s">
        <v>15</v>
      </c>
      <c r="B43" s="41" t="s">
        <v>2</v>
      </c>
      <c r="C43" s="45" t="s">
        <v>450</v>
      </c>
      <c r="D43" s="43">
        <v>91</v>
      </c>
      <c r="E43" s="44" t="s">
        <v>451</v>
      </c>
      <c r="F43" s="41" t="s">
        <v>351</v>
      </c>
      <c r="G43" s="41" t="s">
        <v>345</v>
      </c>
      <c r="H43" s="153"/>
      <c r="I43" s="41" t="s">
        <v>341</v>
      </c>
      <c r="J43" s="43" t="s">
        <v>347</v>
      </c>
      <c r="K43" s="43">
        <v>100</v>
      </c>
      <c r="L43" s="42">
        <v>41.659199999999998</v>
      </c>
      <c r="M43" s="42">
        <v>41.7</v>
      </c>
      <c r="N43" s="42">
        <v>124.97799999999999</v>
      </c>
      <c r="O43" s="41"/>
    </row>
    <row r="44" spans="1:15">
      <c r="A44" s="45" t="s">
        <v>15</v>
      </c>
      <c r="B44" s="41" t="s">
        <v>2</v>
      </c>
      <c r="C44" s="45" t="s">
        <v>452</v>
      </c>
      <c r="D44" s="43">
        <v>166</v>
      </c>
      <c r="E44" s="44" t="s">
        <v>453</v>
      </c>
      <c r="F44" s="41" t="s">
        <v>351</v>
      </c>
      <c r="G44" s="41" t="s">
        <v>345</v>
      </c>
      <c r="H44" s="153"/>
      <c r="I44" s="41" t="s">
        <v>341</v>
      </c>
      <c r="J44" s="43" t="s">
        <v>347</v>
      </c>
      <c r="K44" s="43">
        <v>100</v>
      </c>
      <c r="L44" s="42">
        <v>43.057400000000001</v>
      </c>
      <c r="M44" s="42">
        <v>43.1</v>
      </c>
      <c r="N44" s="42">
        <v>129.172</v>
      </c>
      <c r="O44" s="41"/>
    </row>
    <row r="45" spans="1:15">
      <c r="A45" s="45" t="s">
        <v>15</v>
      </c>
      <c r="B45" s="41" t="s">
        <v>2</v>
      </c>
      <c r="C45" s="45" t="s">
        <v>454</v>
      </c>
      <c r="D45" s="43">
        <v>67</v>
      </c>
      <c r="E45" s="44" t="s">
        <v>455</v>
      </c>
      <c r="F45" s="41" t="s">
        <v>351</v>
      </c>
      <c r="G45" s="41" t="s">
        <v>345</v>
      </c>
      <c r="H45" s="153"/>
      <c r="I45" s="41" t="s">
        <v>341</v>
      </c>
      <c r="J45" s="43" t="s">
        <v>347</v>
      </c>
      <c r="K45" s="43">
        <v>100</v>
      </c>
      <c r="L45" s="42">
        <v>48.1492</v>
      </c>
      <c r="M45" s="42">
        <v>48.1</v>
      </c>
      <c r="N45" s="42">
        <v>144.44800000000001</v>
      </c>
      <c r="O45" s="41"/>
    </row>
    <row r="46" spans="1:15">
      <c r="A46" s="45" t="s">
        <v>15</v>
      </c>
      <c r="B46" s="41" t="s">
        <v>2</v>
      </c>
      <c r="C46" s="45" t="s">
        <v>456</v>
      </c>
      <c r="D46" s="43">
        <v>88</v>
      </c>
      <c r="E46" s="44" t="s">
        <v>457</v>
      </c>
      <c r="F46" s="41" t="s">
        <v>351</v>
      </c>
      <c r="G46" s="41" t="s">
        <v>345</v>
      </c>
      <c r="H46" s="153"/>
      <c r="I46" s="41" t="s">
        <v>341</v>
      </c>
      <c r="J46" s="43" t="s">
        <v>347</v>
      </c>
      <c r="K46" s="43">
        <v>100</v>
      </c>
      <c r="L46" s="42">
        <v>44.870699999999999</v>
      </c>
      <c r="M46" s="42">
        <v>44.9</v>
      </c>
      <c r="N46" s="42">
        <v>134.61199999999999</v>
      </c>
      <c r="O46" s="41"/>
    </row>
    <row r="47" spans="1:15">
      <c r="A47" s="45" t="s">
        <v>15</v>
      </c>
      <c r="B47" s="41" t="s">
        <v>2</v>
      </c>
      <c r="C47" s="45" t="s">
        <v>458</v>
      </c>
      <c r="D47" s="43">
        <v>57</v>
      </c>
      <c r="E47" s="44" t="s">
        <v>459</v>
      </c>
      <c r="F47" s="41" t="s">
        <v>338</v>
      </c>
      <c r="G47" s="41" t="s">
        <v>345</v>
      </c>
      <c r="H47" s="153"/>
      <c r="I47" s="41" t="s">
        <v>341</v>
      </c>
      <c r="J47" s="43" t="s">
        <v>347</v>
      </c>
      <c r="K47" s="43">
        <v>100</v>
      </c>
      <c r="L47" s="42">
        <v>46.504399999999997</v>
      </c>
      <c r="M47" s="42">
        <v>46.5</v>
      </c>
      <c r="N47" s="42">
        <v>139.51300000000001</v>
      </c>
      <c r="O47" s="41"/>
    </row>
    <row r="48" spans="1:15">
      <c r="A48" s="45" t="s">
        <v>15</v>
      </c>
      <c r="B48" s="41" t="s">
        <v>2</v>
      </c>
      <c r="C48" s="45" t="s">
        <v>460</v>
      </c>
      <c r="D48" s="43">
        <v>55</v>
      </c>
      <c r="E48" s="44" t="s">
        <v>461</v>
      </c>
      <c r="F48" s="41" t="s">
        <v>351</v>
      </c>
      <c r="G48" s="41" t="s">
        <v>345</v>
      </c>
      <c r="H48" s="153"/>
      <c r="I48" s="41" t="s">
        <v>341</v>
      </c>
      <c r="J48" s="43" t="s">
        <v>347</v>
      </c>
      <c r="K48" s="43">
        <v>100</v>
      </c>
      <c r="L48" s="42">
        <v>33.1828</v>
      </c>
      <c r="M48" s="42">
        <v>33.200000000000003</v>
      </c>
      <c r="N48" s="42">
        <v>99.548299999999998</v>
      </c>
      <c r="O48" s="41"/>
    </row>
    <row r="49" spans="1:15">
      <c r="A49" s="45" t="s">
        <v>15</v>
      </c>
      <c r="B49" s="41" t="s">
        <v>2</v>
      </c>
      <c r="C49" s="45" t="s">
        <v>462</v>
      </c>
      <c r="D49" s="43">
        <v>56</v>
      </c>
      <c r="E49" s="44" t="s">
        <v>463</v>
      </c>
      <c r="F49" s="41" t="s">
        <v>351</v>
      </c>
      <c r="G49" s="41" t="s">
        <v>345</v>
      </c>
      <c r="H49" s="153"/>
      <c r="I49" s="41" t="s">
        <v>341</v>
      </c>
      <c r="J49" s="43" t="s">
        <v>347</v>
      </c>
      <c r="K49" s="43" t="s">
        <v>464</v>
      </c>
      <c r="L49" s="42">
        <v>39.4</v>
      </c>
      <c r="M49" s="42">
        <v>32.6</v>
      </c>
      <c r="N49" s="42">
        <v>118.2</v>
      </c>
      <c r="O49" s="41"/>
    </row>
    <row r="50" spans="1:15">
      <c r="A50" s="45" t="s">
        <v>15</v>
      </c>
      <c r="B50" s="41" t="s">
        <v>2</v>
      </c>
      <c r="C50" s="45" t="s">
        <v>465</v>
      </c>
      <c r="D50" s="43">
        <v>220</v>
      </c>
      <c r="E50" s="44" t="s">
        <v>466</v>
      </c>
      <c r="F50" s="41" t="s">
        <v>351</v>
      </c>
      <c r="G50" s="41" t="s">
        <v>345</v>
      </c>
      <c r="H50" s="153"/>
      <c r="I50" s="41" t="s">
        <v>341</v>
      </c>
      <c r="J50" s="43" t="s">
        <v>347</v>
      </c>
      <c r="K50" s="43">
        <v>100</v>
      </c>
      <c r="L50" s="42">
        <v>29.6</v>
      </c>
      <c r="M50" s="42">
        <v>29.6</v>
      </c>
      <c r="N50" s="42">
        <v>88.9</v>
      </c>
      <c r="O50" s="41"/>
    </row>
    <row r="51" spans="1:15">
      <c r="A51" s="45" t="s">
        <v>15</v>
      </c>
      <c r="B51" s="41" t="s">
        <v>2</v>
      </c>
      <c r="C51" s="45" t="s">
        <v>467</v>
      </c>
      <c r="D51" s="43">
        <v>102</v>
      </c>
      <c r="E51" s="44" t="s">
        <v>468</v>
      </c>
      <c r="F51" s="41" t="s">
        <v>338</v>
      </c>
      <c r="G51" s="41" t="s">
        <v>345</v>
      </c>
      <c r="H51" s="153"/>
      <c r="I51" s="41" t="s">
        <v>341</v>
      </c>
      <c r="J51" s="43" t="s">
        <v>347</v>
      </c>
      <c r="K51" s="43" t="s">
        <v>464</v>
      </c>
      <c r="L51" s="42">
        <v>38.799999999999997</v>
      </c>
      <c r="M51" s="42">
        <v>32.1</v>
      </c>
      <c r="N51" s="42">
        <v>116.3</v>
      </c>
      <c r="O51" s="41"/>
    </row>
    <row r="52" spans="1:15">
      <c r="A52" s="45" t="s">
        <v>15</v>
      </c>
      <c r="B52" s="41" t="s">
        <v>2</v>
      </c>
      <c r="C52" s="45" t="s">
        <v>469</v>
      </c>
      <c r="D52" s="43">
        <v>46</v>
      </c>
      <c r="E52" s="44" t="s">
        <v>470</v>
      </c>
      <c r="F52" s="41" t="s">
        <v>351</v>
      </c>
      <c r="G52" s="41" t="s">
        <v>345</v>
      </c>
      <c r="H52" s="153"/>
      <c r="I52" s="41" t="s">
        <v>341</v>
      </c>
      <c r="J52" s="43" t="s">
        <v>347</v>
      </c>
      <c r="K52" s="43" t="s">
        <v>464</v>
      </c>
      <c r="L52" s="42">
        <v>39.700000000000003</v>
      </c>
      <c r="M52" s="42">
        <v>33.1</v>
      </c>
      <c r="N52" s="42">
        <v>119.1</v>
      </c>
      <c r="O52" s="41"/>
    </row>
    <row r="53" spans="1:15">
      <c r="A53" s="45" t="s">
        <v>15</v>
      </c>
      <c r="B53" s="41" t="s">
        <v>2</v>
      </c>
      <c r="C53" s="45" t="s">
        <v>471</v>
      </c>
      <c r="D53" s="43">
        <v>52</v>
      </c>
      <c r="E53" s="44" t="s">
        <v>472</v>
      </c>
      <c r="F53" s="41" t="s">
        <v>351</v>
      </c>
      <c r="G53" s="41" t="s">
        <v>345</v>
      </c>
      <c r="H53" s="153"/>
      <c r="I53" s="41" t="s">
        <v>370</v>
      </c>
      <c r="J53" s="43" t="s">
        <v>347</v>
      </c>
      <c r="K53" s="43">
        <v>100</v>
      </c>
      <c r="L53" s="42">
        <v>28.7</v>
      </c>
      <c r="M53" s="42">
        <v>28.7</v>
      </c>
      <c r="N53" s="42">
        <v>86.1</v>
      </c>
      <c r="O53" s="41" t="s">
        <v>473</v>
      </c>
    </row>
    <row r="54" spans="1:15">
      <c r="A54" s="45" t="s">
        <v>15</v>
      </c>
      <c r="B54" s="41" t="s">
        <v>2</v>
      </c>
      <c r="C54" s="45" t="s">
        <v>474</v>
      </c>
      <c r="D54" s="43">
        <v>260</v>
      </c>
      <c r="E54" s="44" t="s">
        <v>475</v>
      </c>
      <c r="F54" s="41" t="s">
        <v>351</v>
      </c>
      <c r="G54" s="41" t="s">
        <v>345</v>
      </c>
      <c r="H54" s="153"/>
      <c r="I54" s="41" t="s">
        <v>370</v>
      </c>
      <c r="J54" s="43" t="s">
        <v>347</v>
      </c>
      <c r="K54" s="43" t="s">
        <v>348</v>
      </c>
      <c r="L54" s="42">
        <v>43.2</v>
      </c>
      <c r="M54" s="42">
        <v>36.299999999999997</v>
      </c>
      <c r="N54" s="42">
        <v>129.5</v>
      </c>
      <c r="O54" s="41" t="s">
        <v>476</v>
      </c>
    </row>
    <row r="55" spans="1:15" ht="27">
      <c r="A55" s="45" t="s">
        <v>477</v>
      </c>
      <c r="B55" s="41" t="s">
        <v>478</v>
      </c>
      <c r="C55" s="45" t="s">
        <v>479</v>
      </c>
      <c r="D55" s="43" t="s">
        <v>480</v>
      </c>
      <c r="E55" s="44" t="s">
        <v>480</v>
      </c>
      <c r="F55" s="41" t="s">
        <v>338</v>
      </c>
      <c r="G55" s="41" t="s">
        <v>358</v>
      </c>
      <c r="H55" s="153" t="s">
        <v>4990</v>
      </c>
      <c r="I55" s="41" t="s">
        <v>341</v>
      </c>
      <c r="J55" s="43" t="s">
        <v>481</v>
      </c>
      <c r="K55" s="43" t="s">
        <v>482</v>
      </c>
      <c r="L55" s="42">
        <v>25.9</v>
      </c>
      <c r="M55" s="42">
        <v>25.9</v>
      </c>
      <c r="N55" s="42">
        <v>77.8</v>
      </c>
      <c r="O55" s="41"/>
    </row>
    <row r="56" spans="1:15" ht="27">
      <c r="A56" s="45" t="s">
        <v>477</v>
      </c>
      <c r="B56" s="41" t="s">
        <v>478</v>
      </c>
      <c r="C56" s="45" t="s">
        <v>483</v>
      </c>
      <c r="D56" s="43" t="s">
        <v>484</v>
      </c>
      <c r="E56" s="44" t="s">
        <v>484</v>
      </c>
      <c r="F56" s="41" t="s">
        <v>351</v>
      </c>
      <c r="G56" s="41" t="s">
        <v>358</v>
      </c>
      <c r="H56" s="153" t="s">
        <v>4991</v>
      </c>
      <c r="I56" s="41" t="s">
        <v>341</v>
      </c>
      <c r="J56" s="43" t="s">
        <v>481</v>
      </c>
      <c r="K56" s="43">
        <v>51</v>
      </c>
      <c r="L56" s="42">
        <v>7.4</v>
      </c>
      <c r="M56" s="42">
        <v>7.4</v>
      </c>
      <c r="N56" s="42">
        <v>22.1</v>
      </c>
      <c r="O56" s="41"/>
    </row>
    <row r="57" spans="1:15">
      <c r="A57" s="45" t="s">
        <v>477</v>
      </c>
      <c r="B57" s="41" t="s">
        <v>478</v>
      </c>
      <c r="C57" s="45" t="s">
        <v>485</v>
      </c>
      <c r="D57" s="43" t="s">
        <v>486</v>
      </c>
      <c r="E57" s="44" t="s">
        <v>486</v>
      </c>
      <c r="F57" s="41" t="s">
        <v>338</v>
      </c>
      <c r="G57" s="41" t="s">
        <v>358</v>
      </c>
      <c r="H57" s="153" t="s">
        <v>4992</v>
      </c>
      <c r="I57" s="41" t="s">
        <v>341</v>
      </c>
      <c r="J57" s="43" t="s">
        <v>481</v>
      </c>
      <c r="K57" s="43">
        <v>51</v>
      </c>
      <c r="L57" s="42">
        <v>11.2</v>
      </c>
      <c r="M57" s="42">
        <v>11.2</v>
      </c>
      <c r="N57" s="42">
        <v>33.5</v>
      </c>
      <c r="O57" s="41"/>
    </row>
    <row r="58" spans="1:15">
      <c r="A58" s="45" t="s">
        <v>477</v>
      </c>
      <c r="B58" s="41" t="s">
        <v>478</v>
      </c>
      <c r="C58" s="45" t="s">
        <v>487</v>
      </c>
      <c r="D58" s="43" t="s">
        <v>488</v>
      </c>
      <c r="E58" s="44" t="s">
        <v>488</v>
      </c>
      <c r="F58" s="41" t="s">
        <v>338</v>
      </c>
      <c r="G58" s="41" t="s">
        <v>358</v>
      </c>
      <c r="H58" s="153" t="s">
        <v>4993</v>
      </c>
      <c r="I58" s="41" t="s">
        <v>341</v>
      </c>
      <c r="J58" s="43" t="s">
        <v>481</v>
      </c>
      <c r="K58" s="43" t="s">
        <v>482</v>
      </c>
      <c r="L58" s="42">
        <v>22.9</v>
      </c>
      <c r="M58" s="42">
        <v>22.9</v>
      </c>
      <c r="N58" s="42">
        <v>68.7</v>
      </c>
      <c r="O58" s="41"/>
    </row>
    <row r="59" spans="1:15" ht="15" customHeight="1">
      <c r="A59" s="45" t="s">
        <v>477</v>
      </c>
      <c r="B59" s="41" t="s">
        <v>478</v>
      </c>
      <c r="C59" s="45" t="s">
        <v>489</v>
      </c>
      <c r="D59" s="43" t="s">
        <v>490</v>
      </c>
      <c r="E59" s="44" t="s">
        <v>490</v>
      </c>
      <c r="F59" s="41" t="s">
        <v>351</v>
      </c>
      <c r="G59" s="41" t="s">
        <v>358</v>
      </c>
      <c r="H59" s="153" t="s">
        <v>4994</v>
      </c>
      <c r="I59" s="41" t="s">
        <v>341</v>
      </c>
      <c r="J59" s="43" t="s">
        <v>481</v>
      </c>
      <c r="K59" s="43" t="s">
        <v>491</v>
      </c>
      <c r="L59" s="42">
        <v>26.1</v>
      </c>
      <c r="M59" s="42">
        <v>26.1</v>
      </c>
      <c r="N59" s="42">
        <v>78.2</v>
      </c>
      <c r="O59" s="41"/>
    </row>
    <row r="60" spans="1:15" ht="27">
      <c r="A60" s="45" t="s">
        <v>477</v>
      </c>
      <c r="B60" s="41" t="s">
        <v>478</v>
      </c>
      <c r="C60" s="45" t="s">
        <v>492</v>
      </c>
      <c r="D60" s="43" t="s">
        <v>493</v>
      </c>
      <c r="E60" s="44" t="s">
        <v>493</v>
      </c>
      <c r="F60" s="41" t="s">
        <v>351</v>
      </c>
      <c r="G60" s="41" t="s">
        <v>358</v>
      </c>
      <c r="H60" s="153" t="s">
        <v>4995</v>
      </c>
      <c r="I60" s="41" t="s">
        <v>341</v>
      </c>
      <c r="J60" s="43" t="s">
        <v>481</v>
      </c>
      <c r="K60" s="43">
        <v>51</v>
      </c>
      <c r="L60" s="42">
        <v>9.4</v>
      </c>
      <c r="M60" s="42">
        <v>9.4</v>
      </c>
      <c r="N60" s="42">
        <v>28.2</v>
      </c>
      <c r="O60" s="41"/>
    </row>
    <row r="61" spans="1:15" ht="27">
      <c r="A61" s="45" t="s">
        <v>477</v>
      </c>
      <c r="B61" s="41" t="s">
        <v>478</v>
      </c>
      <c r="C61" s="45" t="s">
        <v>494</v>
      </c>
      <c r="D61" s="43" t="s">
        <v>495</v>
      </c>
      <c r="E61" s="44" t="s">
        <v>495</v>
      </c>
      <c r="F61" s="41" t="s">
        <v>338</v>
      </c>
      <c r="G61" s="41" t="s">
        <v>358</v>
      </c>
      <c r="H61" s="153" t="s">
        <v>4996</v>
      </c>
      <c r="I61" s="41" t="s">
        <v>341</v>
      </c>
      <c r="J61" s="43" t="s">
        <v>481</v>
      </c>
      <c r="K61" s="43" t="s">
        <v>491</v>
      </c>
      <c r="L61" s="42">
        <v>27.3</v>
      </c>
      <c r="M61" s="42">
        <v>27.3</v>
      </c>
      <c r="N61" s="42">
        <v>81.8</v>
      </c>
      <c r="O61" s="41"/>
    </row>
    <row r="62" spans="1:15" ht="27">
      <c r="A62" s="45" t="s">
        <v>477</v>
      </c>
      <c r="B62" s="41" t="s">
        <v>478</v>
      </c>
      <c r="C62" s="45" t="s">
        <v>496</v>
      </c>
      <c r="D62" s="43" t="s">
        <v>497</v>
      </c>
      <c r="E62" s="44" t="s">
        <v>497</v>
      </c>
      <c r="F62" s="41" t="s">
        <v>351</v>
      </c>
      <c r="G62" s="41" t="s">
        <v>358</v>
      </c>
      <c r="H62" s="153" t="s">
        <v>4997</v>
      </c>
      <c r="I62" s="41" t="s">
        <v>341</v>
      </c>
      <c r="J62" s="43" t="s">
        <v>481</v>
      </c>
      <c r="K62" s="43">
        <v>51</v>
      </c>
      <c r="L62" s="42">
        <v>10.4</v>
      </c>
      <c r="M62" s="42">
        <v>10.4</v>
      </c>
      <c r="N62" s="42">
        <v>31.2</v>
      </c>
      <c r="O62" s="41"/>
    </row>
    <row r="63" spans="1:15" ht="27">
      <c r="A63" s="45" t="s">
        <v>477</v>
      </c>
      <c r="B63" s="41" t="s">
        <v>478</v>
      </c>
      <c r="C63" s="45" t="s">
        <v>498</v>
      </c>
      <c r="D63" s="43" t="s">
        <v>499</v>
      </c>
      <c r="E63" s="44" t="s">
        <v>499</v>
      </c>
      <c r="F63" s="41" t="s">
        <v>4989</v>
      </c>
      <c r="G63" s="41" t="s">
        <v>358</v>
      </c>
      <c r="H63" s="153" t="s">
        <v>4998</v>
      </c>
      <c r="I63" s="41" t="s">
        <v>341</v>
      </c>
      <c r="J63" s="43" t="s">
        <v>481</v>
      </c>
      <c r="K63" s="43" t="s">
        <v>491</v>
      </c>
      <c r="L63" s="42">
        <v>23.7</v>
      </c>
      <c r="M63" s="42">
        <v>23.7</v>
      </c>
      <c r="N63" s="42">
        <v>71</v>
      </c>
      <c r="O63" s="41"/>
    </row>
    <row r="64" spans="1:15" ht="27">
      <c r="A64" s="45" t="s">
        <v>477</v>
      </c>
      <c r="B64" s="41" t="s">
        <v>478</v>
      </c>
      <c r="C64" s="45" t="s">
        <v>500</v>
      </c>
      <c r="D64" s="43" t="s">
        <v>501</v>
      </c>
      <c r="E64" s="44" t="s">
        <v>501</v>
      </c>
      <c r="F64" s="41" t="s">
        <v>351</v>
      </c>
      <c r="G64" s="41" t="s">
        <v>358</v>
      </c>
      <c r="H64" s="153" t="s">
        <v>4999</v>
      </c>
      <c r="I64" s="41" t="s">
        <v>341</v>
      </c>
      <c r="J64" s="43" t="s">
        <v>481</v>
      </c>
      <c r="K64" s="43">
        <v>51</v>
      </c>
      <c r="L64" s="42">
        <v>11.5</v>
      </c>
      <c r="M64" s="42">
        <v>11.5</v>
      </c>
      <c r="N64" s="42">
        <v>34.4</v>
      </c>
      <c r="O64" s="41"/>
    </row>
    <row r="65" spans="1:15">
      <c r="A65" s="45" t="s">
        <v>7</v>
      </c>
      <c r="B65" s="41" t="s">
        <v>502</v>
      </c>
      <c r="C65" s="45" t="s">
        <v>503</v>
      </c>
      <c r="D65" s="43" t="s">
        <v>504</v>
      </c>
      <c r="E65" s="44">
        <v>100037</v>
      </c>
      <c r="F65" s="41" t="s">
        <v>338</v>
      </c>
      <c r="G65" s="41" t="s">
        <v>505</v>
      </c>
      <c r="H65" s="153" t="s">
        <v>506</v>
      </c>
      <c r="I65" s="41" t="s">
        <v>341</v>
      </c>
      <c r="J65" s="43" t="s">
        <v>347</v>
      </c>
      <c r="K65" s="43">
        <v>100</v>
      </c>
      <c r="L65" s="42">
        <v>25.012499999999999</v>
      </c>
      <c r="M65" s="42">
        <v>25.012499999999999</v>
      </c>
      <c r="N65" s="42">
        <v>75.037400000000005</v>
      </c>
      <c r="O65" s="41"/>
    </row>
    <row r="66" spans="1:15">
      <c r="A66" s="45" t="s">
        <v>7</v>
      </c>
      <c r="B66" s="41" t="s">
        <v>502</v>
      </c>
      <c r="C66" s="45" t="s">
        <v>507</v>
      </c>
      <c r="D66" s="43" t="s">
        <v>508</v>
      </c>
      <c r="E66" s="44">
        <v>100040</v>
      </c>
      <c r="F66" s="41" t="s">
        <v>351</v>
      </c>
      <c r="G66" s="41" t="s">
        <v>505</v>
      </c>
      <c r="H66" s="153" t="s">
        <v>506</v>
      </c>
      <c r="I66" s="41" t="s">
        <v>341</v>
      </c>
      <c r="J66" s="43" t="s">
        <v>347</v>
      </c>
      <c r="K66" s="43">
        <v>100</v>
      </c>
      <c r="L66" s="42">
        <v>23.1797</v>
      </c>
      <c r="M66" s="42">
        <v>23.2</v>
      </c>
      <c r="N66" s="42">
        <v>69.539000000000001</v>
      </c>
      <c r="O66" s="41"/>
    </row>
    <row r="67" spans="1:15">
      <c r="A67" s="45" t="s">
        <v>7</v>
      </c>
      <c r="B67" s="41" t="s">
        <v>502</v>
      </c>
      <c r="C67" s="45" t="s">
        <v>509</v>
      </c>
      <c r="D67" s="43" t="s">
        <v>510</v>
      </c>
      <c r="E67" s="44" t="s">
        <v>511</v>
      </c>
      <c r="F67" s="41" t="s">
        <v>351</v>
      </c>
      <c r="G67" s="41" t="s">
        <v>505</v>
      </c>
      <c r="H67" s="153" t="s">
        <v>512</v>
      </c>
      <c r="I67" s="41" t="s">
        <v>341</v>
      </c>
      <c r="J67" s="43" t="s">
        <v>342</v>
      </c>
      <c r="K67" s="43">
        <v>100</v>
      </c>
      <c r="L67" s="42">
        <v>13.647</v>
      </c>
      <c r="M67" s="42">
        <v>13.6</v>
      </c>
      <c r="N67" s="42">
        <v>40.941000000000003</v>
      </c>
      <c r="O67" s="41"/>
    </row>
    <row r="68" spans="1:15" ht="27">
      <c r="A68" s="45" t="s">
        <v>7</v>
      </c>
      <c r="B68" s="41" t="s">
        <v>502</v>
      </c>
      <c r="C68" s="45" t="s">
        <v>513</v>
      </c>
      <c r="D68" s="43" t="s">
        <v>514</v>
      </c>
      <c r="E68" s="44" t="s">
        <v>515</v>
      </c>
      <c r="F68" s="41" t="s">
        <v>338</v>
      </c>
      <c r="G68" s="41" t="s">
        <v>345</v>
      </c>
      <c r="H68" s="153" t="s">
        <v>516</v>
      </c>
      <c r="I68" s="41" t="s">
        <v>341</v>
      </c>
      <c r="J68" s="43" t="s">
        <v>347</v>
      </c>
      <c r="K68" s="43">
        <v>100</v>
      </c>
      <c r="L68" s="42">
        <v>48.263800000000003</v>
      </c>
      <c r="M68" s="42">
        <v>48.3</v>
      </c>
      <c r="N68" s="42">
        <v>144.791</v>
      </c>
      <c r="O68" s="41"/>
    </row>
    <row r="69" spans="1:15">
      <c r="A69" s="45" t="s">
        <v>7</v>
      </c>
      <c r="B69" s="41" t="s">
        <v>502</v>
      </c>
      <c r="C69" s="45" t="s">
        <v>517</v>
      </c>
      <c r="D69" s="43" t="s">
        <v>514</v>
      </c>
      <c r="E69" s="44" t="s">
        <v>518</v>
      </c>
      <c r="F69" s="41" t="s">
        <v>351</v>
      </c>
      <c r="G69" s="41" t="s">
        <v>345</v>
      </c>
      <c r="H69" s="153" t="s">
        <v>519</v>
      </c>
      <c r="I69" s="41" t="s">
        <v>341</v>
      </c>
      <c r="J69" s="43" t="s">
        <v>347</v>
      </c>
      <c r="K69" s="43">
        <v>100</v>
      </c>
      <c r="L69" s="42">
        <v>49.810600000000001</v>
      </c>
      <c r="M69" s="42">
        <v>49.8</v>
      </c>
      <c r="N69" s="42">
        <v>149.43199999999999</v>
      </c>
      <c r="O69" s="41"/>
    </row>
    <row r="70" spans="1:15">
      <c r="A70" s="45" t="s">
        <v>7</v>
      </c>
      <c r="B70" s="41" t="s">
        <v>502</v>
      </c>
      <c r="C70" s="45" t="s">
        <v>520</v>
      </c>
      <c r="D70" s="43" t="s">
        <v>514</v>
      </c>
      <c r="E70" s="44" t="s">
        <v>521</v>
      </c>
      <c r="F70" s="41" t="s">
        <v>351</v>
      </c>
      <c r="G70" s="41" t="s">
        <v>345</v>
      </c>
      <c r="H70" s="153" t="s">
        <v>519</v>
      </c>
      <c r="I70" s="41" t="s">
        <v>341</v>
      </c>
      <c r="J70" s="43" t="s">
        <v>347</v>
      </c>
      <c r="K70" s="43">
        <v>100</v>
      </c>
      <c r="L70" s="42">
        <v>46.361800000000002</v>
      </c>
      <c r="M70" s="42">
        <v>46.4</v>
      </c>
      <c r="N70" s="42">
        <v>139.08600000000001</v>
      </c>
      <c r="O70" s="41"/>
    </row>
    <row r="71" spans="1:15">
      <c r="A71" s="45" t="s">
        <v>16</v>
      </c>
      <c r="B71" s="41" t="s">
        <v>522</v>
      </c>
      <c r="C71" s="45" t="s">
        <v>523</v>
      </c>
      <c r="D71" s="43" t="s">
        <v>514</v>
      </c>
      <c r="E71" s="44" t="s">
        <v>524</v>
      </c>
      <c r="F71" s="41" t="s">
        <v>338</v>
      </c>
      <c r="G71" s="41" t="s">
        <v>345</v>
      </c>
      <c r="H71" s="153" t="s">
        <v>525</v>
      </c>
      <c r="I71" s="41" t="s">
        <v>341</v>
      </c>
      <c r="J71" s="43" t="s">
        <v>347</v>
      </c>
      <c r="K71" s="43">
        <v>100</v>
      </c>
      <c r="L71" s="42">
        <v>34.984900000000003</v>
      </c>
      <c r="M71" s="42">
        <v>35</v>
      </c>
      <c r="N71" s="42">
        <v>104.955</v>
      </c>
      <c r="O71" s="41"/>
    </row>
    <row r="72" spans="1:15">
      <c r="A72" s="45" t="s">
        <v>16</v>
      </c>
      <c r="B72" s="41" t="s">
        <v>522</v>
      </c>
      <c r="C72" s="45" t="s">
        <v>526</v>
      </c>
      <c r="D72" s="43" t="s">
        <v>514</v>
      </c>
      <c r="E72" s="44" t="s">
        <v>527</v>
      </c>
      <c r="F72" s="41" t="s">
        <v>351</v>
      </c>
      <c r="G72" s="41" t="s">
        <v>345</v>
      </c>
      <c r="H72" s="153" t="s">
        <v>528</v>
      </c>
      <c r="I72" s="41" t="s">
        <v>341</v>
      </c>
      <c r="J72" s="43" t="s">
        <v>347</v>
      </c>
      <c r="K72" s="43">
        <v>100</v>
      </c>
      <c r="L72" s="42">
        <v>39.4</v>
      </c>
      <c r="M72" s="42">
        <v>39.4</v>
      </c>
      <c r="N72" s="42">
        <v>118.2</v>
      </c>
      <c r="O72" s="41"/>
    </row>
    <row r="73" spans="1:15">
      <c r="A73" s="45" t="s">
        <v>16</v>
      </c>
      <c r="B73" s="41" t="s">
        <v>522</v>
      </c>
      <c r="C73" s="45" t="s">
        <v>489</v>
      </c>
      <c r="D73" s="43" t="s">
        <v>529</v>
      </c>
      <c r="E73" s="44" t="s">
        <v>530</v>
      </c>
      <c r="F73" s="41" t="s">
        <v>351</v>
      </c>
      <c r="G73" s="41" t="s">
        <v>345</v>
      </c>
      <c r="H73" s="153" t="s">
        <v>525</v>
      </c>
      <c r="I73" s="41" t="s">
        <v>341</v>
      </c>
      <c r="J73" s="43" t="s">
        <v>347</v>
      </c>
      <c r="K73" s="43">
        <v>100</v>
      </c>
      <c r="L73" s="42">
        <v>29.663399999999999</v>
      </c>
      <c r="M73" s="42">
        <v>29.7</v>
      </c>
      <c r="N73" s="42">
        <v>88.990200000000002</v>
      </c>
      <c r="O73" s="41"/>
    </row>
    <row r="74" spans="1:15">
      <c r="A74" s="45" t="s">
        <v>16</v>
      </c>
      <c r="B74" s="41" t="s">
        <v>522</v>
      </c>
      <c r="C74" s="45" t="s">
        <v>531</v>
      </c>
      <c r="D74" s="43" t="s">
        <v>514</v>
      </c>
      <c r="E74" s="44" t="s">
        <v>532</v>
      </c>
      <c r="F74" s="41" t="s">
        <v>351</v>
      </c>
      <c r="G74" s="41" t="s">
        <v>345</v>
      </c>
      <c r="H74" s="153" t="s">
        <v>533</v>
      </c>
      <c r="I74" s="41" t="s">
        <v>341</v>
      </c>
      <c r="J74" s="43" t="s">
        <v>347</v>
      </c>
      <c r="K74" s="43">
        <v>100</v>
      </c>
      <c r="L74" s="42">
        <v>25.6297</v>
      </c>
      <c r="M74" s="42">
        <v>25.6</v>
      </c>
      <c r="N74" s="42">
        <v>76.889099999999999</v>
      </c>
      <c r="O74" s="41"/>
    </row>
    <row r="75" spans="1:15">
      <c r="A75" s="45" t="s">
        <v>13</v>
      </c>
      <c r="B75" s="41" t="s">
        <v>534</v>
      </c>
      <c r="C75" s="45" t="s">
        <v>535</v>
      </c>
      <c r="D75" s="43" t="s">
        <v>536</v>
      </c>
      <c r="E75" s="44" t="s">
        <v>537</v>
      </c>
      <c r="F75" s="41" t="s">
        <v>338</v>
      </c>
      <c r="G75" s="41" t="s">
        <v>538</v>
      </c>
      <c r="H75" s="153"/>
      <c r="I75" s="41" t="s">
        <v>341</v>
      </c>
      <c r="J75" s="43" t="s">
        <v>342</v>
      </c>
      <c r="K75" s="43">
        <v>100</v>
      </c>
      <c r="L75" s="42">
        <v>17.763999999999999</v>
      </c>
      <c r="M75" s="42">
        <v>17.8</v>
      </c>
      <c r="N75" s="42">
        <v>53.291000000000004</v>
      </c>
      <c r="O75" s="41"/>
    </row>
    <row r="76" spans="1:15">
      <c r="A76" s="45" t="s">
        <v>13</v>
      </c>
      <c r="B76" s="41" t="s">
        <v>534</v>
      </c>
      <c r="C76" s="45" t="s">
        <v>539</v>
      </c>
      <c r="D76" s="43">
        <v>10784</v>
      </c>
      <c r="E76" s="44" t="s">
        <v>540</v>
      </c>
      <c r="F76" s="41" t="s">
        <v>351</v>
      </c>
      <c r="G76" s="41" t="s">
        <v>345</v>
      </c>
      <c r="H76" s="153" t="s">
        <v>541</v>
      </c>
      <c r="I76" s="41" t="s">
        <v>341</v>
      </c>
      <c r="J76" s="43" t="s">
        <v>347</v>
      </c>
      <c r="K76" s="43">
        <v>100</v>
      </c>
      <c r="L76" s="42">
        <v>31.715900000000001</v>
      </c>
      <c r="M76" s="42">
        <v>31.7</v>
      </c>
      <c r="N76" s="42">
        <v>95.147800000000004</v>
      </c>
      <c r="O76" s="41"/>
    </row>
    <row r="77" spans="1:15">
      <c r="A77" s="45" t="s">
        <v>13</v>
      </c>
      <c r="B77" s="41" t="s">
        <v>534</v>
      </c>
      <c r="C77" s="45" t="s">
        <v>542</v>
      </c>
      <c r="D77" s="43" t="s">
        <v>543</v>
      </c>
      <c r="E77" s="44" t="s">
        <v>544</v>
      </c>
      <c r="F77" s="41" t="s">
        <v>338</v>
      </c>
      <c r="G77" s="41"/>
      <c r="H77" s="153"/>
      <c r="I77" s="41" t="s">
        <v>341</v>
      </c>
      <c r="J77" s="43" t="s">
        <v>347</v>
      </c>
      <c r="K77" s="43">
        <v>100</v>
      </c>
      <c r="L77" s="42">
        <v>20.483799999999999</v>
      </c>
      <c r="M77" s="42">
        <v>20.5</v>
      </c>
      <c r="N77" s="42">
        <v>61.4514</v>
      </c>
      <c r="O77" s="41"/>
    </row>
    <row r="78" spans="1:15">
      <c r="A78" s="45" t="s">
        <v>13</v>
      </c>
      <c r="B78" s="41" t="s">
        <v>534</v>
      </c>
      <c r="C78" s="45" t="s">
        <v>545</v>
      </c>
      <c r="D78" s="43" t="s">
        <v>546</v>
      </c>
      <c r="E78" s="44" t="s">
        <v>546</v>
      </c>
      <c r="F78" s="41" t="s">
        <v>338</v>
      </c>
      <c r="G78" s="41"/>
      <c r="H78" s="153" t="s">
        <v>370</v>
      </c>
      <c r="I78" s="41" t="s">
        <v>370</v>
      </c>
      <c r="J78" s="43" t="s">
        <v>342</v>
      </c>
      <c r="K78" s="43">
        <v>100</v>
      </c>
      <c r="L78" s="42">
        <v>39.299999999999997</v>
      </c>
      <c r="M78" s="42">
        <v>39.299999999999997</v>
      </c>
      <c r="N78" s="42">
        <v>118</v>
      </c>
      <c r="O78" s="41"/>
    </row>
    <row r="79" spans="1:15">
      <c r="A79" s="45" t="s">
        <v>547</v>
      </c>
      <c r="B79" s="41" t="s">
        <v>548</v>
      </c>
      <c r="C79" s="45" t="s">
        <v>549</v>
      </c>
      <c r="D79" s="43" t="s">
        <v>550</v>
      </c>
      <c r="E79" s="44" t="s">
        <v>551</v>
      </c>
      <c r="F79" s="41" t="s">
        <v>338</v>
      </c>
      <c r="G79" s="41" t="s">
        <v>345</v>
      </c>
      <c r="H79" s="153"/>
      <c r="I79" s="41" t="s">
        <v>370</v>
      </c>
      <c r="J79" s="43" t="s">
        <v>342</v>
      </c>
      <c r="K79" s="43">
        <v>100</v>
      </c>
      <c r="L79" s="42">
        <v>21.731000000000002</v>
      </c>
      <c r="M79" s="42">
        <v>21.7</v>
      </c>
      <c r="N79" s="42">
        <v>65.191000000000003</v>
      </c>
      <c r="O79" s="41" t="s">
        <v>552</v>
      </c>
    </row>
    <row r="80" spans="1:15">
      <c r="A80" s="45" t="s">
        <v>10</v>
      </c>
      <c r="B80" s="41" t="s">
        <v>553</v>
      </c>
      <c r="C80" s="45" t="s">
        <v>554</v>
      </c>
      <c r="D80" s="43">
        <v>446</v>
      </c>
      <c r="E80" s="44" t="s">
        <v>555</v>
      </c>
      <c r="F80" s="41" t="s">
        <v>351</v>
      </c>
      <c r="G80" s="41" t="s">
        <v>345</v>
      </c>
      <c r="H80" s="153" t="s">
        <v>556</v>
      </c>
      <c r="I80" s="41" t="s">
        <v>341</v>
      </c>
      <c r="J80" s="43" t="s">
        <v>347</v>
      </c>
      <c r="K80" s="43">
        <v>100</v>
      </c>
      <c r="L80" s="42">
        <v>39.799999999999997</v>
      </c>
      <c r="M80" s="42">
        <v>39.799999999999997</v>
      </c>
      <c r="N80" s="42">
        <v>119.3</v>
      </c>
      <c r="O80" s="41"/>
    </row>
    <row r="81" spans="1:15">
      <c r="A81" s="45" t="s">
        <v>10</v>
      </c>
      <c r="B81" s="41" t="s">
        <v>553</v>
      </c>
      <c r="C81" s="45" t="s">
        <v>557</v>
      </c>
      <c r="D81" s="43">
        <v>154</v>
      </c>
      <c r="E81" s="44" t="s">
        <v>558</v>
      </c>
      <c r="F81" s="41" t="s">
        <v>351</v>
      </c>
      <c r="G81" s="41" t="s">
        <v>345</v>
      </c>
      <c r="H81" s="153" t="s">
        <v>556</v>
      </c>
      <c r="I81" s="41" t="s">
        <v>341</v>
      </c>
      <c r="J81" s="43" t="s">
        <v>347</v>
      </c>
      <c r="K81" s="43">
        <v>100</v>
      </c>
      <c r="L81" s="42">
        <v>34.1</v>
      </c>
      <c r="M81" s="42">
        <v>34.1</v>
      </c>
      <c r="N81" s="42">
        <v>102.3</v>
      </c>
      <c r="O81" s="41"/>
    </row>
    <row r="82" spans="1:15">
      <c r="A82" s="45" t="s">
        <v>10</v>
      </c>
      <c r="B82" s="41" t="s">
        <v>553</v>
      </c>
      <c r="C82" s="45" t="s">
        <v>559</v>
      </c>
      <c r="D82" s="43">
        <v>1302</v>
      </c>
      <c r="E82" s="44" t="s">
        <v>560</v>
      </c>
      <c r="F82" s="41" t="s">
        <v>351</v>
      </c>
      <c r="G82" s="41" t="s">
        <v>345</v>
      </c>
      <c r="H82" s="153"/>
      <c r="I82" s="41" t="s">
        <v>370</v>
      </c>
      <c r="J82" s="43" t="s">
        <v>347</v>
      </c>
      <c r="K82" s="43">
        <v>100</v>
      </c>
      <c r="L82" s="42">
        <v>41.130099999999999</v>
      </c>
      <c r="M82" s="42">
        <v>41.1</v>
      </c>
      <c r="N82" s="42">
        <v>123.39</v>
      </c>
      <c r="O82" s="41" t="s">
        <v>561</v>
      </c>
    </row>
    <row r="83" spans="1:15">
      <c r="A83" s="45" t="s">
        <v>10</v>
      </c>
      <c r="B83" s="41" t="s">
        <v>553</v>
      </c>
      <c r="C83" s="45" t="s">
        <v>562</v>
      </c>
      <c r="D83" s="43">
        <v>511</v>
      </c>
      <c r="E83" s="44" t="s">
        <v>563</v>
      </c>
      <c r="F83" s="41" t="s">
        <v>351</v>
      </c>
      <c r="G83" s="41" t="s">
        <v>345</v>
      </c>
      <c r="H83" s="153" t="s">
        <v>556</v>
      </c>
      <c r="I83" s="41" t="s">
        <v>341</v>
      </c>
      <c r="J83" s="43" t="s">
        <v>347</v>
      </c>
      <c r="K83" s="43"/>
      <c r="L83" s="42">
        <v>40.577599999999997</v>
      </c>
      <c r="M83" s="42">
        <v>40.6</v>
      </c>
      <c r="N83" s="42">
        <v>121.733</v>
      </c>
      <c r="O83" s="41"/>
    </row>
    <row r="84" spans="1:15">
      <c r="A84" s="45" t="s">
        <v>10</v>
      </c>
      <c r="B84" s="41" t="s">
        <v>553</v>
      </c>
      <c r="C84" s="45" t="s">
        <v>564</v>
      </c>
      <c r="D84" s="43">
        <v>498</v>
      </c>
      <c r="E84" s="44" t="s">
        <v>565</v>
      </c>
      <c r="F84" s="41" t="s">
        <v>338</v>
      </c>
      <c r="G84" s="41" t="s">
        <v>345</v>
      </c>
      <c r="H84" s="153" t="s">
        <v>556</v>
      </c>
      <c r="I84" s="41" t="s">
        <v>341</v>
      </c>
      <c r="J84" s="43" t="s">
        <v>347</v>
      </c>
      <c r="K84" s="43">
        <v>100</v>
      </c>
      <c r="L84" s="42">
        <v>35.213799999999999</v>
      </c>
      <c r="M84" s="42">
        <v>35.200000000000003</v>
      </c>
      <c r="N84" s="42">
        <v>105.64100000000001</v>
      </c>
      <c r="O84" s="41"/>
    </row>
    <row r="85" spans="1:15">
      <c r="A85" s="45" t="s">
        <v>8</v>
      </c>
      <c r="B85" s="41" t="s">
        <v>566</v>
      </c>
      <c r="C85" s="45" t="s">
        <v>567</v>
      </c>
      <c r="D85" s="43">
        <v>1581</v>
      </c>
      <c r="E85" s="44" t="s">
        <v>568</v>
      </c>
      <c r="F85" s="41" t="s">
        <v>351</v>
      </c>
      <c r="G85" s="41" t="s">
        <v>345</v>
      </c>
      <c r="H85" s="153"/>
      <c r="I85" s="41" t="s">
        <v>370</v>
      </c>
      <c r="J85" s="43" t="s">
        <v>347</v>
      </c>
      <c r="K85" s="41">
        <v>100</v>
      </c>
      <c r="L85" s="42">
        <v>32.6</v>
      </c>
      <c r="M85" s="42">
        <v>32.6</v>
      </c>
      <c r="N85" s="42">
        <v>97.9</v>
      </c>
      <c r="O85" s="41" t="s">
        <v>569</v>
      </c>
    </row>
    <row r="86" spans="1:15">
      <c r="A86" s="45" t="s">
        <v>8</v>
      </c>
      <c r="B86" s="41" t="s">
        <v>566</v>
      </c>
      <c r="C86" s="45" t="s">
        <v>570</v>
      </c>
      <c r="D86" s="43">
        <v>1852</v>
      </c>
      <c r="E86" s="44" t="s">
        <v>571</v>
      </c>
      <c r="F86" s="41" t="s">
        <v>351</v>
      </c>
      <c r="G86" s="41" t="s">
        <v>345</v>
      </c>
      <c r="H86" s="153"/>
      <c r="I86" s="41" t="s">
        <v>370</v>
      </c>
      <c r="J86" s="43" t="s">
        <v>347</v>
      </c>
      <c r="K86" s="41">
        <v>100</v>
      </c>
      <c r="L86" s="42">
        <v>29.2</v>
      </c>
      <c r="M86" s="42">
        <v>29.2</v>
      </c>
      <c r="N86" s="42">
        <v>87.5</v>
      </c>
      <c r="O86" s="41" t="s">
        <v>572</v>
      </c>
    </row>
    <row r="87" spans="1:15">
      <c r="A87" s="45" t="s">
        <v>8</v>
      </c>
      <c r="B87" s="41" t="s">
        <v>566</v>
      </c>
      <c r="C87" s="45" t="s">
        <v>573</v>
      </c>
      <c r="D87" s="43">
        <v>1097</v>
      </c>
      <c r="E87" s="44" t="s">
        <v>574</v>
      </c>
      <c r="F87" s="41" t="s">
        <v>351</v>
      </c>
      <c r="G87" s="41" t="s">
        <v>345</v>
      </c>
      <c r="H87" s="153"/>
      <c r="I87" s="41" t="s">
        <v>370</v>
      </c>
      <c r="J87" s="43" t="s">
        <v>347</v>
      </c>
      <c r="K87" s="41">
        <v>100</v>
      </c>
      <c r="L87" s="42">
        <v>32.299999999999997</v>
      </c>
      <c r="M87" s="42">
        <v>32.299999999999997</v>
      </c>
      <c r="N87" s="42">
        <v>97</v>
      </c>
      <c r="O87" s="41" t="s">
        <v>575</v>
      </c>
    </row>
    <row r="88" spans="1:15">
      <c r="A88" s="45" t="s">
        <v>8</v>
      </c>
      <c r="B88" s="41" t="s">
        <v>566</v>
      </c>
      <c r="C88" s="45" t="s">
        <v>576</v>
      </c>
      <c r="D88" s="43">
        <v>1452</v>
      </c>
      <c r="E88" s="44" t="s">
        <v>577</v>
      </c>
      <c r="F88" s="41" t="s">
        <v>351</v>
      </c>
      <c r="G88" s="41" t="s">
        <v>345</v>
      </c>
      <c r="H88" s="153" t="s">
        <v>578</v>
      </c>
      <c r="I88" s="41" t="s">
        <v>341</v>
      </c>
      <c r="J88" s="43" t="s">
        <v>347</v>
      </c>
      <c r="K88" s="41">
        <v>100</v>
      </c>
      <c r="L88" s="42">
        <v>37.700000000000003</v>
      </c>
      <c r="M88" s="42">
        <v>37.700000000000003</v>
      </c>
      <c r="N88" s="42">
        <v>113.2</v>
      </c>
      <c r="O88" s="41"/>
    </row>
    <row r="89" spans="1:15">
      <c r="A89" s="40" t="s">
        <v>8</v>
      </c>
      <c r="B89" s="36" t="s">
        <v>566</v>
      </c>
      <c r="C89" s="40" t="s">
        <v>579</v>
      </c>
      <c r="D89" s="38">
        <v>898</v>
      </c>
      <c r="E89" s="39" t="s">
        <v>580</v>
      </c>
      <c r="F89" s="36" t="s">
        <v>338</v>
      </c>
      <c r="G89" s="36" t="s">
        <v>345</v>
      </c>
      <c r="H89" s="155" t="s">
        <v>578</v>
      </c>
      <c r="I89" s="36" t="s">
        <v>341</v>
      </c>
      <c r="J89" s="38" t="s">
        <v>347</v>
      </c>
      <c r="K89" s="36">
        <v>100</v>
      </c>
      <c r="L89" s="37">
        <v>36.799999999999997</v>
      </c>
      <c r="M89" s="37">
        <v>36.799999999999997</v>
      </c>
      <c r="N89" s="37">
        <v>110.4</v>
      </c>
      <c r="O89" s="36"/>
    </row>
    <row r="90" spans="1:15" ht="14" customHeight="1">
      <c r="A90" s="157" t="s">
        <v>5095</v>
      </c>
      <c r="B90" s="157"/>
      <c r="C90" s="157"/>
      <c r="D90" s="157"/>
      <c r="E90" s="157"/>
      <c r="F90" s="157"/>
      <c r="G90" s="157"/>
      <c r="H90" s="157"/>
    </row>
    <row r="91" spans="1:15" ht="14" customHeight="1">
      <c r="A91" s="158"/>
      <c r="B91" s="158"/>
      <c r="C91" s="158"/>
      <c r="D91" s="158"/>
      <c r="E91" s="158"/>
      <c r="F91" s="158"/>
      <c r="G91" s="158"/>
      <c r="H91" s="158"/>
    </row>
    <row r="92" spans="1:15" ht="14" customHeight="1">
      <c r="A92" s="158"/>
      <c r="B92" s="158"/>
      <c r="C92" s="158"/>
      <c r="D92" s="158"/>
      <c r="E92" s="158"/>
      <c r="F92" s="158"/>
      <c r="G92" s="158"/>
      <c r="H92" s="158"/>
    </row>
    <row r="93" spans="1:15" ht="14" customHeight="1">
      <c r="A93" s="158"/>
      <c r="B93" s="158"/>
      <c r="C93" s="158"/>
      <c r="D93" s="158"/>
      <c r="E93" s="158"/>
      <c r="F93" s="158"/>
      <c r="G93" s="158"/>
      <c r="H93" s="158"/>
    </row>
    <row r="94" spans="1:15" ht="14" customHeight="1">
      <c r="A94" s="54"/>
      <c r="B94" s="54"/>
      <c r="C94" s="54"/>
      <c r="D94" s="54"/>
      <c r="E94" s="54"/>
      <c r="F94" s="54"/>
      <c r="G94" s="54"/>
      <c r="H94" s="54"/>
    </row>
    <row r="95" spans="1:15" ht="14" customHeight="1">
      <c r="A95" s="54"/>
      <c r="B95" s="54"/>
      <c r="C95" s="54"/>
      <c r="D95" s="54"/>
      <c r="E95" s="54"/>
      <c r="F95" s="54"/>
      <c r="G95" s="54"/>
      <c r="H95" s="54"/>
    </row>
    <row r="96" spans="1:15" ht="14" customHeight="1">
      <c r="A96" s="54"/>
      <c r="B96" s="54"/>
      <c r="C96" s="54"/>
      <c r="D96" s="54"/>
      <c r="E96" s="54"/>
      <c r="F96" s="54"/>
      <c r="G96" s="54"/>
      <c r="H96" s="54"/>
    </row>
  </sheetData>
  <mergeCells count="1">
    <mergeCell ref="A90:H9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29" sqref="A29"/>
    </sheetView>
  </sheetViews>
  <sheetFormatPr baseColWidth="10" defaultColWidth="10.6640625" defaultRowHeight="15" x14ac:dyDescent="0"/>
  <cols>
    <col min="3" max="3" width="11.1640625" bestFit="1" customWidth="1"/>
    <col min="4" max="4" width="14.5" customWidth="1"/>
    <col min="6" max="6" width="15.1640625" customWidth="1"/>
  </cols>
  <sheetData>
    <row r="1" spans="1:9" ht="16" thickBot="1">
      <c r="A1" s="115" t="s">
        <v>3</v>
      </c>
      <c r="B1" s="116" t="s">
        <v>4</v>
      </c>
      <c r="C1" s="116" t="s">
        <v>5</v>
      </c>
      <c r="D1" s="116" t="s">
        <v>5135</v>
      </c>
      <c r="E1" s="116" t="s">
        <v>5136</v>
      </c>
      <c r="F1" s="117" t="s">
        <v>5137</v>
      </c>
      <c r="G1" s="117" t="s">
        <v>5138</v>
      </c>
      <c r="H1" s="118"/>
      <c r="I1" s="118"/>
    </row>
    <row r="2" spans="1:9">
      <c r="A2" s="167" t="s">
        <v>5139</v>
      </c>
      <c r="B2" s="170" t="s">
        <v>5140</v>
      </c>
      <c r="C2" s="119" t="s">
        <v>5141</v>
      </c>
      <c r="D2" s="119">
        <v>129</v>
      </c>
      <c r="E2" s="119">
        <v>5</v>
      </c>
      <c r="F2" s="119">
        <v>124</v>
      </c>
      <c r="G2" s="120">
        <v>96.124031007751938</v>
      </c>
      <c r="H2" s="1"/>
      <c r="I2" s="1"/>
    </row>
    <row r="3" spans="1:9">
      <c r="A3" s="168"/>
      <c r="B3" s="171"/>
      <c r="C3" s="121" t="s">
        <v>2</v>
      </c>
      <c r="D3" s="121">
        <v>76</v>
      </c>
      <c r="E3" s="121">
        <v>2</v>
      </c>
      <c r="F3" s="121">
        <v>74</v>
      </c>
      <c r="G3" s="122">
        <v>97.368421052631575</v>
      </c>
      <c r="H3" s="1"/>
      <c r="I3" s="1"/>
    </row>
    <row r="4" spans="1:9">
      <c r="A4" s="168"/>
      <c r="B4" s="171"/>
      <c r="C4" s="121" t="s">
        <v>1</v>
      </c>
      <c r="D4" s="121">
        <v>224</v>
      </c>
      <c r="E4" s="121">
        <v>17</v>
      </c>
      <c r="F4" s="121">
        <v>207</v>
      </c>
      <c r="G4" s="122">
        <v>92.410714285714292</v>
      </c>
      <c r="H4" s="1"/>
      <c r="I4" s="1"/>
    </row>
    <row r="5" spans="1:9">
      <c r="A5" s="168"/>
      <c r="B5" s="171"/>
      <c r="C5" s="121" t="s">
        <v>5142</v>
      </c>
      <c r="D5" s="121">
        <v>50</v>
      </c>
      <c r="E5" s="121">
        <v>2</v>
      </c>
      <c r="F5" s="121">
        <v>48</v>
      </c>
      <c r="G5" s="122">
        <v>96</v>
      </c>
      <c r="H5" s="1"/>
      <c r="I5" s="1"/>
    </row>
    <row r="6" spans="1:9">
      <c r="A6" s="168"/>
      <c r="B6" s="172"/>
      <c r="C6" s="123" t="s">
        <v>5143</v>
      </c>
      <c r="D6" s="123">
        <v>479</v>
      </c>
      <c r="E6" s="123">
        <v>26</v>
      </c>
      <c r="F6" s="123">
        <v>453</v>
      </c>
      <c r="G6" s="124">
        <v>94.57202505219206</v>
      </c>
      <c r="H6" s="1"/>
      <c r="I6" s="1"/>
    </row>
    <row r="7" spans="1:9">
      <c r="A7" s="168"/>
      <c r="B7" s="173" t="s">
        <v>5144</v>
      </c>
      <c r="C7" s="125" t="s">
        <v>5145</v>
      </c>
      <c r="D7" s="126">
        <v>23392457</v>
      </c>
      <c r="E7" s="127">
        <f t="shared" ref="E7:E12" si="0">D7-F7</f>
        <v>57122</v>
      </c>
      <c r="F7" s="126">
        <v>23335335</v>
      </c>
      <c r="G7" s="128">
        <f t="shared" ref="G7:G17" si="1">F7*100/D7</f>
        <v>99.755810174194181</v>
      </c>
      <c r="H7" s="94"/>
      <c r="I7" s="94"/>
    </row>
    <row r="8" spans="1:9">
      <c r="A8" s="168"/>
      <c r="B8" s="171"/>
      <c r="C8" s="129" t="s">
        <v>5146</v>
      </c>
      <c r="D8" s="130">
        <v>30135284</v>
      </c>
      <c r="E8" s="130">
        <f t="shared" si="0"/>
        <v>189932</v>
      </c>
      <c r="F8" s="130">
        <v>29945352</v>
      </c>
      <c r="G8" s="131">
        <f t="shared" si="1"/>
        <v>99.369735490131774</v>
      </c>
      <c r="H8" s="1"/>
      <c r="I8" s="1"/>
    </row>
    <row r="9" spans="1:9">
      <c r="A9" s="168"/>
      <c r="B9" s="171"/>
      <c r="C9" s="129" t="s">
        <v>5147</v>
      </c>
      <c r="D9" s="130">
        <v>60154353</v>
      </c>
      <c r="E9" s="130">
        <f t="shared" si="0"/>
        <v>476346</v>
      </c>
      <c r="F9" s="130">
        <v>59678007</v>
      </c>
      <c r="G9" s="131">
        <f t="shared" si="1"/>
        <v>99.208127132545172</v>
      </c>
      <c r="H9" s="1"/>
      <c r="I9" s="1"/>
    </row>
    <row r="10" spans="1:9">
      <c r="A10" s="168"/>
      <c r="B10" s="172"/>
      <c r="C10" s="132" t="s">
        <v>5143</v>
      </c>
      <c r="D10" s="133">
        <f>SUM(D7:D9)</f>
        <v>113682094</v>
      </c>
      <c r="E10" s="133">
        <f t="shared" si="0"/>
        <v>723400</v>
      </c>
      <c r="F10" s="133">
        <f>SUM(F7:F9)</f>
        <v>112958694</v>
      </c>
      <c r="G10" s="134">
        <f t="shared" si="1"/>
        <v>99.363664078882991</v>
      </c>
      <c r="H10" s="1"/>
      <c r="I10" s="1"/>
    </row>
    <row r="11" spans="1:9">
      <c r="A11" s="168"/>
      <c r="B11" s="171" t="s">
        <v>5148</v>
      </c>
      <c r="C11" s="135" t="s">
        <v>5149</v>
      </c>
      <c r="D11" s="136">
        <v>428022</v>
      </c>
      <c r="E11" s="136">
        <f t="shared" si="0"/>
        <v>24477</v>
      </c>
      <c r="F11" s="136">
        <v>403545</v>
      </c>
      <c r="G11" s="137">
        <f>F11/D11*100</f>
        <v>94.281368714692235</v>
      </c>
      <c r="H11" s="1"/>
      <c r="I11" s="1"/>
    </row>
    <row r="12" spans="1:9" ht="16" thickBot="1">
      <c r="A12" s="169"/>
      <c r="B12" s="174"/>
      <c r="C12" s="135" t="s">
        <v>5150</v>
      </c>
      <c r="D12" s="136">
        <v>428022</v>
      </c>
      <c r="E12" s="136">
        <f t="shared" si="0"/>
        <v>60058</v>
      </c>
      <c r="F12" s="136">
        <v>367964</v>
      </c>
      <c r="G12" s="137">
        <f>F12/D12*100</f>
        <v>85.968478255790586</v>
      </c>
      <c r="H12" s="1"/>
      <c r="I12" s="1"/>
    </row>
    <row r="13" spans="1:9">
      <c r="A13" s="175" t="s">
        <v>5151</v>
      </c>
      <c r="B13" s="170" t="s">
        <v>5140</v>
      </c>
      <c r="C13" s="119" t="s">
        <v>5141</v>
      </c>
      <c r="D13" s="119">
        <f>10+6</f>
        <v>16</v>
      </c>
      <c r="E13" s="119">
        <v>0</v>
      </c>
      <c r="F13" s="119">
        <v>16</v>
      </c>
      <c r="G13" s="120">
        <f t="shared" si="1"/>
        <v>100</v>
      </c>
      <c r="H13" s="1"/>
      <c r="I13" s="1"/>
    </row>
    <row r="14" spans="1:9">
      <c r="A14" s="176"/>
      <c r="B14" s="171"/>
      <c r="C14" s="121" t="s">
        <v>2</v>
      </c>
      <c r="D14" s="121">
        <f>7+13</f>
        <v>20</v>
      </c>
      <c r="E14" s="121">
        <v>0</v>
      </c>
      <c r="F14" s="121">
        <v>20</v>
      </c>
      <c r="G14" s="122">
        <f t="shared" si="1"/>
        <v>100</v>
      </c>
      <c r="H14" s="1"/>
      <c r="I14" s="1"/>
    </row>
    <row r="15" spans="1:9">
      <c r="A15" s="176"/>
      <c r="B15" s="171"/>
      <c r="C15" s="121" t="s">
        <v>1</v>
      </c>
      <c r="D15" s="121">
        <f>10+13</f>
        <v>23</v>
      </c>
      <c r="E15" s="121">
        <v>1</v>
      </c>
      <c r="F15" s="121">
        <v>22</v>
      </c>
      <c r="G15" s="122">
        <f t="shared" si="1"/>
        <v>95.652173913043484</v>
      </c>
      <c r="H15" s="1"/>
      <c r="I15" s="1"/>
    </row>
    <row r="16" spans="1:9">
      <c r="A16" s="176"/>
      <c r="B16" s="171"/>
      <c r="C16" s="121" t="s">
        <v>5142</v>
      </c>
      <c r="D16" s="121">
        <f>29+23</f>
        <v>52</v>
      </c>
      <c r="E16" s="138">
        <v>0</v>
      </c>
      <c r="F16" s="121">
        <v>52</v>
      </c>
      <c r="G16" s="122">
        <f t="shared" si="1"/>
        <v>100</v>
      </c>
      <c r="H16" s="1"/>
      <c r="I16" s="1"/>
    </row>
    <row r="17" spans="1:9">
      <c r="A17" s="176"/>
      <c r="B17" s="172"/>
      <c r="C17" s="123" t="s">
        <v>5143</v>
      </c>
      <c r="D17" s="123">
        <f>SUM(D13:D16)</f>
        <v>111</v>
      </c>
      <c r="E17" s="123">
        <f>SUM(E13:E16)</f>
        <v>1</v>
      </c>
      <c r="F17" s="123">
        <f>SUM(F13:F16)</f>
        <v>110</v>
      </c>
      <c r="G17" s="124">
        <f t="shared" si="1"/>
        <v>99.099099099099092</v>
      </c>
      <c r="H17" s="1"/>
      <c r="I17" s="1"/>
    </row>
    <row r="18" spans="1:9">
      <c r="A18" s="176"/>
      <c r="B18" s="171" t="s">
        <v>5152</v>
      </c>
      <c r="C18" s="139" t="s">
        <v>5141</v>
      </c>
      <c r="D18" s="139">
        <v>732</v>
      </c>
      <c r="E18" s="139">
        <f>D18-F18</f>
        <v>14</v>
      </c>
      <c r="F18" s="139">
        <v>718</v>
      </c>
      <c r="G18" s="140">
        <f>F18/D18*100</f>
        <v>98.087431693989075</v>
      </c>
      <c r="H18" s="1"/>
      <c r="I18" s="1"/>
    </row>
    <row r="19" spans="1:9">
      <c r="A19" s="176"/>
      <c r="B19" s="171"/>
      <c r="C19" s="141" t="s">
        <v>1</v>
      </c>
      <c r="D19" s="142">
        <v>813</v>
      </c>
      <c r="E19" s="142">
        <f>D19-F19</f>
        <v>41</v>
      </c>
      <c r="F19" s="143">
        <v>772</v>
      </c>
      <c r="G19" s="144">
        <f>F19/D19*100</f>
        <v>94.956949569495691</v>
      </c>
      <c r="H19" s="1"/>
      <c r="I19" s="1"/>
    </row>
    <row r="20" spans="1:9">
      <c r="A20" s="176"/>
      <c r="B20" s="171"/>
      <c r="C20" s="141" t="s">
        <v>5142</v>
      </c>
      <c r="D20" s="141">
        <v>1584</v>
      </c>
      <c r="E20" s="141">
        <f>D20-F20</f>
        <v>45</v>
      </c>
      <c r="F20" s="141">
        <v>1539</v>
      </c>
      <c r="G20" s="145">
        <f>F20/D20*100</f>
        <v>97.159090909090907</v>
      </c>
      <c r="H20" s="1"/>
      <c r="I20" s="1"/>
    </row>
    <row r="21" spans="1:9" ht="16" thickBot="1">
      <c r="A21" s="177"/>
      <c r="B21" s="172"/>
      <c r="C21" s="146" t="s">
        <v>5143</v>
      </c>
      <c r="D21" s="146">
        <f>SUM(D18:D20)</f>
        <v>3129</v>
      </c>
      <c r="E21" s="146">
        <f>D21-F21</f>
        <v>100</v>
      </c>
      <c r="F21" s="146">
        <f>SUM(F18:F20)</f>
        <v>3029</v>
      </c>
      <c r="G21" s="147">
        <f>F21/D21*100</f>
        <v>96.804090763822302</v>
      </c>
      <c r="H21" s="1"/>
      <c r="I21" s="1"/>
    </row>
    <row r="22" spans="1:9" ht="31" thickBot="1">
      <c r="A22" s="148" t="s">
        <v>5153</v>
      </c>
      <c r="B22" s="149" t="s">
        <v>5154</v>
      </c>
      <c r="C22" s="150" t="s">
        <v>5155</v>
      </c>
      <c r="D22" s="150">
        <v>382</v>
      </c>
      <c r="E22" s="150">
        <v>8</v>
      </c>
      <c r="F22" s="150">
        <v>374</v>
      </c>
      <c r="G22" s="151">
        <f>F22*100/D22</f>
        <v>97.905759162303667</v>
      </c>
      <c r="H22" s="152"/>
      <c r="I22" s="152"/>
    </row>
    <row r="23" spans="1:9">
      <c r="A23" s="158" t="s">
        <v>5157</v>
      </c>
      <c r="B23" s="158"/>
      <c r="C23" s="158"/>
      <c r="D23" s="158"/>
      <c r="E23" s="158"/>
      <c r="F23" s="158"/>
      <c r="G23" s="158"/>
      <c r="H23" s="158"/>
      <c r="I23" s="158"/>
    </row>
    <row r="24" spans="1:9">
      <c r="A24" s="158"/>
      <c r="B24" s="158"/>
      <c r="C24" s="158"/>
      <c r="D24" s="158"/>
      <c r="E24" s="158"/>
      <c r="F24" s="158"/>
      <c r="G24" s="158"/>
      <c r="H24" s="158"/>
      <c r="I24" s="158"/>
    </row>
    <row r="25" spans="1:9">
      <c r="A25" s="158"/>
      <c r="B25" s="158"/>
      <c r="C25" s="158"/>
      <c r="D25" s="158"/>
      <c r="E25" s="158"/>
      <c r="F25" s="158"/>
      <c r="G25" s="158"/>
      <c r="H25" s="158"/>
      <c r="I25" s="158"/>
    </row>
    <row r="26" spans="1:9">
      <c r="A26" s="158"/>
      <c r="B26" s="158"/>
      <c r="C26" s="158"/>
      <c r="D26" s="158"/>
      <c r="E26" s="158"/>
      <c r="F26" s="158"/>
      <c r="G26" s="158"/>
      <c r="H26" s="158"/>
      <c r="I26" s="158"/>
    </row>
    <row r="27" spans="1:9">
      <c r="A27" s="158"/>
      <c r="B27" s="158"/>
      <c r="C27" s="158"/>
      <c r="D27" s="158"/>
      <c r="E27" s="158"/>
      <c r="F27" s="158"/>
      <c r="G27" s="158"/>
      <c r="H27" s="158"/>
      <c r="I27" s="158"/>
    </row>
    <row r="28" spans="1:9">
      <c r="A28" s="158"/>
      <c r="B28" s="158"/>
      <c r="C28" s="158"/>
      <c r="D28" s="158"/>
      <c r="E28" s="158"/>
      <c r="F28" s="158"/>
      <c r="G28" s="158"/>
      <c r="H28" s="158"/>
      <c r="I28" s="158"/>
    </row>
    <row r="29" spans="1:9">
      <c r="A29" s="3" t="s">
        <v>5156</v>
      </c>
      <c r="B29" s="3"/>
      <c r="C29" s="3"/>
      <c r="D29" s="3"/>
      <c r="E29" s="3"/>
      <c r="F29" s="3"/>
      <c r="G29" s="3"/>
      <c r="H29" s="3"/>
      <c r="I29" s="3"/>
    </row>
  </sheetData>
  <mergeCells count="8">
    <mergeCell ref="A23:I28"/>
    <mergeCell ref="A2:A12"/>
    <mergeCell ref="B2:B6"/>
    <mergeCell ref="B7:B10"/>
    <mergeCell ref="B11:B12"/>
    <mergeCell ref="A13:A21"/>
    <mergeCell ref="B13:B17"/>
    <mergeCell ref="B18:B2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workbookViewId="0"/>
  </sheetViews>
  <sheetFormatPr baseColWidth="10" defaultColWidth="10.83203125" defaultRowHeight="15" x14ac:dyDescent="0"/>
  <cols>
    <col min="1" max="1" width="27" style="1" bestFit="1" customWidth="1"/>
    <col min="2" max="2" width="22" style="1" customWidth="1"/>
    <col min="3" max="3" width="16.1640625" style="1" customWidth="1"/>
    <col min="4" max="4" width="12.6640625" style="1" customWidth="1"/>
    <col min="5" max="5" width="13.5" style="1" customWidth="1"/>
    <col min="6" max="6" width="12.5" style="1" bestFit="1" customWidth="1"/>
    <col min="7" max="7" width="12.5" style="1" customWidth="1"/>
    <col min="8" max="16384" width="10.83203125" style="1"/>
  </cols>
  <sheetData>
    <row r="1" spans="1:10" ht="30">
      <c r="A1" s="48" t="s">
        <v>6</v>
      </c>
      <c r="B1" s="49" t="s">
        <v>5</v>
      </c>
      <c r="C1" s="50" t="s">
        <v>5004</v>
      </c>
      <c r="D1" s="49" t="s">
        <v>5001</v>
      </c>
      <c r="E1" s="49" t="s">
        <v>5090</v>
      </c>
      <c r="F1" s="50" t="s">
        <v>5089</v>
      </c>
      <c r="G1" s="49" t="s">
        <v>5002</v>
      </c>
      <c r="H1" s="49" t="s">
        <v>5003</v>
      </c>
    </row>
    <row r="2" spans="1:10">
      <c r="A2" s="15" t="s">
        <v>14</v>
      </c>
      <c r="B2" s="16" t="s">
        <v>5016</v>
      </c>
      <c r="C2" s="78">
        <v>224660</v>
      </c>
      <c r="D2" s="17">
        <v>2838098</v>
      </c>
      <c r="E2" s="17">
        <v>1688717</v>
      </c>
      <c r="F2" s="17">
        <v>1149381</v>
      </c>
      <c r="G2" s="17">
        <v>206989</v>
      </c>
      <c r="H2" s="17">
        <v>42170</v>
      </c>
      <c r="J2" s="2"/>
    </row>
    <row r="3" spans="1:10">
      <c r="A3" s="15" t="s">
        <v>14</v>
      </c>
      <c r="B3" s="16" t="s">
        <v>5017</v>
      </c>
      <c r="C3" s="79">
        <v>224660</v>
      </c>
      <c r="D3" s="17">
        <v>2820739</v>
      </c>
      <c r="E3" s="17">
        <v>1779155</v>
      </c>
      <c r="F3" s="17">
        <v>1041584</v>
      </c>
      <c r="G3" s="17">
        <v>255412</v>
      </c>
      <c r="H3" s="17">
        <v>42309</v>
      </c>
      <c r="J3" s="2"/>
    </row>
    <row r="4" spans="1:10">
      <c r="A4" s="15" t="s">
        <v>14</v>
      </c>
      <c r="B4" s="16" t="s">
        <v>5018</v>
      </c>
      <c r="C4" s="79">
        <v>224660</v>
      </c>
      <c r="D4" s="17">
        <v>2853839</v>
      </c>
      <c r="E4" s="17">
        <v>1693540</v>
      </c>
      <c r="F4" s="17">
        <v>1160299</v>
      </c>
      <c r="G4" s="17">
        <v>212091</v>
      </c>
      <c r="H4" s="17">
        <v>41653</v>
      </c>
      <c r="J4" s="2"/>
    </row>
    <row r="5" spans="1:10">
      <c r="A5" s="15" t="s">
        <v>14</v>
      </c>
      <c r="B5" s="16" t="s">
        <v>5019</v>
      </c>
      <c r="C5" s="79">
        <v>224660</v>
      </c>
      <c r="D5" s="17">
        <v>2653245</v>
      </c>
      <c r="E5" s="17">
        <v>1309550</v>
      </c>
      <c r="F5" s="17">
        <v>1343695</v>
      </c>
      <c r="G5" s="17">
        <v>177044</v>
      </c>
      <c r="H5" s="17">
        <v>64455</v>
      </c>
      <c r="J5" s="2"/>
    </row>
    <row r="6" spans="1:10">
      <c r="A6" s="15" t="s">
        <v>14</v>
      </c>
      <c r="B6" s="16" t="s">
        <v>5020</v>
      </c>
      <c r="C6" s="79">
        <v>224660</v>
      </c>
      <c r="D6" s="17">
        <v>3443323</v>
      </c>
      <c r="E6" s="17">
        <v>2336914</v>
      </c>
      <c r="F6" s="17">
        <v>1106409</v>
      </c>
      <c r="G6" s="17">
        <v>706625</v>
      </c>
      <c r="H6" s="17">
        <v>72819</v>
      </c>
      <c r="J6" s="2"/>
    </row>
    <row r="7" spans="1:10">
      <c r="A7" s="15" t="s">
        <v>14</v>
      </c>
      <c r="B7" s="16" t="s">
        <v>5021</v>
      </c>
      <c r="C7" s="79">
        <v>224660</v>
      </c>
      <c r="D7" s="17">
        <v>3629426</v>
      </c>
      <c r="E7" s="17">
        <v>2317023</v>
      </c>
      <c r="F7" s="17">
        <v>1312403</v>
      </c>
      <c r="G7" s="17">
        <v>802856</v>
      </c>
      <c r="H7" s="17">
        <v>120312</v>
      </c>
      <c r="J7" s="2"/>
    </row>
    <row r="8" spans="1:10">
      <c r="A8" s="15" t="s">
        <v>14</v>
      </c>
      <c r="B8" s="16" t="s">
        <v>5022</v>
      </c>
      <c r="C8" s="79">
        <v>224660</v>
      </c>
      <c r="D8" s="17">
        <v>2803146</v>
      </c>
      <c r="E8" s="17">
        <v>1452442</v>
      </c>
      <c r="F8" s="17">
        <v>1350704</v>
      </c>
      <c r="G8" s="17">
        <v>266745</v>
      </c>
      <c r="H8" s="17">
        <v>72005</v>
      </c>
      <c r="J8" s="2"/>
    </row>
    <row r="9" spans="1:10">
      <c r="A9" s="15" t="s">
        <v>14</v>
      </c>
      <c r="B9" s="16" t="s">
        <v>5023</v>
      </c>
      <c r="C9" s="79">
        <v>224660</v>
      </c>
      <c r="D9" s="17">
        <v>3691522</v>
      </c>
      <c r="E9" s="17">
        <v>2360302</v>
      </c>
      <c r="F9" s="17">
        <v>1331220</v>
      </c>
      <c r="G9" s="17">
        <v>938973</v>
      </c>
      <c r="H9" s="17">
        <v>131435</v>
      </c>
      <c r="J9" s="2"/>
    </row>
    <row r="10" spans="1:10">
      <c r="A10" s="15" t="s">
        <v>14</v>
      </c>
      <c r="B10" s="16" t="s">
        <v>5024</v>
      </c>
      <c r="C10" s="79">
        <v>224660</v>
      </c>
      <c r="D10" s="17">
        <v>2821100</v>
      </c>
      <c r="E10" s="17">
        <v>1771370</v>
      </c>
      <c r="F10" s="17">
        <v>1049730</v>
      </c>
      <c r="G10" s="17">
        <v>261167</v>
      </c>
      <c r="H10" s="17">
        <v>41971</v>
      </c>
      <c r="J10" s="2"/>
    </row>
    <row r="11" spans="1:10">
      <c r="A11" s="18" t="s">
        <v>15</v>
      </c>
      <c r="B11" s="19" t="s">
        <v>5025</v>
      </c>
      <c r="C11" s="80">
        <v>27068299</v>
      </c>
      <c r="D11" s="20">
        <v>2975815</v>
      </c>
      <c r="E11" s="20">
        <v>2074464</v>
      </c>
      <c r="F11" s="20">
        <v>901351</v>
      </c>
      <c r="G11" s="20">
        <v>301480</v>
      </c>
      <c r="H11" s="20">
        <v>17062</v>
      </c>
    </row>
    <row r="12" spans="1:10">
      <c r="A12" s="21" t="s">
        <v>15</v>
      </c>
      <c r="B12" s="22" t="s">
        <v>5026</v>
      </c>
      <c r="C12" s="81">
        <v>27068299</v>
      </c>
      <c r="D12" s="23">
        <v>2644120</v>
      </c>
      <c r="E12" s="23">
        <v>1492866</v>
      </c>
      <c r="F12" s="23">
        <v>1151254</v>
      </c>
      <c r="G12" s="23">
        <v>318867</v>
      </c>
      <c r="H12" s="23">
        <v>60186</v>
      </c>
    </row>
    <row r="13" spans="1:10">
      <c r="A13" s="21" t="s">
        <v>15</v>
      </c>
      <c r="B13" s="22" t="s">
        <v>5027</v>
      </c>
      <c r="C13" s="81">
        <v>27068299</v>
      </c>
      <c r="D13" s="23">
        <v>2626199</v>
      </c>
      <c r="E13" s="23">
        <v>1549248</v>
      </c>
      <c r="F13" s="23">
        <v>1076951</v>
      </c>
      <c r="G13" s="23">
        <v>197528</v>
      </c>
      <c r="H13" s="23">
        <v>27679</v>
      </c>
    </row>
    <row r="14" spans="1:10">
      <c r="A14" s="21" t="s">
        <v>15</v>
      </c>
      <c r="B14" s="22" t="s">
        <v>5028</v>
      </c>
      <c r="C14" s="81">
        <v>27068299</v>
      </c>
      <c r="D14" s="23">
        <v>2670988</v>
      </c>
      <c r="E14" s="23">
        <v>1583621</v>
      </c>
      <c r="F14" s="23">
        <v>1087367</v>
      </c>
      <c r="G14" s="23">
        <v>211558</v>
      </c>
      <c r="H14" s="23">
        <v>29466</v>
      </c>
    </row>
    <row r="15" spans="1:10">
      <c r="A15" s="21" t="s">
        <v>15</v>
      </c>
      <c r="B15" s="22" t="s">
        <v>5029</v>
      </c>
      <c r="C15" s="81">
        <v>27068299</v>
      </c>
      <c r="D15" s="23">
        <v>2587905</v>
      </c>
      <c r="E15" s="23">
        <v>1512214</v>
      </c>
      <c r="F15" s="23">
        <v>1075691</v>
      </c>
      <c r="G15" s="23">
        <v>207846</v>
      </c>
      <c r="H15" s="23">
        <v>29012</v>
      </c>
    </row>
    <row r="16" spans="1:10">
      <c r="A16" s="21" t="s">
        <v>15</v>
      </c>
      <c r="B16" s="22" t="s">
        <v>5030</v>
      </c>
      <c r="C16" s="81">
        <v>27068299</v>
      </c>
      <c r="D16" s="23">
        <v>2713900</v>
      </c>
      <c r="E16" s="23">
        <v>1670490</v>
      </c>
      <c r="F16" s="23">
        <v>1043410</v>
      </c>
      <c r="G16" s="23">
        <v>226343</v>
      </c>
      <c r="H16" s="23">
        <v>25238</v>
      </c>
    </row>
    <row r="17" spans="1:8">
      <c r="A17" s="21" t="s">
        <v>15</v>
      </c>
      <c r="B17" s="22" t="s">
        <v>5031</v>
      </c>
      <c r="C17" s="81">
        <v>27068299</v>
      </c>
      <c r="D17" s="23">
        <v>2789841</v>
      </c>
      <c r="E17" s="23">
        <v>1755894</v>
      </c>
      <c r="F17" s="23">
        <v>1033947</v>
      </c>
      <c r="G17" s="23">
        <v>255987</v>
      </c>
      <c r="H17" s="23">
        <v>23311</v>
      </c>
    </row>
    <row r="18" spans="1:8">
      <c r="A18" s="21" t="s">
        <v>15</v>
      </c>
      <c r="B18" s="22" t="s">
        <v>5032</v>
      </c>
      <c r="C18" s="81">
        <v>27068299</v>
      </c>
      <c r="D18" s="23">
        <v>2759291</v>
      </c>
      <c r="E18" s="23">
        <v>1716480</v>
      </c>
      <c r="F18" s="23">
        <v>1042811</v>
      </c>
      <c r="G18" s="23">
        <v>223744</v>
      </c>
      <c r="H18" s="23">
        <v>23550</v>
      </c>
    </row>
    <row r="19" spans="1:8">
      <c r="A19" s="21" t="s">
        <v>15</v>
      </c>
      <c r="B19" s="22" t="s">
        <v>5033</v>
      </c>
      <c r="C19" s="81">
        <v>27068299</v>
      </c>
      <c r="D19" s="23">
        <v>2762202</v>
      </c>
      <c r="E19" s="23">
        <v>1726885</v>
      </c>
      <c r="F19" s="23">
        <v>1035317</v>
      </c>
      <c r="G19" s="23">
        <v>233729</v>
      </c>
      <c r="H19" s="23">
        <v>26105</v>
      </c>
    </row>
    <row r="20" spans="1:8">
      <c r="A20" s="21" t="s">
        <v>15</v>
      </c>
      <c r="B20" s="22" t="s">
        <v>5034</v>
      </c>
      <c r="C20" s="81">
        <v>27068299</v>
      </c>
      <c r="D20" s="23">
        <v>2768112</v>
      </c>
      <c r="E20" s="23">
        <v>1696740</v>
      </c>
      <c r="F20" s="23">
        <v>1071372</v>
      </c>
      <c r="G20" s="23">
        <v>287966</v>
      </c>
      <c r="H20" s="23">
        <v>34542</v>
      </c>
    </row>
    <row r="21" spans="1:8">
      <c r="A21" s="21" t="s">
        <v>15</v>
      </c>
      <c r="B21" s="22" t="s">
        <v>5035</v>
      </c>
      <c r="C21" s="81">
        <v>27068299</v>
      </c>
      <c r="D21" s="23">
        <v>2603068</v>
      </c>
      <c r="E21" s="23">
        <v>1418157</v>
      </c>
      <c r="F21" s="23">
        <v>1184911</v>
      </c>
      <c r="G21" s="23">
        <v>184687</v>
      </c>
      <c r="H21" s="23">
        <v>34599</v>
      </c>
    </row>
    <row r="22" spans="1:8">
      <c r="A22" s="21" t="s">
        <v>15</v>
      </c>
      <c r="B22" s="22" t="s">
        <v>5036</v>
      </c>
      <c r="C22" s="81">
        <v>27068299</v>
      </c>
      <c r="D22" s="23">
        <v>2905800</v>
      </c>
      <c r="E22" s="23">
        <v>2005244</v>
      </c>
      <c r="F22" s="23">
        <v>900556</v>
      </c>
      <c r="G22" s="23">
        <v>235376</v>
      </c>
      <c r="H22" s="23">
        <v>15465</v>
      </c>
    </row>
    <row r="23" spans="1:8">
      <c r="A23" s="24" t="s">
        <v>15</v>
      </c>
      <c r="B23" s="25" t="s">
        <v>5037</v>
      </c>
      <c r="C23" s="82">
        <v>27068299</v>
      </c>
      <c r="D23" s="26">
        <v>2796568</v>
      </c>
      <c r="E23" s="26">
        <v>1828646</v>
      </c>
      <c r="F23" s="26">
        <v>967922</v>
      </c>
      <c r="G23" s="26">
        <v>274778</v>
      </c>
      <c r="H23" s="26">
        <v>21776</v>
      </c>
    </row>
    <row r="24" spans="1:8">
      <c r="A24" s="27" t="s">
        <v>12</v>
      </c>
      <c r="B24" s="1" t="s">
        <v>5038</v>
      </c>
      <c r="C24" s="83">
        <v>24087088</v>
      </c>
      <c r="D24" s="2">
        <v>5695842</v>
      </c>
      <c r="E24" s="2">
        <v>2801279</v>
      </c>
      <c r="F24" s="2">
        <v>2894563</v>
      </c>
      <c r="G24" s="2">
        <v>237596</v>
      </c>
      <c r="H24" s="2">
        <v>44132</v>
      </c>
    </row>
    <row r="25" spans="1:8">
      <c r="A25" s="27" t="s">
        <v>12</v>
      </c>
      <c r="B25" s="1" t="s">
        <v>5005</v>
      </c>
      <c r="C25" s="83">
        <v>24087088</v>
      </c>
      <c r="D25" s="2">
        <v>5551450</v>
      </c>
      <c r="E25" s="2">
        <v>2645562</v>
      </c>
      <c r="F25" s="2">
        <v>2905888</v>
      </c>
      <c r="G25" s="2">
        <v>254303</v>
      </c>
      <c r="H25" s="2">
        <v>57918</v>
      </c>
    </row>
    <row r="26" spans="1:8">
      <c r="A26" s="27" t="s">
        <v>12</v>
      </c>
      <c r="B26" s="1" t="s">
        <v>5006</v>
      </c>
      <c r="C26" s="83">
        <v>24087088</v>
      </c>
      <c r="D26" s="2">
        <v>5741368</v>
      </c>
      <c r="E26" s="2">
        <v>2939037</v>
      </c>
      <c r="F26" s="2">
        <v>2802331</v>
      </c>
      <c r="G26" s="2">
        <v>281729</v>
      </c>
      <c r="H26" s="2">
        <v>42891</v>
      </c>
    </row>
    <row r="27" spans="1:8">
      <c r="A27" s="27" t="s">
        <v>12</v>
      </c>
      <c r="B27" s="1" t="s">
        <v>5007</v>
      </c>
      <c r="C27" s="83">
        <v>24087088</v>
      </c>
      <c r="D27" s="2">
        <v>5710197</v>
      </c>
      <c r="E27" s="2">
        <v>2820175</v>
      </c>
      <c r="F27" s="2">
        <v>2890022</v>
      </c>
      <c r="G27" s="2">
        <v>241122</v>
      </c>
      <c r="H27" s="2">
        <v>44370</v>
      </c>
    </row>
    <row r="28" spans="1:8">
      <c r="A28" s="27" t="s">
        <v>12</v>
      </c>
      <c r="B28" s="1" t="s">
        <v>5008</v>
      </c>
      <c r="C28" s="83">
        <v>24087088</v>
      </c>
      <c r="D28" s="2">
        <v>5878043</v>
      </c>
      <c r="E28" s="2">
        <v>3207118</v>
      </c>
      <c r="F28" s="2">
        <v>2670925</v>
      </c>
      <c r="G28" s="2">
        <v>324450</v>
      </c>
      <c r="H28" s="2">
        <v>47189</v>
      </c>
    </row>
    <row r="29" spans="1:8">
      <c r="A29" s="27" t="s">
        <v>12</v>
      </c>
      <c r="B29" s="1" t="s">
        <v>5009</v>
      </c>
      <c r="C29" s="83">
        <v>24087088</v>
      </c>
      <c r="D29" s="2">
        <v>5684735</v>
      </c>
      <c r="E29" s="2">
        <v>2922086</v>
      </c>
      <c r="F29" s="2">
        <v>2762649</v>
      </c>
      <c r="G29" s="2">
        <v>258632</v>
      </c>
      <c r="H29" s="2">
        <v>39645</v>
      </c>
    </row>
    <row r="30" spans="1:8">
      <c r="A30" s="27" t="s">
        <v>12</v>
      </c>
      <c r="B30" s="1" t="s">
        <v>5010</v>
      </c>
      <c r="C30" s="83">
        <v>24087088</v>
      </c>
      <c r="D30" s="2">
        <v>5714293</v>
      </c>
      <c r="E30" s="2">
        <v>2853119</v>
      </c>
      <c r="F30" s="2">
        <v>2861174</v>
      </c>
      <c r="G30" s="2">
        <v>248221</v>
      </c>
      <c r="H30" s="2">
        <v>41611</v>
      </c>
    </row>
    <row r="31" spans="1:8">
      <c r="A31" s="27" t="s">
        <v>12</v>
      </c>
      <c r="B31" s="1" t="s">
        <v>5011</v>
      </c>
      <c r="C31" s="83">
        <v>24087088</v>
      </c>
      <c r="D31" s="2">
        <v>5749579</v>
      </c>
      <c r="E31" s="2">
        <v>2959906</v>
      </c>
      <c r="F31" s="2">
        <v>2789673</v>
      </c>
      <c r="G31" s="2">
        <v>265065</v>
      </c>
      <c r="H31" s="2">
        <v>39596</v>
      </c>
    </row>
    <row r="32" spans="1:8">
      <c r="A32" s="27" t="s">
        <v>12</v>
      </c>
      <c r="B32" s="1" t="s">
        <v>5012</v>
      </c>
      <c r="C32" s="83">
        <v>24087088</v>
      </c>
      <c r="D32" s="2">
        <v>5762115</v>
      </c>
      <c r="E32" s="2">
        <v>2938962</v>
      </c>
      <c r="F32" s="2">
        <v>2823153</v>
      </c>
      <c r="G32" s="2">
        <v>262264</v>
      </c>
      <c r="H32" s="2">
        <v>41487</v>
      </c>
    </row>
    <row r="33" spans="1:8">
      <c r="A33" s="27" t="s">
        <v>12</v>
      </c>
      <c r="B33" s="1" t="s">
        <v>5013</v>
      </c>
      <c r="C33" s="83">
        <v>24087088</v>
      </c>
      <c r="D33" s="2">
        <v>5806162</v>
      </c>
      <c r="E33" s="2">
        <v>3104140</v>
      </c>
      <c r="F33" s="2">
        <v>2702022</v>
      </c>
      <c r="G33" s="2">
        <v>321727</v>
      </c>
      <c r="H33" s="2">
        <v>51399</v>
      </c>
    </row>
    <row r="34" spans="1:8">
      <c r="A34" s="27" t="s">
        <v>7</v>
      </c>
      <c r="B34" s="1" t="s">
        <v>5039</v>
      </c>
      <c r="C34" s="83">
        <v>24087088</v>
      </c>
      <c r="D34" s="2">
        <v>5874812</v>
      </c>
      <c r="E34" s="2">
        <v>3237685</v>
      </c>
      <c r="F34" s="2">
        <v>2637127</v>
      </c>
      <c r="G34" s="2">
        <v>355683</v>
      </c>
      <c r="H34" s="2">
        <v>59364</v>
      </c>
    </row>
    <row r="35" spans="1:8">
      <c r="A35" s="27" t="s">
        <v>7</v>
      </c>
      <c r="B35" s="1" t="s">
        <v>5040</v>
      </c>
      <c r="C35" s="83">
        <v>24087088</v>
      </c>
      <c r="D35" s="2">
        <v>5827700</v>
      </c>
      <c r="E35" s="2">
        <v>3151729</v>
      </c>
      <c r="F35" s="2">
        <v>2675971</v>
      </c>
      <c r="G35" s="2">
        <v>348383</v>
      </c>
      <c r="H35" s="2">
        <v>62961</v>
      </c>
    </row>
    <row r="36" spans="1:8">
      <c r="A36" s="27" t="s">
        <v>7</v>
      </c>
      <c r="B36" s="1" t="s">
        <v>5041</v>
      </c>
      <c r="C36" s="83">
        <v>24087088</v>
      </c>
      <c r="D36" s="2">
        <v>6007010</v>
      </c>
      <c r="E36" s="2">
        <v>3408943</v>
      </c>
      <c r="F36" s="2">
        <v>2598067</v>
      </c>
      <c r="G36" s="2">
        <v>379535</v>
      </c>
      <c r="H36" s="2">
        <v>56341</v>
      </c>
    </row>
    <row r="37" spans="1:8">
      <c r="A37" s="27" t="s">
        <v>7</v>
      </c>
      <c r="B37" s="1" t="s">
        <v>5042</v>
      </c>
      <c r="C37" s="83">
        <v>24087088</v>
      </c>
      <c r="D37" s="2">
        <v>5856488</v>
      </c>
      <c r="E37" s="2">
        <v>3343530</v>
      </c>
      <c r="F37" s="2">
        <v>2512958</v>
      </c>
      <c r="G37" s="2">
        <v>394247</v>
      </c>
      <c r="H37" s="2">
        <v>49791</v>
      </c>
    </row>
    <row r="38" spans="1:8">
      <c r="A38" s="27" t="s">
        <v>7</v>
      </c>
      <c r="B38" s="1" t="s">
        <v>5043</v>
      </c>
      <c r="C38" s="83">
        <v>24087088</v>
      </c>
      <c r="D38" s="2">
        <v>5810888</v>
      </c>
      <c r="E38" s="2">
        <v>3219956</v>
      </c>
      <c r="F38" s="2">
        <v>2590932</v>
      </c>
      <c r="G38" s="2">
        <v>405150</v>
      </c>
      <c r="H38" s="2">
        <v>61431</v>
      </c>
    </row>
    <row r="39" spans="1:8">
      <c r="A39" s="27" t="s">
        <v>7</v>
      </c>
      <c r="B39" s="1" t="s">
        <v>5044</v>
      </c>
      <c r="C39" s="83">
        <v>24087088</v>
      </c>
      <c r="D39" s="2">
        <v>5753570</v>
      </c>
      <c r="E39" s="2">
        <v>3118003</v>
      </c>
      <c r="F39" s="2">
        <v>2635567</v>
      </c>
      <c r="G39" s="2">
        <v>345398</v>
      </c>
      <c r="H39" s="2">
        <v>59490</v>
      </c>
    </row>
    <row r="40" spans="1:8">
      <c r="A40" s="27" t="s">
        <v>16</v>
      </c>
      <c r="B40" s="1" t="s">
        <v>5045</v>
      </c>
      <c r="C40" s="83">
        <v>24087088</v>
      </c>
      <c r="D40" s="2">
        <v>6175990</v>
      </c>
      <c r="E40" s="2">
        <v>4029750</v>
      </c>
      <c r="F40" s="2">
        <v>2146240</v>
      </c>
      <c r="G40" s="2">
        <v>998614</v>
      </c>
      <c r="H40" s="2">
        <v>64553</v>
      </c>
    </row>
    <row r="41" spans="1:8">
      <c r="A41" s="27" t="s">
        <v>16</v>
      </c>
      <c r="B41" s="1" t="s">
        <v>5046</v>
      </c>
      <c r="C41" s="83">
        <v>24087088</v>
      </c>
      <c r="D41" s="2">
        <v>5851987</v>
      </c>
      <c r="E41" s="2">
        <v>3672294</v>
      </c>
      <c r="F41" s="2">
        <v>2179693</v>
      </c>
      <c r="G41" s="2">
        <v>1163829</v>
      </c>
      <c r="H41" s="2">
        <v>106618</v>
      </c>
    </row>
    <row r="42" spans="1:8">
      <c r="A42" s="27" t="s">
        <v>16</v>
      </c>
      <c r="B42" s="1" t="s">
        <v>5047</v>
      </c>
      <c r="C42" s="83">
        <v>24087088</v>
      </c>
      <c r="D42" s="2">
        <v>5766390</v>
      </c>
      <c r="E42" s="2">
        <v>3679963</v>
      </c>
      <c r="F42" s="2">
        <v>2086427</v>
      </c>
      <c r="G42" s="2">
        <v>895803</v>
      </c>
      <c r="H42" s="2">
        <v>57029</v>
      </c>
    </row>
    <row r="43" spans="1:8">
      <c r="A43" s="27" t="s">
        <v>16</v>
      </c>
      <c r="B43" s="1" t="s">
        <v>5048</v>
      </c>
      <c r="C43" s="83">
        <v>24087088</v>
      </c>
      <c r="D43" s="2">
        <v>5793531</v>
      </c>
      <c r="E43" s="2">
        <v>3659373</v>
      </c>
      <c r="F43" s="2">
        <v>2134158</v>
      </c>
      <c r="G43" s="2">
        <v>890101</v>
      </c>
      <c r="H43" s="2">
        <v>66375</v>
      </c>
    </row>
    <row r="44" spans="1:8">
      <c r="A44" s="27" t="s">
        <v>13</v>
      </c>
      <c r="B44" s="1" t="s">
        <v>5049</v>
      </c>
      <c r="C44" s="83">
        <v>24087088</v>
      </c>
      <c r="D44" s="2">
        <v>5266911</v>
      </c>
      <c r="E44" s="2">
        <v>1809182</v>
      </c>
      <c r="F44" s="2">
        <v>3457729</v>
      </c>
      <c r="G44" s="2">
        <v>402625</v>
      </c>
      <c r="H44" s="2">
        <v>56636</v>
      </c>
    </row>
    <row r="45" spans="1:8">
      <c r="A45" s="27" t="s">
        <v>13</v>
      </c>
      <c r="B45" s="1" t="s">
        <v>5050</v>
      </c>
      <c r="C45" s="83">
        <v>24087088</v>
      </c>
      <c r="D45" s="2">
        <v>4915546</v>
      </c>
      <c r="E45" s="2">
        <v>1665759</v>
      </c>
      <c r="F45" s="2">
        <v>3249787</v>
      </c>
      <c r="G45" s="2">
        <v>376946</v>
      </c>
      <c r="H45" s="2">
        <v>53524</v>
      </c>
    </row>
    <row r="46" spans="1:8">
      <c r="A46" s="27" t="s">
        <v>13</v>
      </c>
      <c r="B46" s="1" t="s">
        <v>5014</v>
      </c>
      <c r="C46" s="83">
        <v>24087088</v>
      </c>
      <c r="D46" s="2">
        <v>5202139</v>
      </c>
      <c r="E46" s="2">
        <v>1728287</v>
      </c>
      <c r="F46" s="2">
        <v>3473852</v>
      </c>
      <c r="G46" s="2">
        <v>392301</v>
      </c>
      <c r="H46" s="2">
        <v>57683</v>
      </c>
    </row>
    <row r="47" spans="1:8">
      <c r="A47" s="24" t="s">
        <v>13</v>
      </c>
      <c r="B47" s="25" t="s">
        <v>5051</v>
      </c>
      <c r="C47" s="82">
        <v>24087088</v>
      </c>
      <c r="D47" s="26">
        <v>4840074</v>
      </c>
      <c r="E47" s="26">
        <v>1441214</v>
      </c>
      <c r="F47" s="26">
        <v>3398860</v>
      </c>
      <c r="G47" s="26">
        <v>309207</v>
      </c>
      <c r="H47" s="26">
        <v>54604</v>
      </c>
    </row>
    <row r="48" spans="1:8">
      <c r="A48" s="27" t="s">
        <v>335</v>
      </c>
      <c r="B48" s="1" t="s">
        <v>5052</v>
      </c>
      <c r="C48" s="83">
        <v>31376203</v>
      </c>
      <c r="D48" s="2">
        <v>5755441</v>
      </c>
      <c r="E48" s="2">
        <v>1778726</v>
      </c>
      <c r="F48" s="2">
        <v>3976715</v>
      </c>
      <c r="G48" s="2">
        <v>167086</v>
      </c>
      <c r="H48" s="2">
        <v>37395</v>
      </c>
    </row>
    <row r="49" spans="1:8">
      <c r="A49" s="27" t="s">
        <v>335</v>
      </c>
      <c r="B49" s="1" t="s">
        <v>5053</v>
      </c>
      <c r="C49" s="83">
        <v>31376203</v>
      </c>
      <c r="D49" s="2">
        <v>5458938</v>
      </c>
      <c r="E49" s="2">
        <v>1564809</v>
      </c>
      <c r="F49" s="2">
        <v>3894129</v>
      </c>
      <c r="G49" s="2">
        <v>156612</v>
      </c>
      <c r="H49" s="2">
        <v>34909</v>
      </c>
    </row>
    <row r="50" spans="1:8">
      <c r="A50" s="27" t="s">
        <v>335</v>
      </c>
      <c r="B50" s="1" t="s">
        <v>5015</v>
      </c>
      <c r="C50" s="83">
        <v>31376203</v>
      </c>
      <c r="D50" s="2">
        <v>5662773</v>
      </c>
      <c r="E50" s="2">
        <v>1705395</v>
      </c>
      <c r="F50" s="2">
        <v>3957378</v>
      </c>
      <c r="G50" s="2">
        <v>160784</v>
      </c>
      <c r="H50" s="2">
        <v>35867</v>
      </c>
    </row>
    <row r="51" spans="1:8">
      <c r="A51" s="27" t="s">
        <v>5054</v>
      </c>
      <c r="B51" s="1" t="s">
        <v>5055</v>
      </c>
      <c r="C51" s="83">
        <v>31376203</v>
      </c>
      <c r="D51" s="2">
        <v>5909070</v>
      </c>
      <c r="E51" s="2">
        <v>2585360</v>
      </c>
      <c r="F51" s="2">
        <v>3323710</v>
      </c>
      <c r="G51" s="2">
        <v>165482</v>
      </c>
      <c r="H51" s="2">
        <v>46271</v>
      </c>
    </row>
    <row r="52" spans="1:8">
      <c r="A52" s="27" t="s">
        <v>359</v>
      </c>
      <c r="B52" s="1" t="s">
        <v>5056</v>
      </c>
      <c r="C52" s="83">
        <v>31376203</v>
      </c>
      <c r="D52" s="2">
        <v>6781506</v>
      </c>
      <c r="E52" s="2">
        <v>3945736</v>
      </c>
      <c r="F52" s="2">
        <v>2835770</v>
      </c>
      <c r="G52" s="2">
        <v>113863</v>
      </c>
      <c r="H52" s="2">
        <v>18013</v>
      </c>
    </row>
    <row r="53" spans="1:8">
      <c r="A53" s="27" t="s">
        <v>359</v>
      </c>
      <c r="B53" s="1" t="s">
        <v>5057</v>
      </c>
      <c r="C53" s="83">
        <v>31376203</v>
      </c>
      <c r="D53" s="2">
        <v>6950922</v>
      </c>
      <c r="E53" s="2">
        <v>4241662</v>
      </c>
      <c r="F53" s="2">
        <v>2709260</v>
      </c>
      <c r="G53" s="2">
        <v>190020</v>
      </c>
      <c r="H53" s="2">
        <v>17417</v>
      </c>
    </row>
    <row r="54" spans="1:8">
      <c r="A54" s="27" t="s">
        <v>359</v>
      </c>
      <c r="B54" s="1" t="s">
        <v>5058</v>
      </c>
      <c r="C54" s="83">
        <v>31376203</v>
      </c>
      <c r="D54" s="2">
        <v>6696526</v>
      </c>
      <c r="E54" s="2">
        <v>3918113</v>
      </c>
      <c r="F54" s="2">
        <v>2778413</v>
      </c>
      <c r="G54" s="2">
        <v>137229</v>
      </c>
      <c r="H54" s="2">
        <v>17426</v>
      </c>
    </row>
    <row r="55" spans="1:8">
      <c r="A55" s="27" t="s">
        <v>359</v>
      </c>
      <c r="B55" s="1" t="s">
        <v>5059</v>
      </c>
      <c r="C55" s="83">
        <v>31376203</v>
      </c>
      <c r="D55" s="2">
        <v>6623592</v>
      </c>
      <c r="E55" s="2">
        <v>3771287</v>
      </c>
      <c r="F55" s="2">
        <v>2852305</v>
      </c>
      <c r="G55" s="2">
        <v>108960</v>
      </c>
      <c r="H55" s="2">
        <v>18775</v>
      </c>
    </row>
    <row r="56" spans="1:8">
      <c r="A56" s="27" t="s">
        <v>359</v>
      </c>
      <c r="B56" s="1" t="s">
        <v>5060</v>
      </c>
      <c r="C56" s="83">
        <v>31376203</v>
      </c>
      <c r="D56" s="2">
        <v>6334400</v>
      </c>
      <c r="E56" s="2">
        <v>3684018</v>
      </c>
      <c r="F56" s="2">
        <v>2650382</v>
      </c>
      <c r="G56" s="2">
        <v>107416</v>
      </c>
      <c r="H56" s="2">
        <v>16900</v>
      </c>
    </row>
    <row r="57" spans="1:8">
      <c r="A57" s="27" t="s">
        <v>359</v>
      </c>
      <c r="B57" s="1" t="s">
        <v>5061</v>
      </c>
      <c r="C57" s="83">
        <v>31376203</v>
      </c>
      <c r="D57" s="2">
        <v>6619428</v>
      </c>
      <c r="E57" s="2">
        <v>3741745</v>
      </c>
      <c r="F57" s="2">
        <v>2877683</v>
      </c>
      <c r="G57" s="2">
        <v>102981</v>
      </c>
      <c r="H57" s="2">
        <v>17996</v>
      </c>
    </row>
    <row r="58" spans="1:8">
      <c r="A58" s="27" t="s">
        <v>359</v>
      </c>
      <c r="B58" s="1" t="s">
        <v>5062</v>
      </c>
      <c r="C58" s="83">
        <v>31376203</v>
      </c>
      <c r="D58" s="2">
        <v>6544640</v>
      </c>
      <c r="E58" s="2">
        <v>3562334</v>
      </c>
      <c r="F58" s="2">
        <v>2982306</v>
      </c>
      <c r="G58" s="2">
        <v>110497</v>
      </c>
      <c r="H58" s="2">
        <v>20704</v>
      </c>
    </row>
    <row r="59" spans="1:8">
      <c r="A59" s="27" t="s">
        <v>359</v>
      </c>
      <c r="B59" s="1" t="s">
        <v>5063</v>
      </c>
      <c r="C59" s="83">
        <v>31376203</v>
      </c>
      <c r="D59" s="2">
        <v>6590995</v>
      </c>
      <c r="E59" s="2">
        <v>3729635</v>
      </c>
      <c r="F59" s="2">
        <v>2861360</v>
      </c>
      <c r="G59" s="2">
        <v>137212</v>
      </c>
      <c r="H59" s="2">
        <v>19993</v>
      </c>
    </row>
    <row r="60" spans="1:8">
      <c r="A60" s="27" t="s">
        <v>359</v>
      </c>
      <c r="B60" s="1" t="s">
        <v>5064</v>
      </c>
      <c r="C60" s="83">
        <v>31376203</v>
      </c>
      <c r="D60" s="2">
        <v>6618692</v>
      </c>
      <c r="E60" s="2">
        <v>3737724</v>
      </c>
      <c r="F60" s="2">
        <v>2880968</v>
      </c>
      <c r="G60" s="2">
        <v>135451</v>
      </c>
      <c r="H60" s="2">
        <v>19362</v>
      </c>
    </row>
    <row r="61" spans="1:8">
      <c r="A61" s="27" t="s">
        <v>359</v>
      </c>
      <c r="B61" s="1" t="s">
        <v>5065</v>
      </c>
      <c r="C61" s="83">
        <v>31376203</v>
      </c>
      <c r="D61" s="2">
        <v>6552353</v>
      </c>
      <c r="E61" s="2">
        <v>3621014</v>
      </c>
      <c r="F61" s="2">
        <v>2931339</v>
      </c>
      <c r="G61" s="2">
        <v>129372</v>
      </c>
      <c r="H61" s="2">
        <v>20534</v>
      </c>
    </row>
    <row r="62" spans="1:8">
      <c r="A62" s="27" t="s">
        <v>359</v>
      </c>
      <c r="B62" s="1" t="s">
        <v>5066</v>
      </c>
      <c r="C62" s="83">
        <v>31376203</v>
      </c>
      <c r="D62" s="2">
        <v>6604797</v>
      </c>
      <c r="E62" s="2">
        <v>3710978</v>
      </c>
      <c r="F62" s="2">
        <v>2893819</v>
      </c>
      <c r="G62" s="2">
        <v>131560</v>
      </c>
      <c r="H62" s="2">
        <v>19339</v>
      </c>
    </row>
    <row r="63" spans="1:8">
      <c r="A63" s="27" t="s">
        <v>359</v>
      </c>
      <c r="B63" s="1" t="s">
        <v>5067</v>
      </c>
      <c r="C63" s="83">
        <v>31376203</v>
      </c>
      <c r="D63" s="2">
        <v>6487037</v>
      </c>
      <c r="E63" s="2">
        <v>3529700</v>
      </c>
      <c r="F63" s="2">
        <v>2957337</v>
      </c>
      <c r="G63" s="2">
        <v>130469</v>
      </c>
      <c r="H63" s="2">
        <v>22096</v>
      </c>
    </row>
    <row r="64" spans="1:8">
      <c r="A64" s="27" t="s">
        <v>359</v>
      </c>
      <c r="B64" s="1" t="s">
        <v>5068</v>
      </c>
      <c r="C64" s="83">
        <v>31376203</v>
      </c>
      <c r="D64" s="2">
        <v>6530107</v>
      </c>
      <c r="E64" s="2">
        <v>3688463</v>
      </c>
      <c r="F64" s="2">
        <v>2841644</v>
      </c>
      <c r="G64" s="2">
        <v>109722</v>
      </c>
      <c r="H64" s="2">
        <v>17662</v>
      </c>
    </row>
    <row r="65" spans="1:8">
      <c r="A65" s="27" t="s">
        <v>359</v>
      </c>
      <c r="B65" s="1" t="s">
        <v>5069</v>
      </c>
      <c r="C65" s="83">
        <v>31376203</v>
      </c>
      <c r="D65" s="2">
        <v>6674554</v>
      </c>
      <c r="E65" s="2">
        <v>3819550</v>
      </c>
      <c r="F65" s="2">
        <v>2855004</v>
      </c>
      <c r="G65" s="2">
        <v>115453</v>
      </c>
      <c r="H65" s="2">
        <v>18368</v>
      </c>
    </row>
    <row r="66" spans="1:8">
      <c r="A66" s="27" t="s">
        <v>359</v>
      </c>
      <c r="B66" s="1" t="s">
        <v>5070</v>
      </c>
      <c r="C66" s="83">
        <v>31376203</v>
      </c>
      <c r="D66" s="2">
        <v>6225229</v>
      </c>
      <c r="E66" s="2">
        <v>2923180</v>
      </c>
      <c r="F66" s="2">
        <v>3302049</v>
      </c>
      <c r="G66" s="2">
        <v>108337</v>
      </c>
      <c r="H66" s="2">
        <v>26162</v>
      </c>
    </row>
    <row r="67" spans="1:8">
      <c r="A67" s="27" t="s">
        <v>359</v>
      </c>
      <c r="B67" s="1" t="s">
        <v>5071</v>
      </c>
      <c r="C67" s="83">
        <v>31376203</v>
      </c>
      <c r="D67" s="2">
        <v>6844536</v>
      </c>
      <c r="E67" s="2">
        <v>3975584</v>
      </c>
      <c r="F67" s="2">
        <v>2868952</v>
      </c>
      <c r="G67" s="2">
        <v>119566</v>
      </c>
      <c r="H67" s="2">
        <v>18016</v>
      </c>
    </row>
    <row r="68" spans="1:8">
      <c r="A68" s="27" t="s">
        <v>359</v>
      </c>
      <c r="B68" s="1" t="s">
        <v>5072</v>
      </c>
      <c r="C68" s="83">
        <v>31376203</v>
      </c>
      <c r="D68" s="2">
        <v>6768223</v>
      </c>
      <c r="E68" s="2">
        <v>3825634</v>
      </c>
      <c r="F68" s="2">
        <v>2942589</v>
      </c>
      <c r="G68" s="2">
        <v>114410</v>
      </c>
      <c r="H68" s="2">
        <v>19860</v>
      </c>
    </row>
    <row r="69" spans="1:8">
      <c r="A69" s="27" t="s">
        <v>359</v>
      </c>
      <c r="B69" s="1" t="s">
        <v>5073</v>
      </c>
      <c r="C69" s="83">
        <v>31376203</v>
      </c>
      <c r="D69" s="2">
        <v>6493691</v>
      </c>
      <c r="E69" s="2">
        <v>3229889</v>
      </c>
      <c r="F69" s="2">
        <v>3263802</v>
      </c>
      <c r="G69" s="2">
        <v>114887</v>
      </c>
      <c r="H69" s="2">
        <v>26599</v>
      </c>
    </row>
    <row r="70" spans="1:8">
      <c r="A70" s="27" t="s">
        <v>359</v>
      </c>
      <c r="B70" s="1" t="s">
        <v>5074</v>
      </c>
      <c r="C70" s="83">
        <v>31376203</v>
      </c>
      <c r="D70" s="2">
        <v>6677475</v>
      </c>
      <c r="E70" s="2">
        <v>3636672</v>
      </c>
      <c r="F70" s="2">
        <v>3040803</v>
      </c>
      <c r="G70" s="2">
        <v>106729</v>
      </c>
      <c r="H70" s="2">
        <v>20046</v>
      </c>
    </row>
    <row r="71" spans="1:8">
      <c r="A71" s="27" t="s">
        <v>359</v>
      </c>
      <c r="B71" s="1" t="s">
        <v>5075</v>
      </c>
      <c r="C71" s="83">
        <v>31376203</v>
      </c>
      <c r="D71" s="2">
        <v>6851905</v>
      </c>
      <c r="E71" s="2">
        <v>3998490</v>
      </c>
      <c r="F71" s="2">
        <v>2853415</v>
      </c>
      <c r="G71" s="2">
        <v>119749</v>
      </c>
      <c r="H71" s="2">
        <v>18013</v>
      </c>
    </row>
    <row r="72" spans="1:8">
      <c r="A72" s="27" t="s">
        <v>359</v>
      </c>
      <c r="B72" s="1" t="s">
        <v>5076</v>
      </c>
      <c r="C72" s="83">
        <v>31376203</v>
      </c>
      <c r="D72" s="2">
        <v>6773418</v>
      </c>
      <c r="E72" s="2">
        <v>3824169</v>
      </c>
      <c r="F72" s="2">
        <v>2949249</v>
      </c>
      <c r="G72" s="2">
        <v>111265</v>
      </c>
      <c r="H72" s="2">
        <v>18635</v>
      </c>
    </row>
    <row r="73" spans="1:8">
      <c r="A73" s="27" t="s">
        <v>359</v>
      </c>
      <c r="B73" s="1" t="s">
        <v>5077</v>
      </c>
      <c r="C73" s="83">
        <v>31376203</v>
      </c>
      <c r="D73" s="2">
        <v>6664703</v>
      </c>
      <c r="E73" s="2">
        <v>3817342</v>
      </c>
      <c r="F73" s="2">
        <v>2847361</v>
      </c>
      <c r="G73" s="2">
        <v>121566</v>
      </c>
      <c r="H73" s="2">
        <v>18284</v>
      </c>
    </row>
    <row r="74" spans="1:8">
      <c r="A74" s="27" t="s">
        <v>359</v>
      </c>
      <c r="B74" s="1" t="s">
        <v>5078</v>
      </c>
      <c r="C74" s="83">
        <v>31376203</v>
      </c>
      <c r="D74" s="2">
        <v>6611494</v>
      </c>
      <c r="E74" s="2">
        <v>3691060</v>
      </c>
      <c r="F74" s="2">
        <v>2920434</v>
      </c>
      <c r="G74" s="2">
        <v>120674</v>
      </c>
      <c r="H74" s="2">
        <v>20145</v>
      </c>
    </row>
    <row r="75" spans="1:8">
      <c r="A75" s="18" t="s">
        <v>8</v>
      </c>
      <c r="B75" s="19" t="s">
        <v>5079</v>
      </c>
      <c r="C75" s="80">
        <v>64249235</v>
      </c>
      <c r="D75" s="20">
        <v>5760572</v>
      </c>
      <c r="E75" s="20">
        <v>3505793</v>
      </c>
      <c r="F75" s="20">
        <v>2254779</v>
      </c>
      <c r="G75" s="20">
        <v>977659</v>
      </c>
      <c r="H75" s="20">
        <v>205214</v>
      </c>
    </row>
    <row r="76" spans="1:8">
      <c r="A76" s="21" t="s">
        <v>8</v>
      </c>
      <c r="B76" s="22" t="s">
        <v>5080</v>
      </c>
      <c r="C76" s="81">
        <v>64249235</v>
      </c>
      <c r="D76" s="23">
        <v>5928489</v>
      </c>
      <c r="E76" s="23">
        <v>3723134</v>
      </c>
      <c r="F76" s="23">
        <v>2205355</v>
      </c>
      <c r="G76" s="23">
        <v>711246</v>
      </c>
      <c r="H76" s="23">
        <v>165042</v>
      </c>
    </row>
    <row r="77" spans="1:8">
      <c r="A77" s="21" t="s">
        <v>8</v>
      </c>
      <c r="B77" s="22" t="s">
        <v>5081</v>
      </c>
      <c r="C77" s="81">
        <v>64249235</v>
      </c>
      <c r="D77" s="23">
        <v>5753169</v>
      </c>
      <c r="E77" s="23">
        <v>3412588</v>
      </c>
      <c r="F77" s="23">
        <v>2340581</v>
      </c>
      <c r="G77" s="23">
        <v>630492</v>
      </c>
      <c r="H77" s="23">
        <v>175976</v>
      </c>
    </row>
    <row r="78" spans="1:8">
      <c r="A78" s="21" t="s">
        <v>8</v>
      </c>
      <c r="B78" s="22" t="s">
        <v>5082</v>
      </c>
      <c r="C78" s="81">
        <v>64249235</v>
      </c>
      <c r="D78" s="23">
        <v>5698749</v>
      </c>
      <c r="E78" s="23">
        <v>3461429</v>
      </c>
      <c r="F78" s="23">
        <v>2237320</v>
      </c>
      <c r="G78" s="23">
        <v>614441</v>
      </c>
      <c r="H78" s="23">
        <v>160613</v>
      </c>
    </row>
    <row r="79" spans="1:8">
      <c r="A79" s="24" t="s">
        <v>8</v>
      </c>
      <c r="B79" s="25" t="s">
        <v>5083</v>
      </c>
      <c r="C79" s="82">
        <v>64249235</v>
      </c>
      <c r="D79" s="26">
        <v>5675789</v>
      </c>
      <c r="E79" s="26">
        <v>3325126</v>
      </c>
      <c r="F79" s="26">
        <v>2350663</v>
      </c>
      <c r="G79" s="26">
        <v>621758</v>
      </c>
      <c r="H79" s="26">
        <v>177711</v>
      </c>
    </row>
    <row r="80" spans="1:8">
      <c r="A80" s="27" t="s">
        <v>10</v>
      </c>
      <c r="B80" s="1" t="s">
        <v>5084</v>
      </c>
      <c r="C80" s="83">
        <v>62880923</v>
      </c>
      <c r="D80" s="2">
        <v>7320487</v>
      </c>
      <c r="E80" s="2">
        <v>4921330</v>
      </c>
      <c r="F80" s="2">
        <v>2399157</v>
      </c>
      <c r="G80" s="2">
        <v>1174078</v>
      </c>
      <c r="H80" s="2">
        <v>180878</v>
      </c>
    </row>
    <row r="81" spans="1:9">
      <c r="A81" s="27" t="s">
        <v>10</v>
      </c>
      <c r="B81" s="1" t="s">
        <v>5085</v>
      </c>
      <c r="C81" s="83">
        <v>62880923</v>
      </c>
      <c r="D81" s="2">
        <v>7390410</v>
      </c>
      <c r="E81" s="2">
        <v>4956025</v>
      </c>
      <c r="F81" s="2">
        <v>2434385</v>
      </c>
      <c r="G81" s="2">
        <v>1111875</v>
      </c>
      <c r="H81" s="2">
        <v>170045</v>
      </c>
    </row>
    <row r="82" spans="1:9">
      <c r="A82" s="27" t="s">
        <v>10</v>
      </c>
      <c r="B82" s="1" t="s">
        <v>5086</v>
      </c>
      <c r="C82" s="83">
        <v>62880923</v>
      </c>
      <c r="D82" s="2">
        <v>7229214</v>
      </c>
      <c r="E82" s="2">
        <v>4739596</v>
      </c>
      <c r="F82" s="2">
        <v>2489618</v>
      </c>
      <c r="G82" s="2">
        <v>1153804</v>
      </c>
      <c r="H82" s="2">
        <v>189189</v>
      </c>
    </row>
    <row r="83" spans="1:9">
      <c r="A83" s="27" t="s">
        <v>10</v>
      </c>
      <c r="B83" s="1" t="s">
        <v>5087</v>
      </c>
      <c r="C83" s="83">
        <v>62880923</v>
      </c>
      <c r="D83" s="2">
        <v>7314141</v>
      </c>
      <c r="E83" s="2">
        <v>4936079</v>
      </c>
      <c r="F83" s="2">
        <v>2378062</v>
      </c>
      <c r="G83" s="2">
        <v>1151143</v>
      </c>
      <c r="H83" s="2">
        <v>169369</v>
      </c>
    </row>
    <row r="84" spans="1:9">
      <c r="A84" s="24" t="s">
        <v>10</v>
      </c>
      <c r="B84" s="25" t="s">
        <v>5088</v>
      </c>
      <c r="C84" s="82">
        <v>62880923</v>
      </c>
      <c r="D84" s="26">
        <v>7062027</v>
      </c>
      <c r="E84" s="26">
        <v>4796325</v>
      </c>
      <c r="F84" s="26">
        <v>2265702</v>
      </c>
      <c r="G84" s="26">
        <v>1090403</v>
      </c>
      <c r="H84" s="26">
        <v>148050</v>
      </c>
      <c r="I84" s="22"/>
    </row>
    <row r="85" spans="1:9" ht="15" customHeight="1">
      <c r="A85" s="157" t="s">
        <v>5158</v>
      </c>
      <c r="B85" s="157"/>
      <c r="C85" s="157"/>
      <c r="D85" s="157"/>
      <c r="E85" s="157"/>
      <c r="F85" s="157"/>
      <c r="G85" s="157"/>
      <c r="H85" s="157"/>
      <c r="I85" s="54"/>
    </row>
    <row r="86" spans="1:9">
      <c r="A86" s="158"/>
      <c r="B86" s="158"/>
      <c r="C86" s="158"/>
      <c r="D86" s="158"/>
      <c r="E86" s="158"/>
      <c r="F86" s="158"/>
      <c r="G86" s="158"/>
      <c r="H86" s="158"/>
      <c r="I86" s="54"/>
    </row>
    <row r="87" spans="1:9">
      <c r="A87" s="158"/>
      <c r="B87" s="158"/>
      <c r="C87" s="158"/>
      <c r="D87" s="158"/>
      <c r="E87" s="158"/>
      <c r="F87" s="158"/>
      <c r="G87" s="158"/>
      <c r="H87" s="158"/>
      <c r="I87" s="54"/>
    </row>
    <row r="88" spans="1:9">
      <c r="A88" s="54"/>
      <c r="B88" s="54"/>
      <c r="C88" s="54"/>
      <c r="D88" s="54"/>
      <c r="E88" s="54"/>
      <c r="F88" s="54"/>
      <c r="G88" s="54"/>
    </row>
    <row r="89" spans="1:9">
      <c r="A89" s="54"/>
      <c r="B89" s="54"/>
      <c r="C89" s="54"/>
      <c r="D89" s="54"/>
      <c r="E89" s="54"/>
      <c r="F89" s="54"/>
      <c r="G89" s="54"/>
    </row>
    <row r="90" spans="1:9">
      <c r="A90" s="54"/>
      <c r="B90" s="54"/>
      <c r="C90" s="54"/>
      <c r="D90" s="54"/>
      <c r="E90" s="54"/>
      <c r="F90" s="54"/>
      <c r="G90" s="54"/>
    </row>
    <row r="91" spans="1:9">
      <c r="A91" s="54"/>
      <c r="B91" s="54"/>
      <c r="C91" s="54"/>
      <c r="D91" s="54"/>
      <c r="E91" s="54"/>
      <c r="F91" s="54"/>
      <c r="G91" s="54"/>
    </row>
  </sheetData>
  <mergeCells count="1">
    <mergeCell ref="A85:H87"/>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142"/>
  <sheetViews>
    <sheetView tabSelected="1" topLeftCell="A1949" zoomScale="70" zoomScaleNormal="70" zoomScalePageLayoutView="70" workbookViewId="0">
      <selection activeCell="D1965" sqref="D1965"/>
    </sheetView>
  </sheetViews>
  <sheetFormatPr baseColWidth="10" defaultColWidth="10.83203125" defaultRowHeight="15" x14ac:dyDescent="0"/>
  <cols>
    <col min="1" max="1" width="13" style="1" bestFit="1" customWidth="1"/>
    <col min="2" max="2" width="15.83203125" style="1" customWidth="1"/>
    <col min="3" max="3" width="38.6640625" style="1" bestFit="1" customWidth="1"/>
    <col min="4" max="4" width="20.33203125" style="1" bestFit="1" customWidth="1"/>
    <col min="5" max="5" width="11.6640625" style="1" bestFit="1" customWidth="1"/>
    <col min="6" max="6" width="11.5" style="1" bestFit="1" customWidth="1"/>
    <col min="7" max="7" width="10" style="1" bestFit="1" customWidth="1"/>
    <col min="8" max="8" width="17.1640625" style="1" bestFit="1" customWidth="1"/>
    <col min="9" max="9" width="27.33203125" style="1" customWidth="1"/>
    <col min="10" max="11" width="10.83203125" style="1"/>
    <col min="12" max="12" width="13.1640625" style="1" customWidth="1"/>
    <col min="13" max="13" width="24.83203125" style="1" bestFit="1" customWidth="1"/>
    <col min="14" max="14" width="30.6640625" style="1" bestFit="1" customWidth="1"/>
    <col min="15" max="15" width="10.83203125" style="1"/>
    <col min="16" max="16" width="15.1640625" style="1" customWidth="1"/>
    <col min="17" max="16384" width="10.83203125" style="1"/>
  </cols>
  <sheetData>
    <row r="1" spans="1:20" ht="30" customHeight="1">
      <c r="A1" s="51" t="s">
        <v>3</v>
      </c>
      <c r="B1" s="51" t="s">
        <v>1898</v>
      </c>
      <c r="C1" s="52" t="s">
        <v>2156</v>
      </c>
      <c r="D1" s="51" t="s">
        <v>5096</v>
      </c>
      <c r="E1" s="51" t="s">
        <v>2159</v>
      </c>
      <c r="F1" s="51" t="s">
        <v>2160</v>
      </c>
      <c r="G1" s="51" t="s">
        <v>2158</v>
      </c>
      <c r="H1" s="51" t="s">
        <v>1901</v>
      </c>
      <c r="I1" s="51" t="s">
        <v>1145</v>
      </c>
      <c r="J1" s="51" t="s">
        <v>4893</v>
      </c>
      <c r="K1" s="51" t="s">
        <v>2154</v>
      </c>
      <c r="L1" s="51" t="s">
        <v>2125</v>
      </c>
      <c r="M1" s="51" t="s">
        <v>2155</v>
      </c>
      <c r="N1" s="51" t="s">
        <v>2157</v>
      </c>
      <c r="O1" s="95" t="s">
        <v>5128</v>
      </c>
      <c r="P1" s="95" t="s">
        <v>5129</v>
      </c>
    </row>
    <row r="2" spans="1:20">
      <c r="A2" s="28" t="s">
        <v>591</v>
      </c>
      <c r="B2" s="28" t="s">
        <v>592</v>
      </c>
      <c r="C2" s="29" t="s">
        <v>1840</v>
      </c>
      <c r="D2" s="28" t="s">
        <v>1875</v>
      </c>
      <c r="E2" s="53">
        <v>2114157</v>
      </c>
      <c r="F2" s="53">
        <v>2114157</v>
      </c>
      <c r="G2" s="28">
        <v>0</v>
      </c>
      <c r="H2" s="28" t="s">
        <v>1899</v>
      </c>
      <c r="I2" s="28" t="s">
        <v>1146</v>
      </c>
      <c r="J2" s="28">
        <v>588</v>
      </c>
      <c r="K2" s="28">
        <v>196</v>
      </c>
      <c r="L2" s="28" t="s">
        <v>2126</v>
      </c>
      <c r="M2" s="30">
        <v>1</v>
      </c>
      <c r="N2" s="28"/>
      <c r="O2" s="30">
        <v>0.11111111111111099</v>
      </c>
      <c r="P2" s="30" t="s">
        <v>5130</v>
      </c>
      <c r="T2" s="3"/>
    </row>
    <row r="3" spans="1:20">
      <c r="A3" s="28" t="s">
        <v>591</v>
      </c>
      <c r="B3" s="28" t="s">
        <v>593</v>
      </c>
      <c r="C3" s="29" t="s">
        <v>1841</v>
      </c>
      <c r="D3" s="28" t="s">
        <v>1875</v>
      </c>
      <c r="E3" s="53">
        <v>3637977</v>
      </c>
      <c r="F3" s="53">
        <v>3637977</v>
      </c>
      <c r="G3" s="28">
        <v>0</v>
      </c>
      <c r="H3" s="28" t="s">
        <v>1899</v>
      </c>
      <c r="I3" s="28" t="s">
        <v>1147</v>
      </c>
      <c r="J3" s="28" t="s">
        <v>1902</v>
      </c>
      <c r="K3" s="28" t="s">
        <v>1903</v>
      </c>
      <c r="L3" s="28" t="s">
        <v>2127</v>
      </c>
      <c r="M3" s="30">
        <v>1</v>
      </c>
      <c r="N3" s="28"/>
      <c r="O3" s="30">
        <v>0.15384615384615399</v>
      </c>
      <c r="P3" s="30" t="s">
        <v>5131</v>
      </c>
      <c r="T3" s="3"/>
    </row>
    <row r="4" spans="1:20">
      <c r="A4" s="28" t="s">
        <v>591</v>
      </c>
      <c r="B4" s="28" t="s">
        <v>594</v>
      </c>
      <c r="C4" s="29" t="s">
        <v>1842</v>
      </c>
      <c r="D4" s="28" t="s">
        <v>1875</v>
      </c>
      <c r="E4" s="53">
        <v>9024269</v>
      </c>
      <c r="F4" s="53">
        <v>9024269</v>
      </c>
      <c r="G4" s="28">
        <v>0</v>
      </c>
      <c r="H4" s="28" t="s">
        <v>1899</v>
      </c>
      <c r="I4" s="28" t="s">
        <v>1148</v>
      </c>
      <c r="J4" s="28">
        <v>733</v>
      </c>
      <c r="K4" s="28">
        <v>245</v>
      </c>
      <c r="L4" s="28" t="s">
        <v>2128</v>
      </c>
      <c r="M4" s="30">
        <v>1</v>
      </c>
      <c r="N4" s="28"/>
      <c r="O4" s="30">
        <v>0.5</v>
      </c>
      <c r="P4" s="30" t="s">
        <v>5130</v>
      </c>
      <c r="T4" s="3"/>
    </row>
    <row r="5" spans="1:20">
      <c r="A5" s="28" t="s">
        <v>591</v>
      </c>
      <c r="B5" s="28" t="s">
        <v>595</v>
      </c>
      <c r="C5" s="29" t="s">
        <v>1843</v>
      </c>
      <c r="D5" s="28" t="s">
        <v>1875</v>
      </c>
      <c r="E5" s="53">
        <v>11728841</v>
      </c>
      <c r="F5" s="53">
        <v>11728841</v>
      </c>
      <c r="G5" s="28">
        <v>0</v>
      </c>
      <c r="H5" s="28" t="s">
        <v>1900</v>
      </c>
      <c r="I5" s="28" t="s">
        <v>1149</v>
      </c>
      <c r="J5" s="28" t="s">
        <v>1904</v>
      </c>
      <c r="K5" s="28" t="s">
        <v>1905</v>
      </c>
      <c r="L5" s="28" t="s">
        <v>2129</v>
      </c>
      <c r="M5" s="30">
        <v>0.29625779625779602</v>
      </c>
      <c r="N5" s="28"/>
      <c r="O5" s="30">
        <v>0.4</v>
      </c>
      <c r="P5" s="30" t="s">
        <v>5131</v>
      </c>
      <c r="T5" s="3"/>
    </row>
    <row r="6" spans="1:20">
      <c r="A6" s="28" t="s">
        <v>591</v>
      </c>
      <c r="B6" s="28" t="s">
        <v>596</v>
      </c>
      <c r="C6" s="29" t="s">
        <v>1840</v>
      </c>
      <c r="D6" s="28" t="s">
        <v>1875</v>
      </c>
      <c r="E6" s="53">
        <v>11828655</v>
      </c>
      <c r="F6" s="53">
        <v>11828655</v>
      </c>
      <c r="G6" s="28">
        <v>0</v>
      </c>
      <c r="H6" s="28" t="s">
        <v>1899</v>
      </c>
      <c r="I6" s="28" t="s">
        <v>1150</v>
      </c>
      <c r="J6" s="28">
        <v>454</v>
      </c>
      <c r="K6" s="28">
        <v>152</v>
      </c>
      <c r="L6" s="28" t="s">
        <v>2127</v>
      </c>
      <c r="M6" s="30">
        <v>1</v>
      </c>
      <c r="N6" s="28" t="s">
        <v>2146</v>
      </c>
      <c r="O6" s="30">
        <v>1</v>
      </c>
      <c r="P6" s="30" t="s">
        <v>5131</v>
      </c>
      <c r="T6" s="3"/>
    </row>
    <row r="7" spans="1:20">
      <c r="A7" s="28" t="s">
        <v>591</v>
      </c>
      <c r="B7" s="28" t="s">
        <v>111</v>
      </c>
      <c r="C7" s="29" t="s">
        <v>1842</v>
      </c>
      <c r="D7" s="28" t="s">
        <v>1875</v>
      </c>
      <c r="E7" s="53">
        <v>15540917</v>
      </c>
      <c r="F7" s="53">
        <v>15540917</v>
      </c>
      <c r="G7" s="28">
        <v>0</v>
      </c>
      <c r="H7" s="28" t="s">
        <v>1900</v>
      </c>
      <c r="I7" s="28" t="s">
        <v>112</v>
      </c>
      <c r="J7" s="28">
        <v>2005</v>
      </c>
      <c r="K7" s="28">
        <v>669</v>
      </c>
      <c r="L7" s="28" t="s">
        <v>2129</v>
      </c>
      <c r="M7" s="30">
        <v>0.47346072186836502</v>
      </c>
      <c r="N7" s="28"/>
      <c r="O7" s="30">
        <v>1</v>
      </c>
      <c r="P7" s="30" t="s">
        <v>5131</v>
      </c>
      <c r="T7" s="3"/>
    </row>
    <row r="8" spans="1:20">
      <c r="A8" s="28" t="s">
        <v>591</v>
      </c>
      <c r="B8" s="28" t="s">
        <v>111</v>
      </c>
      <c r="C8" s="29" t="s">
        <v>1842</v>
      </c>
      <c r="D8" s="28" t="s">
        <v>1875</v>
      </c>
      <c r="E8" s="53">
        <v>15566581</v>
      </c>
      <c r="F8" s="53">
        <v>15566581</v>
      </c>
      <c r="G8" s="28">
        <v>0</v>
      </c>
      <c r="H8" s="28" t="s">
        <v>1900</v>
      </c>
      <c r="I8" s="28" t="s">
        <v>112</v>
      </c>
      <c r="J8" s="28">
        <v>3124</v>
      </c>
      <c r="K8" s="28">
        <v>1042</v>
      </c>
      <c r="L8" s="28" t="s">
        <v>2130</v>
      </c>
      <c r="M8" s="30">
        <v>0.73743807501769298</v>
      </c>
      <c r="N8" s="28"/>
      <c r="O8" s="30">
        <v>1</v>
      </c>
      <c r="P8" s="30" t="s">
        <v>5131</v>
      </c>
      <c r="T8" s="3"/>
    </row>
    <row r="9" spans="1:20">
      <c r="A9" s="28" t="s">
        <v>591</v>
      </c>
      <c r="B9" s="28" t="s">
        <v>597</v>
      </c>
      <c r="C9" s="29" t="s">
        <v>1844</v>
      </c>
      <c r="D9" s="28" t="s">
        <v>1875</v>
      </c>
      <c r="E9" s="53">
        <v>17541070</v>
      </c>
      <c r="F9" s="53">
        <v>17541070</v>
      </c>
      <c r="G9" s="28">
        <v>0</v>
      </c>
      <c r="H9" s="28" t="s">
        <v>1900</v>
      </c>
      <c r="I9" s="28" t="s">
        <v>1151</v>
      </c>
      <c r="J9" s="28">
        <v>698</v>
      </c>
      <c r="K9" s="28">
        <v>233</v>
      </c>
      <c r="L9" s="28" t="s">
        <v>2131</v>
      </c>
      <c r="M9" s="30">
        <v>0.35090361445783103</v>
      </c>
      <c r="N9" s="28"/>
      <c r="O9" s="30">
        <v>1</v>
      </c>
      <c r="P9" s="30" t="s">
        <v>5131</v>
      </c>
      <c r="T9" s="3"/>
    </row>
    <row r="10" spans="1:20">
      <c r="A10" s="28" t="s">
        <v>591</v>
      </c>
      <c r="B10" s="28" t="s">
        <v>598</v>
      </c>
      <c r="C10" s="29" t="s">
        <v>1845</v>
      </c>
      <c r="D10" s="28" t="s">
        <v>1875</v>
      </c>
      <c r="E10" s="53">
        <v>21759768</v>
      </c>
      <c r="F10" s="53">
        <v>21759768</v>
      </c>
      <c r="G10" s="28">
        <v>0</v>
      </c>
      <c r="H10" s="28" t="s">
        <v>1900</v>
      </c>
      <c r="I10" s="28" t="s">
        <v>1152</v>
      </c>
      <c r="J10" s="28">
        <v>9</v>
      </c>
      <c r="K10" s="28">
        <v>3</v>
      </c>
      <c r="L10" s="28" t="s">
        <v>2131</v>
      </c>
      <c r="M10" s="30">
        <v>6.6964285714285702E-3</v>
      </c>
      <c r="N10" s="28"/>
      <c r="O10" s="30">
        <v>0.33333333333333298</v>
      </c>
      <c r="P10" s="30" t="s">
        <v>5130</v>
      </c>
      <c r="T10" s="3"/>
    </row>
    <row r="11" spans="1:20">
      <c r="A11" s="28" t="s">
        <v>591</v>
      </c>
      <c r="B11" s="28" t="s">
        <v>598</v>
      </c>
      <c r="C11" s="29" t="s">
        <v>1842</v>
      </c>
      <c r="D11" s="28" t="s">
        <v>1875</v>
      </c>
      <c r="E11" s="53">
        <v>21759806</v>
      </c>
      <c r="F11" s="53">
        <v>21759806</v>
      </c>
      <c r="G11" s="28">
        <v>0</v>
      </c>
      <c r="H11" s="28" t="s">
        <v>1900</v>
      </c>
      <c r="I11" s="28" t="s">
        <v>1152</v>
      </c>
      <c r="J11" s="28">
        <v>47</v>
      </c>
      <c r="K11" s="28">
        <v>16</v>
      </c>
      <c r="L11" s="28" t="s">
        <v>2132</v>
      </c>
      <c r="M11" s="30">
        <v>3.5714285714285698E-2</v>
      </c>
      <c r="N11" s="28"/>
      <c r="O11" s="30">
        <v>0.33333333333333298</v>
      </c>
      <c r="P11" s="30" t="s">
        <v>5130</v>
      </c>
      <c r="T11" s="3"/>
    </row>
    <row r="12" spans="1:20">
      <c r="A12" s="28" t="s">
        <v>591</v>
      </c>
      <c r="B12" s="28" t="s">
        <v>24</v>
      </c>
      <c r="C12" s="29" t="s">
        <v>1842</v>
      </c>
      <c r="D12" s="28" t="s">
        <v>1875</v>
      </c>
      <c r="E12" s="53">
        <v>26544750</v>
      </c>
      <c r="F12" s="53">
        <v>26544750</v>
      </c>
      <c r="G12" s="28">
        <v>0</v>
      </c>
      <c r="H12" s="28" t="s">
        <v>1900</v>
      </c>
      <c r="I12" s="28" t="s">
        <v>1153</v>
      </c>
      <c r="J12" s="28">
        <v>986</v>
      </c>
      <c r="K12" s="28">
        <v>329</v>
      </c>
      <c r="L12" s="28" t="s">
        <v>2131</v>
      </c>
      <c r="M12" s="30">
        <v>0.19795427196149201</v>
      </c>
      <c r="N12" s="28"/>
      <c r="O12" s="30">
        <v>1</v>
      </c>
      <c r="P12" s="30" t="s">
        <v>5130</v>
      </c>
      <c r="T12" s="3"/>
    </row>
    <row r="13" spans="1:20">
      <c r="A13" s="28" t="s">
        <v>591</v>
      </c>
      <c r="B13" s="28" t="s">
        <v>599</v>
      </c>
      <c r="C13" s="29" t="s">
        <v>1846</v>
      </c>
      <c r="D13" s="28" t="s">
        <v>1875</v>
      </c>
      <c r="E13" s="53">
        <v>29264278</v>
      </c>
      <c r="F13" s="53">
        <v>29264278</v>
      </c>
      <c r="G13" s="28">
        <v>0</v>
      </c>
      <c r="H13" s="28" t="s">
        <v>1899</v>
      </c>
      <c r="I13" s="28" t="s">
        <v>1154</v>
      </c>
      <c r="J13" s="28">
        <v>2163</v>
      </c>
      <c r="K13" s="28">
        <v>721</v>
      </c>
      <c r="L13" s="28" t="s">
        <v>2126</v>
      </c>
      <c r="M13" s="30">
        <v>1</v>
      </c>
      <c r="N13" s="28"/>
      <c r="O13" s="30">
        <v>0.16666666666666699</v>
      </c>
      <c r="P13" s="30" t="s">
        <v>5130</v>
      </c>
      <c r="T13" s="3"/>
    </row>
    <row r="14" spans="1:20">
      <c r="A14" s="28" t="s">
        <v>591</v>
      </c>
      <c r="B14" s="28" t="s">
        <v>600</v>
      </c>
      <c r="C14" s="29" t="s">
        <v>1842</v>
      </c>
      <c r="D14" s="28" t="s">
        <v>1875</v>
      </c>
      <c r="E14" s="53">
        <v>32446176</v>
      </c>
      <c r="F14" s="53">
        <v>32446176</v>
      </c>
      <c r="G14" s="28">
        <v>0</v>
      </c>
      <c r="H14" s="28" t="s">
        <v>1900</v>
      </c>
      <c r="I14" s="28" t="s">
        <v>1155</v>
      </c>
      <c r="J14" s="28" t="s">
        <v>1906</v>
      </c>
      <c r="K14" s="28" t="s">
        <v>1907</v>
      </c>
      <c r="L14" s="28" t="s">
        <v>2132</v>
      </c>
      <c r="M14" s="30">
        <v>0.93847304158560052</v>
      </c>
      <c r="N14" s="28"/>
      <c r="O14" s="30">
        <v>1</v>
      </c>
      <c r="P14" s="30" t="s">
        <v>5131</v>
      </c>
      <c r="T14" s="3"/>
    </row>
    <row r="15" spans="1:20">
      <c r="A15" s="28" t="s">
        <v>591</v>
      </c>
      <c r="B15" s="28" t="s">
        <v>601</v>
      </c>
      <c r="C15" s="29" t="s">
        <v>1844</v>
      </c>
      <c r="D15" s="28" t="s">
        <v>1875</v>
      </c>
      <c r="E15" s="53">
        <v>34102890</v>
      </c>
      <c r="F15" s="53">
        <v>34102890</v>
      </c>
      <c r="G15" s="28">
        <v>0</v>
      </c>
      <c r="H15" s="28" t="s">
        <v>1900</v>
      </c>
      <c r="I15" s="28" t="s">
        <v>1156</v>
      </c>
      <c r="J15" s="28">
        <v>511</v>
      </c>
      <c r="K15" s="28">
        <v>171</v>
      </c>
      <c r="L15" s="28" t="s">
        <v>2129</v>
      </c>
      <c r="M15" s="30">
        <v>0.914438502673797</v>
      </c>
      <c r="N15" s="28"/>
      <c r="O15" s="30">
        <v>0.5</v>
      </c>
      <c r="P15" s="30" t="s">
        <v>5131</v>
      </c>
      <c r="T15" s="3"/>
    </row>
    <row r="16" spans="1:20">
      <c r="A16" s="28" t="s">
        <v>591</v>
      </c>
      <c r="B16" s="28" t="s">
        <v>602</v>
      </c>
      <c r="C16" s="29" t="s">
        <v>1840</v>
      </c>
      <c r="D16" s="28" t="s">
        <v>1875</v>
      </c>
      <c r="E16" s="53">
        <v>36331573</v>
      </c>
      <c r="F16" s="53">
        <v>36331573</v>
      </c>
      <c r="G16" s="28">
        <v>0</v>
      </c>
      <c r="H16" s="28" t="s">
        <v>1899</v>
      </c>
      <c r="I16" s="28" t="s">
        <v>1157</v>
      </c>
      <c r="J16" s="28">
        <v>1091</v>
      </c>
      <c r="K16" s="28">
        <v>364</v>
      </c>
      <c r="L16" s="28" t="s">
        <v>2133</v>
      </c>
      <c r="M16" s="30">
        <v>1</v>
      </c>
      <c r="N16" s="28"/>
      <c r="O16" s="30">
        <v>1</v>
      </c>
      <c r="P16" s="30" t="s">
        <v>5130</v>
      </c>
      <c r="T16" s="3"/>
    </row>
    <row r="17" spans="1:20">
      <c r="A17" s="28" t="s">
        <v>591</v>
      </c>
      <c r="B17" s="28" t="s">
        <v>603</v>
      </c>
      <c r="C17" s="29" t="s">
        <v>1847</v>
      </c>
      <c r="D17" s="28" t="s">
        <v>1875</v>
      </c>
      <c r="E17" s="53">
        <v>36666518</v>
      </c>
      <c r="F17" s="53">
        <v>36666518</v>
      </c>
      <c r="G17" s="28">
        <v>0</v>
      </c>
      <c r="H17" s="28" t="s">
        <v>1900</v>
      </c>
      <c r="I17" s="28" t="s">
        <v>1158</v>
      </c>
      <c r="J17" s="28">
        <v>662</v>
      </c>
      <c r="K17" s="28">
        <v>221</v>
      </c>
      <c r="L17" s="28" t="s">
        <v>2131</v>
      </c>
      <c r="M17" s="30">
        <v>0.98660714285714302</v>
      </c>
      <c r="N17" s="28"/>
      <c r="O17" s="30">
        <v>0.5</v>
      </c>
      <c r="P17" s="30" t="s">
        <v>5130</v>
      </c>
      <c r="T17" s="3"/>
    </row>
    <row r="18" spans="1:20">
      <c r="A18" s="28" t="s">
        <v>591</v>
      </c>
      <c r="B18" s="28" t="s">
        <v>604</v>
      </c>
      <c r="C18" s="29" t="s">
        <v>1844</v>
      </c>
      <c r="D18" s="28" t="s">
        <v>1875</v>
      </c>
      <c r="E18" s="53">
        <v>36705070</v>
      </c>
      <c r="F18" s="53">
        <v>36705070</v>
      </c>
      <c r="G18" s="28">
        <v>0</v>
      </c>
      <c r="H18" s="28" t="s">
        <v>1900</v>
      </c>
      <c r="I18" s="28" t="s">
        <v>1159</v>
      </c>
      <c r="J18" s="28">
        <v>2067</v>
      </c>
      <c r="K18" s="28">
        <v>689</v>
      </c>
      <c r="L18" s="28" t="s">
        <v>2131</v>
      </c>
      <c r="M18" s="30">
        <v>0.79745370370370405</v>
      </c>
      <c r="N18" s="28"/>
      <c r="O18" s="30">
        <v>0.33333333333333298</v>
      </c>
      <c r="P18" s="30" t="s">
        <v>5130</v>
      </c>
      <c r="T18" s="3"/>
    </row>
    <row r="19" spans="1:20">
      <c r="A19" s="28" t="s">
        <v>591</v>
      </c>
      <c r="B19" s="28" t="s">
        <v>604</v>
      </c>
      <c r="C19" s="29" t="s">
        <v>1842</v>
      </c>
      <c r="D19" s="28" t="s">
        <v>1875</v>
      </c>
      <c r="E19" s="53">
        <v>36705075</v>
      </c>
      <c r="F19" s="53">
        <v>36705075</v>
      </c>
      <c r="G19" s="28">
        <v>0</v>
      </c>
      <c r="H19" s="28" t="s">
        <v>1900</v>
      </c>
      <c r="I19" s="28" t="s">
        <v>1159</v>
      </c>
      <c r="J19" s="28">
        <v>2062</v>
      </c>
      <c r="K19" s="28">
        <v>688</v>
      </c>
      <c r="L19" s="28" t="s">
        <v>2130</v>
      </c>
      <c r="M19" s="30">
        <v>0.79629629629629595</v>
      </c>
      <c r="N19" s="28"/>
      <c r="O19" s="30">
        <v>0.33333333333333298</v>
      </c>
      <c r="P19" s="30" t="s">
        <v>5130</v>
      </c>
      <c r="T19" s="3"/>
    </row>
    <row r="20" spans="1:20">
      <c r="A20" s="28" t="s">
        <v>591</v>
      </c>
      <c r="B20" s="28" t="s">
        <v>605</v>
      </c>
      <c r="C20" s="29" t="s">
        <v>1842</v>
      </c>
      <c r="D20" s="28" t="s">
        <v>1875</v>
      </c>
      <c r="E20" s="53">
        <v>40139075</v>
      </c>
      <c r="F20" s="53">
        <v>40139075</v>
      </c>
      <c r="G20" s="28">
        <v>0</v>
      </c>
      <c r="H20" s="28" t="s">
        <v>1899</v>
      </c>
      <c r="I20" s="28" t="s">
        <v>1160</v>
      </c>
      <c r="J20" s="28">
        <v>709</v>
      </c>
      <c r="K20" s="28">
        <v>237</v>
      </c>
      <c r="L20" s="28" t="s">
        <v>2127</v>
      </c>
      <c r="M20" s="30">
        <v>1</v>
      </c>
      <c r="N20" s="28"/>
      <c r="O20" s="30">
        <v>0.33333333333333298</v>
      </c>
      <c r="P20" s="30" t="s">
        <v>5131</v>
      </c>
      <c r="T20" s="3"/>
    </row>
    <row r="21" spans="1:20">
      <c r="A21" s="28" t="s">
        <v>591</v>
      </c>
      <c r="B21" s="28" t="s">
        <v>606</v>
      </c>
      <c r="C21" s="29" t="s">
        <v>1842</v>
      </c>
      <c r="D21" s="28" t="s">
        <v>1875</v>
      </c>
      <c r="E21" s="53">
        <v>41005231</v>
      </c>
      <c r="F21" s="53">
        <v>41005231</v>
      </c>
      <c r="G21" s="28">
        <v>0</v>
      </c>
      <c r="H21" s="28" t="s">
        <v>1900</v>
      </c>
      <c r="I21" s="28" t="s">
        <v>1161</v>
      </c>
      <c r="J21" s="28">
        <v>883</v>
      </c>
      <c r="K21" s="28">
        <v>295</v>
      </c>
      <c r="L21" s="28" t="s">
        <v>2130</v>
      </c>
      <c r="M21" s="30">
        <v>0.83098591549295797</v>
      </c>
      <c r="N21" s="28"/>
      <c r="O21" s="30">
        <v>0.2</v>
      </c>
      <c r="P21" s="30" t="s">
        <v>5130</v>
      </c>
      <c r="T21" s="3"/>
    </row>
    <row r="22" spans="1:20">
      <c r="A22" s="28" t="s">
        <v>591</v>
      </c>
      <c r="B22" s="28" t="s">
        <v>607</v>
      </c>
      <c r="C22" s="29" t="s">
        <v>1840</v>
      </c>
      <c r="D22" s="28" t="s">
        <v>1875</v>
      </c>
      <c r="E22" s="53">
        <v>46853266</v>
      </c>
      <c r="F22" s="53">
        <v>46853266</v>
      </c>
      <c r="G22" s="28">
        <v>0</v>
      </c>
      <c r="H22" s="28" t="s">
        <v>1900</v>
      </c>
      <c r="I22" s="28" t="s">
        <v>1162</v>
      </c>
      <c r="J22" s="28">
        <v>70</v>
      </c>
      <c r="K22" s="28">
        <v>24</v>
      </c>
      <c r="L22" s="28" t="s">
        <v>2129</v>
      </c>
      <c r="M22" s="30">
        <v>8.9219330855018597E-2</v>
      </c>
      <c r="N22" s="28"/>
      <c r="O22" s="30">
        <v>0.5</v>
      </c>
      <c r="P22" s="30" t="s">
        <v>5131</v>
      </c>
      <c r="T22" s="3"/>
    </row>
    <row r="23" spans="1:20">
      <c r="A23" s="28" t="s">
        <v>591</v>
      </c>
      <c r="B23" s="28" t="s">
        <v>608</v>
      </c>
      <c r="C23" s="29" t="s">
        <v>1842</v>
      </c>
      <c r="D23" s="28" t="s">
        <v>1875</v>
      </c>
      <c r="E23" s="53">
        <v>47037449</v>
      </c>
      <c r="F23" s="53">
        <v>47037449</v>
      </c>
      <c r="G23" s="28">
        <v>0</v>
      </c>
      <c r="H23" s="28" t="s">
        <v>1900</v>
      </c>
      <c r="I23" s="28" t="s">
        <v>1163</v>
      </c>
      <c r="J23" s="28" t="s">
        <v>1908</v>
      </c>
      <c r="K23" s="28" t="s">
        <v>1909</v>
      </c>
      <c r="L23" s="28" t="s">
        <v>2130</v>
      </c>
      <c r="M23" s="30">
        <v>7.2195190667641296E-2</v>
      </c>
      <c r="N23" s="28"/>
      <c r="O23" s="30">
        <v>1</v>
      </c>
      <c r="P23" s="30" t="s">
        <v>5131</v>
      </c>
      <c r="T23" s="3"/>
    </row>
    <row r="24" spans="1:20">
      <c r="A24" s="28" t="s">
        <v>591</v>
      </c>
      <c r="B24" s="28" t="s">
        <v>608</v>
      </c>
      <c r="C24" s="29" t="s">
        <v>1842</v>
      </c>
      <c r="D24" s="28" t="s">
        <v>1875</v>
      </c>
      <c r="E24" s="53">
        <v>47052183</v>
      </c>
      <c r="F24" s="53">
        <v>47052183</v>
      </c>
      <c r="G24" s="28">
        <v>0</v>
      </c>
      <c r="H24" s="28" t="s">
        <v>1900</v>
      </c>
      <c r="I24" s="28" t="s">
        <v>1163</v>
      </c>
      <c r="J24" s="28" t="s">
        <v>1910</v>
      </c>
      <c r="K24" s="28" t="s">
        <v>1911</v>
      </c>
      <c r="L24" s="28" t="s">
        <v>2134</v>
      </c>
      <c r="M24" s="30">
        <v>0.41268236781189099</v>
      </c>
      <c r="N24" s="28"/>
      <c r="O24" s="30">
        <v>1</v>
      </c>
      <c r="P24" s="30" t="s">
        <v>5131</v>
      </c>
      <c r="T24" s="3"/>
    </row>
    <row r="25" spans="1:20">
      <c r="A25" s="28" t="s">
        <v>591</v>
      </c>
      <c r="B25" s="28" t="s">
        <v>23</v>
      </c>
      <c r="C25" s="29" t="s">
        <v>1842</v>
      </c>
      <c r="D25" s="28" t="s">
        <v>1875</v>
      </c>
      <c r="E25" s="53">
        <v>48773168</v>
      </c>
      <c r="F25" s="53">
        <v>48773168</v>
      </c>
      <c r="G25" s="28">
        <v>0</v>
      </c>
      <c r="H25" s="28" t="s">
        <v>1900</v>
      </c>
      <c r="I25" s="28" t="s">
        <v>1164</v>
      </c>
      <c r="J25" s="28">
        <v>1372</v>
      </c>
      <c r="K25" s="28">
        <v>458</v>
      </c>
      <c r="L25" s="28" t="s">
        <v>2135</v>
      </c>
      <c r="M25" s="30">
        <v>0.90873015873015905</v>
      </c>
      <c r="N25" s="28"/>
      <c r="O25" s="30">
        <v>1</v>
      </c>
      <c r="P25" s="30" t="s">
        <v>5130</v>
      </c>
      <c r="T25" s="3"/>
    </row>
    <row r="26" spans="1:20">
      <c r="A26" s="28" t="s">
        <v>591</v>
      </c>
      <c r="B26" s="28" t="s">
        <v>609</v>
      </c>
      <c r="C26" s="29" t="s">
        <v>1844</v>
      </c>
      <c r="D26" s="28" t="s">
        <v>1875</v>
      </c>
      <c r="E26" s="53">
        <v>53320419</v>
      </c>
      <c r="F26" s="53">
        <v>53320419</v>
      </c>
      <c r="G26" s="28">
        <v>0</v>
      </c>
      <c r="H26" s="28" t="s">
        <v>1899</v>
      </c>
      <c r="I26" s="28" t="s">
        <v>1165</v>
      </c>
      <c r="J26" s="28" t="s">
        <v>1912</v>
      </c>
      <c r="K26" s="28" t="s">
        <v>1913</v>
      </c>
      <c r="L26" s="28" t="s">
        <v>2128</v>
      </c>
      <c r="M26" s="30">
        <v>1</v>
      </c>
      <c r="N26" s="28"/>
      <c r="O26" s="30">
        <v>1</v>
      </c>
      <c r="P26" s="30" t="s">
        <v>5131</v>
      </c>
      <c r="T26" s="3"/>
    </row>
    <row r="27" spans="1:20">
      <c r="A27" s="28" t="s">
        <v>591</v>
      </c>
      <c r="B27" s="28" t="s">
        <v>610</v>
      </c>
      <c r="C27" s="29" t="s">
        <v>1848</v>
      </c>
      <c r="D27" s="28" t="s">
        <v>1875</v>
      </c>
      <c r="E27" s="53">
        <v>55023839</v>
      </c>
      <c r="F27" s="53">
        <v>55023839</v>
      </c>
      <c r="G27" s="28">
        <v>0</v>
      </c>
      <c r="H27" s="28" t="s">
        <v>1900</v>
      </c>
      <c r="I27" s="28" t="s">
        <v>1166</v>
      </c>
      <c r="J27" s="28">
        <v>1087</v>
      </c>
      <c r="K27" s="28">
        <v>363</v>
      </c>
      <c r="L27" s="28" t="s">
        <v>2129</v>
      </c>
      <c r="M27" s="30">
        <v>0.97319034852546904</v>
      </c>
      <c r="N27" s="28"/>
      <c r="O27" s="30">
        <v>0.5</v>
      </c>
      <c r="P27" s="30" t="s">
        <v>5130</v>
      </c>
      <c r="T27" s="3"/>
    </row>
    <row r="28" spans="1:20">
      <c r="A28" s="28" t="s">
        <v>591</v>
      </c>
      <c r="B28" s="28" t="s">
        <v>611</v>
      </c>
      <c r="C28" s="29" t="s">
        <v>1842</v>
      </c>
      <c r="D28" s="28" t="s">
        <v>1875</v>
      </c>
      <c r="E28" s="53">
        <v>65659691</v>
      </c>
      <c r="F28" s="53">
        <v>65659691</v>
      </c>
      <c r="G28" s="28">
        <v>0</v>
      </c>
      <c r="H28" s="28" t="s">
        <v>1900</v>
      </c>
      <c r="I28" s="28" t="s">
        <v>1167</v>
      </c>
      <c r="J28" s="28">
        <v>4</v>
      </c>
      <c r="K28" s="28">
        <v>2</v>
      </c>
      <c r="L28" s="28" t="s">
        <v>2129</v>
      </c>
      <c r="M28" s="30">
        <v>1.41843971631206E-2</v>
      </c>
      <c r="N28" s="28"/>
      <c r="O28" s="30">
        <v>0.33333333333333298</v>
      </c>
      <c r="P28" s="30" t="s">
        <v>5131</v>
      </c>
      <c r="T28" s="3"/>
    </row>
    <row r="29" spans="1:20">
      <c r="A29" s="28" t="s">
        <v>591</v>
      </c>
      <c r="B29" s="28" t="s">
        <v>612</v>
      </c>
      <c r="C29" s="29" t="s">
        <v>1841</v>
      </c>
      <c r="D29" s="28" t="s">
        <v>1875</v>
      </c>
      <c r="E29" s="53">
        <v>70604787</v>
      </c>
      <c r="F29" s="53">
        <v>70604787</v>
      </c>
      <c r="G29" s="28">
        <v>0</v>
      </c>
      <c r="H29" s="28" t="s">
        <v>1899</v>
      </c>
      <c r="I29" s="28" t="s">
        <v>1168</v>
      </c>
      <c r="J29" s="28">
        <v>229</v>
      </c>
      <c r="K29" s="28">
        <v>77</v>
      </c>
      <c r="L29" s="28" t="s">
        <v>2127</v>
      </c>
      <c r="M29" s="30">
        <v>1</v>
      </c>
      <c r="N29" s="28"/>
      <c r="O29" s="30">
        <v>0.25</v>
      </c>
      <c r="P29" s="30" t="s">
        <v>5131</v>
      </c>
      <c r="T29" s="3"/>
    </row>
    <row r="30" spans="1:20">
      <c r="A30" s="28" t="s">
        <v>591</v>
      </c>
      <c r="B30" s="28" t="s">
        <v>612</v>
      </c>
      <c r="C30" s="29" t="s">
        <v>1840</v>
      </c>
      <c r="D30" s="28" t="s">
        <v>1875</v>
      </c>
      <c r="E30" s="53">
        <v>70605922</v>
      </c>
      <c r="F30" s="53">
        <v>70605922</v>
      </c>
      <c r="G30" s="28">
        <v>0</v>
      </c>
      <c r="H30" s="28" t="s">
        <v>1900</v>
      </c>
      <c r="I30" s="28" t="s">
        <v>1169</v>
      </c>
      <c r="J30" s="28">
        <v>289</v>
      </c>
      <c r="K30" s="28">
        <v>97</v>
      </c>
      <c r="L30" s="28" t="s">
        <v>2136</v>
      </c>
      <c r="M30" s="30">
        <v>0.79508196721311497</v>
      </c>
      <c r="N30" s="28"/>
      <c r="O30" s="30">
        <v>0.25</v>
      </c>
      <c r="P30" s="30" t="s">
        <v>5131</v>
      </c>
      <c r="T30" s="3"/>
    </row>
    <row r="31" spans="1:20">
      <c r="A31" s="28" t="s">
        <v>591</v>
      </c>
      <c r="B31" s="28" t="s">
        <v>613</v>
      </c>
      <c r="C31" s="29" t="s">
        <v>1842</v>
      </c>
      <c r="D31" s="28" t="s">
        <v>1875</v>
      </c>
      <c r="E31" s="53">
        <v>74265090</v>
      </c>
      <c r="F31" s="53">
        <v>74265090</v>
      </c>
      <c r="G31" s="28">
        <v>0</v>
      </c>
      <c r="H31" s="28" t="s">
        <v>1900</v>
      </c>
      <c r="I31" s="28" t="s">
        <v>1170</v>
      </c>
      <c r="J31" s="28">
        <v>1870</v>
      </c>
      <c r="K31" s="28">
        <v>624</v>
      </c>
      <c r="L31" s="28" t="s">
        <v>2136</v>
      </c>
      <c r="M31" s="30">
        <v>0.99839999999999995</v>
      </c>
      <c r="N31" s="28"/>
      <c r="O31" s="30">
        <v>1</v>
      </c>
      <c r="P31" s="30" t="s">
        <v>5131</v>
      </c>
      <c r="T31" s="3"/>
    </row>
    <row r="32" spans="1:20">
      <c r="A32" s="28" t="s">
        <v>591</v>
      </c>
      <c r="B32" s="28" t="s">
        <v>614</v>
      </c>
      <c r="C32" s="29" t="s">
        <v>1846</v>
      </c>
      <c r="D32" s="28" t="s">
        <v>1875</v>
      </c>
      <c r="E32" s="53">
        <v>78736163</v>
      </c>
      <c r="F32" s="53">
        <v>78736163</v>
      </c>
      <c r="G32" s="28">
        <v>0</v>
      </c>
      <c r="H32" s="28" t="s">
        <v>1900</v>
      </c>
      <c r="I32" s="28" t="s">
        <v>1171</v>
      </c>
      <c r="J32" s="28">
        <v>815</v>
      </c>
      <c r="K32" s="28">
        <v>272</v>
      </c>
      <c r="L32" s="28" t="s">
        <v>2137</v>
      </c>
      <c r="M32" s="30">
        <v>0.91275167785234901</v>
      </c>
      <c r="N32" s="28" t="s">
        <v>2147</v>
      </c>
      <c r="O32" s="30">
        <v>0.5</v>
      </c>
      <c r="P32" s="30" t="s">
        <v>5130</v>
      </c>
      <c r="T32" s="3"/>
    </row>
    <row r="33" spans="1:20">
      <c r="A33" s="28" t="s">
        <v>591</v>
      </c>
      <c r="B33" s="28" t="s">
        <v>614</v>
      </c>
      <c r="C33" s="29" t="s">
        <v>1842</v>
      </c>
      <c r="D33" s="28" t="s">
        <v>1875</v>
      </c>
      <c r="E33" s="53">
        <v>78774681</v>
      </c>
      <c r="F33" s="53">
        <v>78774681</v>
      </c>
      <c r="G33" s="28">
        <v>0</v>
      </c>
      <c r="H33" s="28" t="s">
        <v>1900</v>
      </c>
      <c r="I33" s="28" t="s">
        <v>1171</v>
      </c>
      <c r="J33" s="28">
        <v>872</v>
      </c>
      <c r="K33" s="28">
        <v>291</v>
      </c>
      <c r="L33" s="28" t="s">
        <v>2137</v>
      </c>
      <c r="M33" s="30">
        <v>0.97651006711409405</v>
      </c>
      <c r="N33" s="28"/>
      <c r="O33" s="30">
        <v>0.5</v>
      </c>
      <c r="P33" s="30" t="s">
        <v>5130</v>
      </c>
      <c r="T33" s="3"/>
    </row>
    <row r="34" spans="1:20">
      <c r="A34" s="28" t="s">
        <v>591</v>
      </c>
      <c r="B34" s="28" t="s">
        <v>615</v>
      </c>
      <c r="C34" s="29" t="s">
        <v>1849</v>
      </c>
      <c r="D34" s="28" t="s">
        <v>1875</v>
      </c>
      <c r="E34" s="53">
        <v>84442761</v>
      </c>
      <c r="F34" s="53">
        <v>84442761</v>
      </c>
      <c r="G34" s="28">
        <v>0</v>
      </c>
      <c r="H34" s="28" t="s">
        <v>1899</v>
      </c>
      <c r="I34" s="28" t="s">
        <v>1172</v>
      </c>
      <c r="J34" s="28">
        <v>774</v>
      </c>
      <c r="K34" s="28">
        <v>258</v>
      </c>
      <c r="L34" s="28" t="s">
        <v>2138</v>
      </c>
      <c r="M34" s="30">
        <v>1</v>
      </c>
      <c r="N34" s="28"/>
      <c r="O34" s="30">
        <v>0.11111111111111099</v>
      </c>
      <c r="P34" s="30" t="s">
        <v>5130</v>
      </c>
      <c r="T34" s="3"/>
    </row>
    <row r="35" spans="1:20">
      <c r="A35" s="28" t="s">
        <v>591</v>
      </c>
      <c r="B35" s="28" t="s">
        <v>616</v>
      </c>
      <c r="C35" s="29" t="s">
        <v>1848</v>
      </c>
      <c r="D35" s="28" t="s">
        <v>1875</v>
      </c>
      <c r="E35" s="53">
        <v>120147165</v>
      </c>
      <c r="F35" s="53">
        <v>120147165</v>
      </c>
      <c r="G35" s="28">
        <v>0</v>
      </c>
      <c r="H35" s="28" t="s">
        <v>1900</v>
      </c>
      <c r="I35" s="28" t="s">
        <v>1173</v>
      </c>
      <c r="J35" s="28">
        <v>214</v>
      </c>
      <c r="K35" s="28">
        <v>72</v>
      </c>
      <c r="L35" s="28" t="s">
        <v>2130</v>
      </c>
      <c r="M35" s="30">
        <v>0.53333333333333299</v>
      </c>
      <c r="N35" s="28"/>
      <c r="O35" s="30">
        <v>0.33333333333333298</v>
      </c>
      <c r="P35" s="30" t="s">
        <v>5131</v>
      </c>
      <c r="T35" s="3"/>
    </row>
    <row r="36" spans="1:20">
      <c r="A36" s="28" t="s">
        <v>591</v>
      </c>
      <c r="B36" s="28" t="s">
        <v>617</v>
      </c>
      <c r="C36" s="29" t="s">
        <v>1844</v>
      </c>
      <c r="D36" s="28" t="s">
        <v>1875</v>
      </c>
      <c r="E36" s="53">
        <v>120279566</v>
      </c>
      <c r="F36" s="53">
        <v>120279566</v>
      </c>
      <c r="G36" s="28">
        <v>0</v>
      </c>
      <c r="H36" s="28" t="s">
        <v>1899</v>
      </c>
      <c r="I36" s="28" t="s">
        <v>1174</v>
      </c>
      <c r="J36" s="28">
        <v>3707</v>
      </c>
      <c r="K36" s="28">
        <v>1236</v>
      </c>
      <c r="L36" s="28" t="s">
        <v>2139</v>
      </c>
      <c r="M36" s="30">
        <v>1</v>
      </c>
      <c r="N36" s="28"/>
      <c r="O36" s="30">
        <v>0.5</v>
      </c>
      <c r="P36" s="30" t="s">
        <v>5131</v>
      </c>
      <c r="T36" s="3"/>
    </row>
    <row r="37" spans="1:20">
      <c r="A37" s="28" t="s">
        <v>591</v>
      </c>
      <c r="B37" s="28" t="s">
        <v>618</v>
      </c>
      <c r="C37" s="29" t="s">
        <v>1846</v>
      </c>
      <c r="D37" s="28" t="s">
        <v>1875</v>
      </c>
      <c r="E37" s="53">
        <v>144298282</v>
      </c>
      <c r="F37" s="53">
        <v>144298282</v>
      </c>
      <c r="G37" s="28">
        <v>0</v>
      </c>
      <c r="H37" s="28" t="s">
        <v>1900</v>
      </c>
      <c r="I37" s="28" t="s">
        <v>1175</v>
      </c>
      <c r="J37" s="28">
        <v>763</v>
      </c>
      <c r="K37" s="28">
        <v>255</v>
      </c>
      <c r="L37" s="28" t="s">
        <v>2129</v>
      </c>
      <c r="M37" s="30">
        <v>0.77507598784194498</v>
      </c>
      <c r="N37" s="28"/>
      <c r="O37" s="30">
        <v>1</v>
      </c>
      <c r="P37" s="30" t="s">
        <v>5130</v>
      </c>
      <c r="T37" s="3"/>
    </row>
    <row r="38" spans="1:20">
      <c r="A38" s="28" t="s">
        <v>591</v>
      </c>
      <c r="B38" s="28" t="s">
        <v>20</v>
      </c>
      <c r="C38" s="29" t="s">
        <v>1840</v>
      </c>
      <c r="D38" s="28" t="s">
        <v>1875</v>
      </c>
      <c r="E38" s="53">
        <v>148797822</v>
      </c>
      <c r="F38" s="53">
        <v>148797822</v>
      </c>
      <c r="G38" s="28">
        <v>0</v>
      </c>
      <c r="H38" s="28" t="s">
        <v>1899</v>
      </c>
      <c r="I38" s="28" t="s">
        <v>1176</v>
      </c>
      <c r="J38" s="28">
        <v>2632</v>
      </c>
      <c r="K38" s="28">
        <v>878</v>
      </c>
      <c r="L38" s="28" t="s">
        <v>2128</v>
      </c>
      <c r="M38" s="30">
        <v>1</v>
      </c>
      <c r="N38" s="28"/>
      <c r="O38" s="30">
        <v>0.5</v>
      </c>
      <c r="P38" s="30" t="s">
        <v>5130</v>
      </c>
      <c r="T38" s="3"/>
    </row>
    <row r="39" spans="1:20">
      <c r="A39" s="28" t="s">
        <v>591</v>
      </c>
      <c r="B39" s="28" t="s">
        <v>619</v>
      </c>
      <c r="C39" s="29" t="s">
        <v>1850</v>
      </c>
      <c r="D39" s="28" t="s">
        <v>1875</v>
      </c>
      <c r="E39" s="53">
        <v>150938086</v>
      </c>
      <c r="F39" s="53">
        <v>150938086</v>
      </c>
      <c r="G39" s="28">
        <v>0</v>
      </c>
      <c r="H39" s="28" t="s">
        <v>1900</v>
      </c>
      <c r="I39" s="28" t="s">
        <v>1177</v>
      </c>
      <c r="J39" s="28">
        <v>85</v>
      </c>
      <c r="K39" s="28">
        <v>29</v>
      </c>
      <c r="L39" s="28" t="s">
        <v>2129</v>
      </c>
      <c r="M39" s="30">
        <v>0.27102803738317799</v>
      </c>
      <c r="N39" s="28"/>
      <c r="O39" s="30">
        <v>1</v>
      </c>
      <c r="P39" s="30" t="s">
        <v>5131</v>
      </c>
      <c r="T39" s="3"/>
    </row>
    <row r="40" spans="1:20">
      <c r="A40" s="28" t="s">
        <v>591</v>
      </c>
      <c r="B40" s="28" t="s">
        <v>620</v>
      </c>
      <c r="C40" s="29" t="s">
        <v>1842</v>
      </c>
      <c r="D40" s="28" t="s">
        <v>1875</v>
      </c>
      <c r="E40" s="53">
        <v>150948206</v>
      </c>
      <c r="F40" s="53">
        <v>150948206</v>
      </c>
      <c r="G40" s="28">
        <v>0</v>
      </c>
      <c r="H40" s="28" t="s">
        <v>1900</v>
      </c>
      <c r="I40" s="28" t="s">
        <v>1178</v>
      </c>
      <c r="J40" s="28">
        <v>31</v>
      </c>
      <c r="K40" s="28">
        <v>11</v>
      </c>
      <c r="L40" s="28" t="s">
        <v>2130</v>
      </c>
      <c r="M40" s="30">
        <v>0.11</v>
      </c>
      <c r="N40" s="28"/>
      <c r="O40" s="30">
        <v>1</v>
      </c>
      <c r="P40" s="30" t="s">
        <v>5131</v>
      </c>
      <c r="T40" s="3"/>
    </row>
    <row r="41" spans="1:20">
      <c r="A41" s="28" t="s">
        <v>591</v>
      </c>
      <c r="B41" s="28" t="s">
        <v>621</v>
      </c>
      <c r="C41" s="29" t="s">
        <v>1841</v>
      </c>
      <c r="D41" s="28" t="s">
        <v>1875</v>
      </c>
      <c r="E41" s="53">
        <v>153222888</v>
      </c>
      <c r="F41" s="53">
        <v>153222888</v>
      </c>
      <c r="G41" s="28">
        <v>0</v>
      </c>
      <c r="H41" s="28" t="s">
        <v>1900</v>
      </c>
      <c r="I41" s="28" t="s">
        <v>1179</v>
      </c>
      <c r="J41" s="28">
        <v>94</v>
      </c>
      <c r="K41" s="28">
        <v>32</v>
      </c>
      <c r="L41" s="28" t="s">
        <v>2135</v>
      </c>
      <c r="M41" s="30">
        <v>5.4421768707482998E-2</v>
      </c>
      <c r="N41" s="28" t="s">
        <v>2148</v>
      </c>
      <c r="O41" s="30">
        <v>0.25</v>
      </c>
      <c r="P41" s="30" t="s">
        <v>5130</v>
      </c>
      <c r="T41" s="3"/>
    </row>
    <row r="42" spans="1:20">
      <c r="A42" s="28" t="s">
        <v>591</v>
      </c>
      <c r="B42" s="28" t="s">
        <v>622</v>
      </c>
      <c r="C42" s="29" t="s">
        <v>1844</v>
      </c>
      <c r="D42" s="28" t="s">
        <v>1875</v>
      </c>
      <c r="E42" s="53">
        <v>153291657</v>
      </c>
      <c r="F42" s="53">
        <v>153291657</v>
      </c>
      <c r="G42" s="28">
        <v>0</v>
      </c>
      <c r="H42" s="28" t="s">
        <v>1900</v>
      </c>
      <c r="I42" s="28" t="s">
        <v>1180</v>
      </c>
      <c r="J42" s="28">
        <v>106</v>
      </c>
      <c r="K42" s="28">
        <v>36</v>
      </c>
      <c r="L42" s="28" t="s">
        <v>2130</v>
      </c>
      <c r="M42" s="30">
        <v>5.6782334384858003E-2</v>
      </c>
      <c r="N42" s="28"/>
      <c r="O42" s="30">
        <v>8.3333333333333301E-2</v>
      </c>
      <c r="P42" s="30" t="s">
        <v>5130</v>
      </c>
      <c r="T42" s="3"/>
    </row>
    <row r="43" spans="1:20">
      <c r="A43" s="28" t="s">
        <v>591</v>
      </c>
      <c r="B43" s="28" t="s">
        <v>110</v>
      </c>
      <c r="C43" s="29" t="s">
        <v>1842</v>
      </c>
      <c r="D43" s="28" t="s">
        <v>1875</v>
      </c>
      <c r="E43" s="53">
        <v>155915125</v>
      </c>
      <c r="F43" s="53">
        <v>155915125</v>
      </c>
      <c r="G43" s="28">
        <v>0</v>
      </c>
      <c r="H43" s="28" t="s">
        <v>1899</v>
      </c>
      <c r="I43" s="28" t="s">
        <v>1181</v>
      </c>
      <c r="J43" s="28">
        <v>2204</v>
      </c>
      <c r="K43" s="28">
        <v>735</v>
      </c>
      <c r="L43" s="28" t="s">
        <v>2126</v>
      </c>
      <c r="M43" s="30">
        <v>1</v>
      </c>
      <c r="N43" s="28"/>
      <c r="O43" s="30">
        <v>1</v>
      </c>
      <c r="P43" s="30" t="s">
        <v>5131</v>
      </c>
      <c r="T43" s="3"/>
    </row>
    <row r="44" spans="1:20">
      <c r="A44" s="28" t="s">
        <v>591</v>
      </c>
      <c r="B44" s="28" t="s">
        <v>109</v>
      </c>
      <c r="C44" s="29" t="s">
        <v>1842</v>
      </c>
      <c r="D44" s="28" t="s">
        <v>1875</v>
      </c>
      <c r="E44" s="53">
        <v>156033536</v>
      </c>
      <c r="F44" s="53">
        <v>156033536</v>
      </c>
      <c r="G44" s="28">
        <v>0</v>
      </c>
      <c r="H44" s="28" t="s">
        <v>1900</v>
      </c>
      <c r="I44" s="28" t="s">
        <v>1182</v>
      </c>
      <c r="J44" s="28">
        <v>1070</v>
      </c>
      <c r="K44" s="28">
        <v>357</v>
      </c>
      <c r="L44" s="28" t="s">
        <v>2131</v>
      </c>
      <c r="M44" s="30">
        <v>0.97275204359672995</v>
      </c>
      <c r="N44" s="28"/>
      <c r="O44" s="30">
        <v>0.33333333333333298</v>
      </c>
      <c r="P44" s="30" t="s">
        <v>5131</v>
      </c>
      <c r="T44" s="3"/>
    </row>
    <row r="45" spans="1:20">
      <c r="A45" s="28" t="s">
        <v>591</v>
      </c>
      <c r="B45" s="28" t="s">
        <v>72</v>
      </c>
      <c r="C45" s="29" t="s">
        <v>1842</v>
      </c>
      <c r="D45" s="28" t="s">
        <v>1875</v>
      </c>
      <c r="E45" s="53">
        <v>156068380</v>
      </c>
      <c r="F45" s="53">
        <v>156068380</v>
      </c>
      <c r="G45" s="28">
        <v>0</v>
      </c>
      <c r="H45" s="28" t="s">
        <v>1899</v>
      </c>
      <c r="I45" s="28" t="s">
        <v>1183</v>
      </c>
      <c r="J45" s="28">
        <v>1042</v>
      </c>
      <c r="K45" s="28">
        <v>348</v>
      </c>
      <c r="L45" s="28" t="s">
        <v>2128</v>
      </c>
      <c r="M45" s="30">
        <v>1</v>
      </c>
      <c r="N45" s="28"/>
      <c r="O45" s="30">
        <v>1</v>
      </c>
      <c r="P45" s="30" t="s">
        <v>5130</v>
      </c>
      <c r="T45" s="3"/>
    </row>
    <row r="46" spans="1:20">
      <c r="A46" s="28" t="s">
        <v>591</v>
      </c>
      <c r="B46" s="28" t="s">
        <v>70</v>
      </c>
      <c r="C46" s="29" t="s">
        <v>1842</v>
      </c>
      <c r="D46" s="28" t="s">
        <v>1875</v>
      </c>
      <c r="E46" s="53">
        <v>156494102</v>
      </c>
      <c r="F46" s="53">
        <v>156494102</v>
      </c>
      <c r="G46" s="28">
        <v>0</v>
      </c>
      <c r="H46" s="28" t="s">
        <v>1899</v>
      </c>
      <c r="I46" s="28" t="s">
        <v>71</v>
      </c>
      <c r="J46" s="28">
        <v>982</v>
      </c>
      <c r="K46" s="28">
        <v>328</v>
      </c>
      <c r="L46" s="28" t="s">
        <v>2140</v>
      </c>
      <c r="M46" s="30">
        <v>1</v>
      </c>
      <c r="N46" s="28"/>
      <c r="O46" s="30">
        <v>1</v>
      </c>
      <c r="P46" s="30" t="s">
        <v>5131</v>
      </c>
      <c r="T46" s="3"/>
    </row>
    <row r="47" spans="1:20">
      <c r="A47" s="28" t="s">
        <v>591</v>
      </c>
      <c r="B47" s="28" t="s">
        <v>623</v>
      </c>
      <c r="C47" s="29" t="s">
        <v>1842</v>
      </c>
      <c r="D47" s="28" t="s">
        <v>1875</v>
      </c>
      <c r="E47" s="53">
        <v>156635318</v>
      </c>
      <c r="F47" s="53">
        <v>156635318</v>
      </c>
      <c r="G47" s="28">
        <v>0</v>
      </c>
      <c r="H47" s="28" t="s">
        <v>1900</v>
      </c>
      <c r="I47" s="28" t="s">
        <v>1184</v>
      </c>
      <c r="J47" s="28">
        <v>563</v>
      </c>
      <c r="K47" s="28">
        <v>188</v>
      </c>
      <c r="L47" s="28" t="s">
        <v>2137</v>
      </c>
      <c r="M47" s="30">
        <v>0.59682539682539704</v>
      </c>
      <c r="N47" s="28"/>
      <c r="O47" s="30">
        <v>1</v>
      </c>
      <c r="P47" s="30" t="s">
        <v>5131</v>
      </c>
      <c r="T47" s="3"/>
    </row>
    <row r="48" spans="1:20">
      <c r="A48" s="28" t="s">
        <v>591</v>
      </c>
      <c r="B48" s="28" t="s">
        <v>277</v>
      </c>
      <c r="C48" s="29" t="s">
        <v>1851</v>
      </c>
      <c r="D48" s="28" t="s">
        <v>1875</v>
      </c>
      <c r="E48" s="53">
        <v>156876409</v>
      </c>
      <c r="F48" s="53">
        <v>156876409</v>
      </c>
      <c r="G48" s="28">
        <v>0</v>
      </c>
      <c r="H48" s="28" t="s">
        <v>1900</v>
      </c>
      <c r="I48" s="28" t="s">
        <v>1185</v>
      </c>
      <c r="J48" s="28">
        <v>4750</v>
      </c>
      <c r="K48" s="28">
        <v>1584</v>
      </c>
      <c r="L48" s="28" t="s">
        <v>2130</v>
      </c>
      <c r="M48" s="30">
        <v>0.65454545454545499</v>
      </c>
      <c r="N48" s="28"/>
      <c r="O48" s="30">
        <v>1</v>
      </c>
      <c r="P48" s="30" t="s">
        <v>5130</v>
      </c>
      <c r="T48" s="3"/>
    </row>
    <row r="49" spans="1:20">
      <c r="A49" s="28" t="s">
        <v>591</v>
      </c>
      <c r="B49" s="28" t="s">
        <v>624</v>
      </c>
      <c r="C49" s="29" t="s">
        <v>1842</v>
      </c>
      <c r="D49" s="28" t="s">
        <v>1875</v>
      </c>
      <c r="E49" s="53">
        <v>158074430</v>
      </c>
      <c r="F49" s="53">
        <v>158074430</v>
      </c>
      <c r="G49" s="28">
        <v>0</v>
      </c>
      <c r="H49" s="28" t="s">
        <v>1900</v>
      </c>
      <c r="I49" s="28" t="s">
        <v>1186</v>
      </c>
      <c r="J49" s="28">
        <v>610</v>
      </c>
      <c r="K49" s="28">
        <v>204</v>
      </c>
      <c r="L49" s="28" t="s">
        <v>2130</v>
      </c>
      <c r="M49" s="30">
        <v>0.86440677966101698</v>
      </c>
      <c r="N49" s="28"/>
      <c r="O49" s="30">
        <v>1</v>
      </c>
      <c r="P49" s="30" t="s">
        <v>5131</v>
      </c>
      <c r="T49" s="3"/>
    </row>
    <row r="50" spans="1:20">
      <c r="A50" s="28" t="s">
        <v>591</v>
      </c>
      <c r="B50" s="28" t="s">
        <v>624</v>
      </c>
      <c r="C50" s="29" t="s">
        <v>1846</v>
      </c>
      <c r="D50" s="28" t="s">
        <v>1875</v>
      </c>
      <c r="E50" s="53">
        <v>158091615</v>
      </c>
      <c r="F50" s="53">
        <v>158091615</v>
      </c>
      <c r="G50" s="28">
        <v>0</v>
      </c>
      <c r="H50" s="28" t="s">
        <v>1900</v>
      </c>
      <c r="I50" s="28" t="s">
        <v>1186</v>
      </c>
      <c r="J50" s="28">
        <v>37</v>
      </c>
      <c r="K50" s="28">
        <v>13</v>
      </c>
      <c r="L50" s="28" t="s">
        <v>2129</v>
      </c>
      <c r="M50" s="30">
        <v>5.5084745762711898E-2</v>
      </c>
      <c r="N50" s="28"/>
      <c r="O50" s="30">
        <v>1</v>
      </c>
      <c r="P50" s="30" t="s">
        <v>5131</v>
      </c>
      <c r="T50" s="3"/>
    </row>
    <row r="51" spans="1:20">
      <c r="A51" s="28" t="s">
        <v>591</v>
      </c>
      <c r="B51" s="28" t="s">
        <v>625</v>
      </c>
      <c r="C51" s="29" t="s">
        <v>1842</v>
      </c>
      <c r="D51" s="28" t="s">
        <v>1875</v>
      </c>
      <c r="E51" s="53">
        <v>158188167</v>
      </c>
      <c r="F51" s="53">
        <v>158188167</v>
      </c>
      <c r="G51" s="28">
        <v>0</v>
      </c>
      <c r="H51" s="28" t="s">
        <v>1900</v>
      </c>
      <c r="I51" s="28" t="s">
        <v>1187</v>
      </c>
      <c r="J51" s="28" t="s">
        <v>1914</v>
      </c>
      <c r="K51" s="28" t="s">
        <v>1915</v>
      </c>
      <c r="L51" s="28" t="s">
        <v>2130</v>
      </c>
      <c r="M51" s="30">
        <v>0.87289897764685498</v>
      </c>
      <c r="N51" s="28"/>
      <c r="O51" s="30">
        <v>0.66666666666666696</v>
      </c>
      <c r="P51" s="30" t="s">
        <v>5131</v>
      </c>
      <c r="T51" s="3"/>
    </row>
    <row r="52" spans="1:20">
      <c r="A52" s="28" t="s">
        <v>591</v>
      </c>
      <c r="B52" s="28" t="s">
        <v>626</v>
      </c>
      <c r="C52" s="29" t="s">
        <v>1846</v>
      </c>
      <c r="D52" s="28" t="s">
        <v>1875</v>
      </c>
      <c r="E52" s="53">
        <v>158188250</v>
      </c>
      <c r="F52" s="53">
        <v>158188250</v>
      </c>
      <c r="G52" s="28">
        <v>0</v>
      </c>
      <c r="H52" s="28" t="s">
        <v>1900</v>
      </c>
      <c r="I52" s="28" t="s">
        <v>1188</v>
      </c>
      <c r="J52" s="28">
        <v>286</v>
      </c>
      <c r="K52" s="28">
        <v>96</v>
      </c>
      <c r="L52" s="28" t="s">
        <v>2130</v>
      </c>
      <c r="M52" s="30">
        <v>0.85714285714285698</v>
      </c>
      <c r="N52" s="28" t="s">
        <v>2147</v>
      </c>
      <c r="O52" s="30">
        <v>0.33333333333333298</v>
      </c>
      <c r="P52" s="30" t="s">
        <v>5131</v>
      </c>
      <c r="T52" s="3"/>
    </row>
    <row r="53" spans="1:20">
      <c r="A53" s="28" t="s">
        <v>591</v>
      </c>
      <c r="B53" s="28" t="s">
        <v>627</v>
      </c>
      <c r="C53" s="29" t="s">
        <v>1842</v>
      </c>
      <c r="D53" s="28" t="s">
        <v>1875</v>
      </c>
      <c r="E53" s="53">
        <v>159181676</v>
      </c>
      <c r="F53" s="53">
        <v>159181676</v>
      </c>
      <c r="G53" s="28">
        <v>0</v>
      </c>
      <c r="H53" s="28" t="s">
        <v>1900</v>
      </c>
      <c r="I53" s="28" t="s">
        <v>1189</v>
      </c>
      <c r="J53" s="28">
        <v>856</v>
      </c>
      <c r="K53" s="28">
        <v>286</v>
      </c>
      <c r="L53" s="28" t="s">
        <v>2130</v>
      </c>
      <c r="M53" s="30">
        <v>0.877300613496933</v>
      </c>
      <c r="N53" s="28"/>
      <c r="O53" s="30">
        <v>1</v>
      </c>
      <c r="P53" s="30" t="s">
        <v>5130</v>
      </c>
      <c r="T53" s="3"/>
    </row>
    <row r="54" spans="1:20">
      <c r="A54" s="28" t="s">
        <v>591</v>
      </c>
      <c r="B54" s="28" t="s">
        <v>628</v>
      </c>
      <c r="C54" s="29" t="s">
        <v>1842</v>
      </c>
      <c r="D54" s="28" t="s">
        <v>1875</v>
      </c>
      <c r="E54" s="53">
        <v>159274293</v>
      </c>
      <c r="F54" s="53">
        <v>159274293</v>
      </c>
      <c r="G54" s="28">
        <v>0</v>
      </c>
      <c r="H54" s="28" t="s">
        <v>1899</v>
      </c>
      <c r="I54" s="28" t="s">
        <v>1190</v>
      </c>
      <c r="J54" s="28">
        <v>330</v>
      </c>
      <c r="K54" s="28">
        <v>110</v>
      </c>
      <c r="L54" s="28" t="s">
        <v>2138</v>
      </c>
      <c r="M54" s="30">
        <v>1</v>
      </c>
      <c r="N54" s="28"/>
      <c r="O54" s="30">
        <v>0.33333333333333298</v>
      </c>
      <c r="P54" s="30" t="s">
        <v>5130</v>
      </c>
      <c r="T54" s="3"/>
    </row>
    <row r="55" spans="1:20">
      <c r="A55" s="28" t="s">
        <v>591</v>
      </c>
      <c r="B55" s="28" t="s">
        <v>629</v>
      </c>
      <c r="C55" s="29" t="s">
        <v>1842</v>
      </c>
      <c r="D55" s="28" t="s">
        <v>1875</v>
      </c>
      <c r="E55" s="53">
        <v>159458842</v>
      </c>
      <c r="F55" s="53">
        <v>159458842</v>
      </c>
      <c r="G55" s="28">
        <v>0</v>
      </c>
      <c r="H55" s="28" t="s">
        <v>1900</v>
      </c>
      <c r="I55" s="28" t="s">
        <v>1191</v>
      </c>
      <c r="J55" s="28">
        <v>280</v>
      </c>
      <c r="K55" s="28">
        <v>94</v>
      </c>
      <c r="L55" s="28" t="s">
        <v>2141</v>
      </c>
      <c r="M55" s="30">
        <v>0.93069306930692997</v>
      </c>
      <c r="N55" s="28"/>
      <c r="O55" s="30">
        <v>1</v>
      </c>
      <c r="P55" s="30" t="s">
        <v>5131</v>
      </c>
      <c r="T55" s="3"/>
    </row>
    <row r="56" spans="1:20">
      <c r="A56" s="28" t="s">
        <v>591</v>
      </c>
      <c r="B56" s="28" t="s">
        <v>630</v>
      </c>
      <c r="C56" s="29" t="s">
        <v>1841</v>
      </c>
      <c r="D56" s="28" t="s">
        <v>1875</v>
      </c>
      <c r="E56" s="53">
        <v>160610494</v>
      </c>
      <c r="F56" s="53">
        <v>160610494</v>
      </c>
      <c r="G56" s="28">
        <v>0</v>
      </c>
      <c r="H56" s="28" t="s">
        <v>1900</v>
      </c>
      <c r="I56" s="28" t="s">
        <v>1192</v>
      </c>
      <c r="J56" s="28">
        <v>754</v>
      </c>
      <c r="K56" s="28">
        <v>252</v>
      </c>
      <c r="L56" s="28" t="s">
        <v>2130</v>
      </c>
      <c r="M56" s="30">
        <v>0.961832061068702</v>
      </c>
      <c r="N56" s="28" t="s">
        <v>2148</v>
      </c>
      <c r="O56" s="30">
        <v>1</v>
      </c>
      <c r="P56" s="30" t="s">
        <v>5130</v>
      </c>
      <c r="T56" s="3"/>
    </row>
    <row r="57" spans="1:20">
      <c r="A57" s="28" t="s">
        <v>591</v>
      </c>
      <c r="B57" s="28" t="s">
        <v>631</v>
      </c>
      <c r="C57" s="29" t="s">
        <v>1842</v>
      </c>
      <c r="D57" s="28" t="s">
        <v>1875</v>
      </c>
      <c r="E57" s="53">
        <v>160758826</v>
      </c>
      <c r="F57" s="53">
        <v>160758826</v>
      </c>
      <c r="G57" s="28">
        <v>0</v>
      </c>
      <c r="H57" s="28" t="s">
        <v>1899</v>
      </c>
      <c r="I57" s="28" t="s">
        <v>1193</v>
      </c>
      <c r="J57" s="28">
        <v>1033</v>
      </c>
      <c r="K57" s="28">
        <v>345</v>
      </c>
      <c r="L57" s="28" t="s">
        <v>2127</v>
      </c>
      <c r="M57" s="30">
        <v>1</v>
      </c>
      <c r="N57" s="28"/>
      <c r="O57" s="30">
        <v>0.33333333333333298</v>
      </c>
      <c r="P57" s="30" t="s">
        <v>5130</v>
      </c>
      <c r="T57" s="3"/>
    </row>
    <row r="58" spans="1:20">
      <c r="A58" s="28" t="s">
        <v>591</v>
      </c>
      <c r="B58" s="28" t="s">
        <v>632</v>
      </c>
      <c r="C58" s="29" t="s">
        <v>1840</v>
      </c>
      <c r="D58" s="28" t="s">
        <v>1875</v>
      </c>
      <c r="E58" s="53">
        <v>169444714</v>
      </c>
      <c r="F58" s="53">
        <v>169444714</v>
      </c>
      <c r="G58" s="28">
        <v>0</v>
      </c>
      <c r="H58" s="28" t="s">
        <v>1899</v>
      </c>
      <c r="I58" s="28" t="s">
        <v>1194</v>
      </c>
      <c r="J58" s="28">
        <v>1414</v>
      </c>
      <c r="K58" s="28">
        <v>472</v>
      </c>
      <c r="L58" s="28" t="s">
        <v>2128</v>
      </c>
      <c r="M58" s="30">
        <v>1</v>
      </c>
      <c r="N58" s="28"/>
      <c r="O58" s="30">
        <v>1</v>
      </c>
      <c r="P58" s="30" t="s">
        <v>5130</v>
      </c>
      <c r="T58" s="3"/>
    </row>
    <row r="59" spans="1:20">
      <c r="A59" s="28" t="s">
        <v>591</v>
      </c>
      <c r="B59" s="28" t="s">
        <v>633</v>
      </c>
      <c r="C59" s="29" t="s">
        <v>1852</v>
      </c>
      <c r="D59" s="28" t="s">
        <v>1875</v>
      </c>
      <c r="E59" s="53">
        <v>169577558</v>
      </c>
      <c r="F59" s="53">
        <v>169577558</v>
      </c>
      <c r="G59" s="28">
        <v>0</v>
      </c>
      <c r="H59" s="28" t="s">
        <v>1900</v>
      </c>
      <c r="I59" s="28" t="s">
        <v>1195</v>
      </c>
      <c r="J59" s="28">
        <v>1633</v>
      </c>
      <c r="K59" s="28">
        <v>545</v>
      </c>
      <c r="L59" s="28" t="s">
        <v>2130</v>
      </c>
      <c r="M59" s="30">
        <v>0.97495527728085896</v>
      </c>
      <c r="N59" s="28"/>
      <c r="O59" s="30">
        <v>1</v>
      </c>
      <c r="P59" s="30" t="s">
        <v>5130</v>
      </c>
      <c r="T59" s="3"/>
    </row>
    <row r="60" spans="1:20">
      <c r="A60" s="28" t="s">
        <v>591</v>
      </c>
      <c r="B60" s="28" t="s">
        <v>634</v>
      </c>
      <c r="C60" s="29" t="s">
        <v>1846</v>
      </c>
      <c r="D60" s="28" t="s">
        <v>1875</v>
      </c>
      <c r="E60" s="53">
        <v>176758142</v>
      </c>
      <c r="F60" s="53">
        <v>176758142</v>
      </c>
      <c r="G60" s="28">
        <v>0</v>
      </c>
      <c r="H60" s="28" t="s">
        <v>1900</v>
      </c>
      <c r="I60" s="28" t="s">
        <v>1196</v>
      </c>
      <c r="J60" s="28">
        <v>646</v>
      </c>
      <c r="K60" s="28">
        <v>216</v>
      </c>
      <c r="L60" s="28" t="s">
        <v>2130</v>
      </c>
      <c r="M60" s="30">
        <v>0.92307692307692302</v>
      </c>
      <c r="N60" s="28"/>
      <c r="O60" s="30">
        <v>0.25</v>
      </c>
      <c r="P60" s="30" t="s">
        <v>5131</v>
      </c>
      <c r="T60" s="3"/>
    </row>
    <row r="61" spans="1:20">
      <c r="A61" s="28" t="s">
        <v>591</v>
      </c>
      <c r="B61" s="28" t="s">
        <v>635</v>
      </c>
      <c r="C61" s="29" t="s">
        <v>1840</v>
      </c>
      <c r="D61" s="28" t="s">
        <v>1875</v>
      </c>
      <c r="E61" s="53">
        <v>178153748</v>
      </c>
      <c r="F61" s="53">
        <v>178153748</v>
      </c>
      <c r="G61" s="28">
        <v>0</v>
      </c>
      <c r="H61" s="28" t="s">
        <v>1900</v>
      </c>
      <c r="I61" s="28" t="s">
        <v>1197</v>
      </c>
      <c r="J61" s="28">
        <v>1503</v>
      </c>
      <c r="K61" s="28">
        <v>501</v>
      </c>
      <c r="L61" s="28" t="s">
        <v>2142</v>
      </c>
      <c r="M61" s="30">
        <v>0.85787671232876705</v>
      </c>
      <c r="N61" s="28"/>
      <c r="O61" s="30">
        <v>0.5</v>
      </c>
      <c r="P61" s="30" t="s">
        <v>5130</v>
      </c>
      <c r="T61" s="3"/>
    </row>
    <row r="62" spans="1:20">
      <c r="A62" s="28" t="s">
        <v>591</v>
      </c>
      <c r="B62" s="28" t="s">
        <v>636</v>
      </c>
      <c r="C62" s="29" t="s">
        <v>1842</v>
      </c>
      <c r="D62" s="28" t="s">
        <v>1875</v>
      </c>
      <c r="E62" s="53">
        <v>179291019</v>
      </c>
      <c r="F62" s="53">
        <v>179291019</v>
      </c>
      <c r="G62" s="28">
        <v>0</v>
      </c>
      <c r="H62" s="28" t="s">
        <v>1900</v>
      </c>
      <c r="I62" s="28" t="s">
        <v>1198</v>
      </c>
      <c r="J62" s="28" t="s">
        <v>1916</v>
      </c>
      <c r="K62" s="28" t="s">
        <v>1917</v>
      </c>
      <c r="L62" s="28" t="s">
        <v>2129</v>
      </c>
      <c r="M62" s="30">
        <v>0.996264464308528</v>
      </c>
      <c r="N62" s="28"/>
      <c r="O62" s="30">
        <v>1</v>
      </c>
      <c r="P62" s="30" t="s">
        <v>5131</v>
      </c>
      <c r="T62" s="3"/>
    </row>
    <row r="63" spans="1:20">
      <c r="A63" s="28" t="s">
        <v>591</v>
      </c>
      <c r="B63" s="28" t="s">
        <v>637</v>
      </c>
      <c r="C63" s="29" t="s">
        <v>1844</v>
      </c>
      <c r="D63" s="28" t="s">
        <v>1875</v>
      </c>
      <c r="E63" s="53">
        <v>180790450</v>
      </c>
      <c r="F63" s="53">
        <v>180790450</v>
      </c>
      <c r="G63" s="28">
        <v>0</v>
      </c>
      <c r="H63" s="28" t="s">
        <v>1900</v>
      </c>
      <c r="I63" s="28" t="s">
        <v>1199</v>
      </c>
      <c r="J63" s="28">
        <v>3196</v>
      </c>
      <c r="K63" s="28">
        <v>1066</v>
      </c>
      <c r="L63" s="28" t="s">
        <v>2141</v>
      </c>
      <c r="M63" s="30">
        <v>0.98978644382544001</v>
      </c>
      <c r="N63" s="28"/>
      <c r="O63" s="30">
        <v>1</v>
      </c>
      <c r="P63" s="30" t="s">
        <v>5131</v>
      </c>
      <c r="T63" s="3"/>
    </row>
    <row r="64" spans="1:20">
      <c r="A64" s="28" t="s">
        <v>591</v>
      </c>
      <c r="B64" s="28" t="s">
        <v>638</v>
      </c>
      <c r="C64" s="29" t="s">
        <v>1846</v>
      </c>
      <c r="D64" s="28" t="s">
        <v>1875</v>
      </c>
      <c r="E64" s="53">
        <v>181065435</v>
      </c>
      <c r="F64" s="53">
        <v>181065435</v>
      </c>
      <c r="G64" s="28">
        <v>0</v>
      </c>
      <c r="H64" s="28" t="s">
        <v>1899</v>
      </c>
      <c r="I64" s="28" t="s">
        <v>1200</v>
      </c>
      <c r="J64" s="28" t="s">
        <v>1918</v>
      </c>
      <c r="K64" s="28" t="s">
        <v>1919</v>
      </c>
      <c r="L64" s="28" t="s">
        <v>2127</v>
      </c>
      <c r="M64" s="30">
        <v>1</v>
      </c>
      <c r="N64" s="28"/>
      <c r="O64" s="30">
        <v>0.4</v>
      </c>
      <c r="P64" s="30" t="s">
        <v>5131</v>
      </c>
      <c r="T64" s="3"/>
    </row>
    <row r="65" spans="1:20">
      <c r="A65" s="28" t="s">
        <v>591</v>
      </c>
      <c r="B65" s="28" t="s">
        <v>190</v>
      </c>
      <c r="C65" s="29" t="s">
        <v>1842</v>
      </c>
      <c r="D65" s="28" t="s">
        <v>1875</v>
      </c>
      <c r="E65" s="53">
        <v>181540451</v>
      </c>
      <c r="F65" s="53">
        <v>181540451</v>
      </c>
      <c r="G65" s="28">
        <v>0</v>
      </c>
      <c r="H65" s="28" t="s">
        <v>1900</v>
      </c>
      <c r="I65" s="28" t="s">
        <v>1201</v>
      </c>
      <c r="J65" s="28">
        <v>47</v>
      </c>
      <c r="K65" s="28">
        <v>16</v>
      </c>
      <c r="L65" s="28" t="s">
        <v>2131</v>
      </c>
      <c r="M65" s="30">
        <v>5.2805280528052799E-2</v>
      </c>
      <c r="N65" s="28"/>
      <c r="O65" s="30">
        <v>0.5</v>
      </c>
      <c r="P65" s="30" t="s">
        <v>5130</v>
      </c>
      <c r="T65" s="3"/>
    </row>
    <row r="66" spans="1:20">
      <c r="A66" s="28" t="s">
        <v>591</v>
      </c>
      <c r="B66" s="28" t="s">
        <v>639</v>
      </c>
      <c r="C66" s="29" t="s">
        <v>1842</v>
      </c>
      <c r="D66" s="28" t="s">
        <v>1875</v>
      </c>
      <c r="E66" s="53">
        <v>181788918</v>
      </c>
      <c r="F66" s="53">
        <v>181788918</v>
      </c>
      <c r="G66" s="28">
        <v>0</v>
      </c>
      <c r="H66" s="28" t="s">
        <v>1900</v>
      </c>
      <c r="I66" s="28" t="s">
        <v>1202</v>
      </c>
      <c r="J66" s="28">
        <v>3496</v>
      </c>
      <c r="K66" s="28">
        <v>1166</v>
      </c>
      <c r="L66" s="28" t="s">
        <v>2129</v>
      </c>
      <c r="M66" s="30">
        <v>0.98897370653095795</v>
      </c>
      <c r="N66" s="28"/>
      <c r="O66" s="30">
        <v>0.25</v>
      </c>
      <c r="P66" s="30" t="s">
        <v>5130</v>
      </c>
      <c r="T66" s="3"/>
    </row>
    <row r="67" spans="1:20">
      <c r="A67" s="28" t="s">
        <v>591</v>
      </c>
      <c r="B67" s="28" t="s">
        <v>245</v>
      </c>
      <c r="C67" s="29" t="s">
        <v>1843</v>
      </c>
      <c r="D67" s="28" t="s">
        <v>1875</v>
      </c>
      <c r="E67" s="53">
        <v>196929868</v>
      </c>
      <c r="F67" s="53">
        <v>196929868</v>
      </c>
      <c r="G67" s="28">
        <v>0</v>
      </c>
      <c r="H67" s="28" t="s">
        <v>1900</v>
      </c>
      <c r="I67" s="28" t="s">
        <v>1203</v>
      </c>
      <c r="J67" s="28">
        <v>199</v>
      </c>
      <c r="K67" s="28">
        <v>67</v>
      </c>
      <c r="L67" s="28" t="s">
        <v>2129</v>
      </c>
      <c r="M67" s="30">
        <v>0.76136363636363602</v>
      </c>
      <c r="N67" s="28"/>
      <c r="O67" s="30">
        <v>0.2</v>
      </c>
      <c r="P67" s="30" t="s">
        <v>5130</v>
      </c>
      <c r="T67" s="3"/>
    </row>
    <row r="68" spans="1:20">
      <c r="A68" s="28" t="s">
        <v>591</v>
      </c>
      <c r="B68" s="28" t="s">
        <v>640</v>
      </c>
      <c r="C68" s="29" t="s">
        <v>1842</v>
      </c>
      <c r="D68" s="28" t="s">
        <v>1875</v>
      </c>
      <c r="E68" s="53">
        <v>198449980</v>
      </c>
      <c r="F68" s="53">
        <v>198449980</v>
      </c>
      <c r="G68" s="28">
        <v>0</v>
      </c>
      <c r="H68" s="28" t="s">
        <v>1900</v>
      </c>
      <c r="I68" s="28" t="s">
        <v>1204</v>
      </c>
      <c r="J68" s="28">
        <v>666</v>
      </c>
      <c r="K68" s="28">
        <v>222</v>
      </c>
      <c r="L68" s="28" t="s">
        <v>2131</v>
      </c>
      <c r="M68" s="30">
        <v>0.877470355731225</v>
      </c>
      <c r="N68" s="28"/>
      <c r="O68" s="30">
        <v>1</v>
      </c>
      <c r="P68" s="30" t="s">
        <v>5131</v>
      </c>
      <c r="T68" s="3"/>
    </row>
    <row r="69" spans="1:20">
      <c r="A69" s="28" t="s">
        <v>591</v>
      </c>
      <c r="B69" s="28" t="s">
        <v>641</v>
      </c>
      <c r="C69" s="29" t="s">
        <v>1846</v>
      </c>
      <c r="D69" s="28" t="s">
        <v>1875</v>
      </c>
      <c r="E69" s="53">
        <v>199443259</v>
      </c>
      <c r="F69" s="53">
        <v>199443259</v>
      </c>
      <c r="G69" s="28">
        <v>0</v>
      </c>
      <c r="H69" s="28" t="s">
        <v>1900</v>
      </c>
      <c r="I69" s="28" t="s">
        <v>1205</v>
      </c>
      <c r="J69" s="28">
        <v>2615</v>
      </c>
      <c r="K69" s="28">
        <v>872</v>
      </c>
      <c r="L69" s="28" t="s">
        <v>2131</v>
      </c>
      <c r="M69" s="30">
        <v>0.23510380156376401</v>
      </c>
      <c r="N69" s="28"/>
      <c r="O69" s="30">
        <v>1</v>
      </c>
      <c r="P69" s="30" t="s">
        <v>5131</v>
      </c>
      <c r="T69" s="3"/>
    </row>
    <row r="70" spans="1:20">
      <c r="A70" s="28" t="s">
        <v>591</v>
      </c>
      <c r="B70" s="28" t="s">
        <v>642</v>
      </c>
      <c r="C70" s="29" t="s">
        <v>1844</v>
      </c>
      <c r="D70" s="28" t="s">
        <v>1875</v>
      </c>
      <c r="E70" s="53">
        <v>200673795</v>
      </c>
      <c r="F70" s="53">
        <v>200673795</v>
      </c>
      <c r="G70" s="28">
        <v>0</v>
      </c>
      <c r="H70" s="28" t="s">
        <v>1900</v>
      </c>
      <c r="I70" s="28" t="s">
        <v>1206</v>
      </c>
      <c r="J70" s="28">
        <v>1478</v>
      </c>
      <c r="K70" s="28">
        <v>493</v>
      </c>
      <c r="L70" s="28" t="s">
        <v>2131</v>
      </c>
      <c r="M70" s="30">
        <v>0.95542635658914699</v>
      </c>
      <c r="N70" s="28"/>
      <c r="O70" s="30">
        <v>0.16666666666666699</v>
      </c>
      <c r="P70" s="30" t="s">
        <v>5130</v>
      </c>
      <c r="T70" s="3"/>
    </row>
    <row r="71" spans="1:20">
      <c r="A71" s="28" t="s">
        <v>591</v>
      </c>
      <c r="B71" s="28" t="s">
        <v>643</v>
      </c>
      <c r="C71" s="29" t="s">
        <v>1842</v>
      </c>
      <c r="D71" s="28" t="s">
        <v>1875</v>
      </c>
      <c r="E71" s="53">
        <v>204064403</v>
      </c>
      <c r="F71" s="53">
        <v>204064403</v>
      </c>
      <c r="G71" s="28">
        <v>0</v>
      </c>
      <c r="H71" s="28" t="s">
        <v>1900</v>
      </c>
      <c r="I71" s="28" t="s">
        <v>1207</v>
      </c>
      <c r="J71" s="28">
        <v>1477</v>
      </c>
      <c r="K71" s="28">
        <v>493</v>
      </c>
      <c r="L71" s="28" t="s">
        <v>2130</v>
      </c>
      <c r="M71" s="30">
        <v>0.980119284294235</v>
      </c>
      <c r="N71" s="28"/>
      <c r="O71" s="30">
        <v>1</v>
      </c>
      <c r="P71" s="30" t="s">
        <v>5130</v>
      </c>
      <c r="T71" s="3"/>
    </row>
    <row r="72" spans="1:20">
      <c r="A72" s="28" t="s">
        <v>591</v>
      </c>
      <c r="B72" s="28" t="s">
        <v>644</v>
      </c>
      <c r="C72" s="29" t="s">
        <v>1844</v>
      </c>
      <c r="D72" s="28" t="s">
        <v>1875</v>
      </c>
      <c r="E72" s="53">
        <v>204150677</v>
      </c>
      <c r="F72" s="53">
        <v>204150677</v>
      </c>
      <c r="G72" s="28">
        <v>0</v>
      </c>
      <c r="H72" s="28" t="s">
        <v>1900</v>
      </c>
      <c r="I72" s="28" t="s">
        <v>1208</v>
      </c>
      <c r="J72" s="28">
        <v>2630</v>
      </c>
      <c r="K72" s="28">
        <v>877</v>
      </c>
      <c r="L72" s="28" t="s">
        <v>2132</v>
      </c>
      <c r="M72" s="30">
        <v>0.98761261261261302</v>
      </c>
      <c r="N72" s="28"/>
      <c r="O72" s="30">
        <v>0.5</v>
      </c>
      <c r="P72" s="30" t="s">
        <v>5130</v>
      </c>
      <c r="T72" s="3"/>
    </row>
    <row r="73" spans="1:20">
      <c r="A73" s="28" t="s">
        <v>591</v>
      </c>
      <c r="B73" s="28" t="s">
        <v>645</v>
      </c>
      <c r="C73" s="29" t="s">
        <v>1846</v>
      </c>
      <c r="D73" s="28" t="s">
        <v>1875</v>
      </c>
      <c r="E73" s="53">
        <v>204733891</v>
      </c>
      <c r="F73" s="53">
        <v>204733891</v>
      </c>
      <c r="G73" s="28">
        <v>0</v>
      </c>
      <c r="H73" s="28" t="s">
        <v>1900</v>
      </c>
      <c r="I73" s="28" t="s">
        <v>1209</v>
      </c>
      <c r="J73" s="28">
        <v>1948</v>
      </c>
      <c r="K73" s="28">
        <v>650</v>
      </c>
      <c r="L73" s="28" t="s">
        <v>2129</v>
      </c>
      <c r="M73" s="30">
        <v>0.98784194528875402</v>
      </c>
      <c r="N73" s="28"/>
      <c r="O73" s="30">
        <v>0.33333333333333298</v>
      </c>
      <c r="P73" s="30" t="s">
        <v>5130</v>
      </c>
      <c r="T73" s="3"/>
    </row>
    <row r="74" spans="1:20">
      <c r="A74" s="28" t="s">
        <v>591</v>
      </c>
      <c r="B74" s="28" t="s">
        <v>646</v>
      </c>
      <c r="C74" s="29" t="s">
        <v>1844</v>
      </c>
      <c r="D74" s="28" t="s">
        <v>1875</v>
      </c>
      <c r="E74" s="53">
        <v>205137832</v>
      </c>
      <c r="F74" s="53">
        <v>205137832</v>
      </c>
      <c r="G74" s="28">
        <v>0</v>
      </c>
      <c r="H74" s="28" t="s">
        <v>1900</v>
      </c>
      <c r="I74" s="28" t="s">
        <v>1210</v>
      </c>
      <c r="J74" s="28" t="s">
        <v>1920</v>
      </c>
      <c r="K74" s="28" t="s">
        <v>1921</v>
      </c>
      <c r="L74" s="28" t="s">
        <v>2131</v>
      </c>
      <c r="M74" s="30">
        <v>8.7216863484614202E-2</v>
      </c>
      <c r="N74" s="28"/>
      <c r="O74" s="30">
        <v>1</v>
      </c>
      <c r="P74" s="30" t="s">
        <v>5131</v>
      </c>
      <c r="T74" s="3"/>
    </row>
    <row r="75" spans="1:20">
      <c r="A75" s="28" t="s">
        <v>591</v>
      </c>
      <c r="B75" s="28" t="s">
        <v>647</v>
      </c>
      <c r="C75" s="29" t="s">
        <v>1842</v>
      </c>
      <c r="D75" s="28" t="s">
        <v>1875</v>
      </c>
      <c r="E75" s="53">
        <v>205175621</v>
      </c>
      <c r="F75" s="53">
        <v>205175621</v>
      </c>
      <c r="G75" s="28">
        <v>0</v>
      </c>
      <c r="H75" s="28" t="s">
        <v>1900</v>
      </c>
      <c r="I75" s="28" t="s">
        <v>1211</v>
      </c>
      <c r="J75" s="28">
        <v>1211</v>
      </c>
      <c r="K75" s="28">
        <v>404</v>
      </c>
      <c r="L75" s="28" t="s">
        <v>2131</v>
      </c>
      <c r="M75" s="30">
        <v>0.52810457516339904</v>
      </c>
      <c r="N75" s="28"/>
      <c r="O75" s="30">
        <v>1</v>
      </c>
      <c r="P75" s="30" t="s">
        <v>5130</v>
      </c>
      <c r="T75" s="3"/>
    </row>
    <row r="76" spans="1:20">
      <c r="A76" s="28" t="s">
        <v>591</v>
      </c>
      <c r="B76" s="28" t="s">
        <v>648</v>
      </c>
      <c r="C76" s="29" t="s">
        <v>1840</v>
      </c>
      <c r="D76" s="28" t="s">
        <v>1875</v>
      </c>
      <c r="E76" s="53">
        <v>206033562</v>
      </c>
      <c r="F76" s="53">
        <v>206033562</v>
      </c>
      <c r="G76" s="28">
        <v>0</v>
      </c>
      <c r="H76" s="28" t="s">
        <v>1899</v>
      </c>
      <c r="I76" s="28" t="s">
        <v>1212</v>
      </c>
      <c r="J76" s="28">
        <v>1049</v>
      </c>
      <c r="K76" s="28">
        <v>350</v>
      </c>
      <c r="L76" s="28" t="s">
        <v>2126</v>
      </c>
      <c r="M76" s="30">
        <v>1</v>
      </c>
      <c r="N76" s="28"/>
      <c r="O76" s="30">
        <v>0.125</v>
      </c>
      <c r="P76" s="30" t="s">
        <v>5130</v>
      </c>
      <c r="T76" s="3"/>
    </row>
    <row r="77" spans="1:20">
      <c r="A77" s="28" t="s">
        <v>591</v>
      </c>
      <c r="B77" s="28" t="s">
        <v>649</v>
      </c>
      <c r="C77" s="29" t="s">
        <v>1844</v>
      </c>
      <c r="D77" s="28" t="s">
        <v>1875</v>
      </c>
      <c r="E77" s="53">
        <v>223297401</v>
      </c>
      <c r="F77" s="53">
        <v>223297401</v>
      </c>
      <c r="G77" s="28">
        <v>0</v>
      </c>
      <c r="H77" s="28" t="s">
        <v>1900</v>
      </c>
      <c r="I77" s="28" t="s">
        <v>1213</v>
      </c>
      <c r="J77" s="28">
        <v>1730</v>
      </c>
      <c r="K77" s="28">
        <v>577</v>
      </c>
      <c r="L77" s="28" t="s">
        <v>2132</v>
      </c>
      <c r="M77" s="30">
        <v>0.12776793622674901</v>
      </c>
      <c r="N77" s="28"/>
      <c r="O77" s="30">
        <v>0.33333333333333298</v>
      </c>
      <c r="P77" s="30" t="s">
        <v>5131</v>
      </c>
      <c r="T77" s="3"/>
    </row>
    <row r="78" spans="1:20">
      <c r="A78" s="28" t="s">
        <v>591</v>
      </c>
      <c r="B78" s="28" t="s">
        <v>649</v>
      </c>
      <c r="C78" s="29" t="s">
        <v>1852</v>
      </c>
      <c r="D78" s="28" t="s">
        <v>1875</v>
      </c>
      <c r="E78" s="53">
        <v>223635764</v>
      </c>
      <c r="F78" s="53">
        <v>223635764</v>
      </c>
      <c r="G78" s="28">
        <v>0</v>
      </c>
      <c r="H78" s="28" t="s">
        <v>1900</v>
      </c>
      <c r="I78" s="28" t="s">
        <v>1213</v>
      </c>
      <c r="J78" s="28">
        <v>12631</v>
      </c>
      <c r="K78" s="28">
        <v>4211</v>
      </c>
      <c r="L78" s="28" t="s">
        <v>2129</v>
      </c>
      <c r="M78" s="30">
        <v>0.93246235606731598</v>
      </c>
      <c r="N78" s="28"/>
      <c r="O78" s="30">
        <v>0.33333333333333298</v>
      </c>
      <c r="P78" s="30" t="s">
        <v>5131</v>
      </c>
      <c r="T78" s="3"/>
    </row>
    <row r="79" spans="1:20">
      <c r="A79" s="28" t="s">
        <v>591</v>
      </c>
      <c r="B79" s="28" t="s">
        <v>650</v>
      </c>
      <c r="C79" s="29" t="s">
        <v>1842</v>
      </c>
      <c r="D79" s="28" t="s">
        <v>1875</v>
      </c>
      <c r="E79" s="53">
        <v>226362338</v>
      </c>
      <c r="F79" s="53">
        <v>226362338</v>
      </c>
      <c r="G79" s="28">
        <v>0</v>
      </c>
      <c r="H79" s="28" t="s">
        <v>1900</v>
      </c>
      <c r="I79" s="28" t="s">
        <v>1214</v>
      </c>
      <c r="J79" s="28">
        <v>97</v>
      </c>
      <c r="K79" s="28">
        <v>33</v>
      </c>
      <c r="L79" s="28" t="s">
        <v>2129</v>
      </c>
      <c r="M79" s="30">
        <v>0.2</v>
      </c>
      <c r="N79" s="28"/>
      <c r="O79" s="30">
        <v>0.125</v>
      </c>
      <c r="P79" s="30" t="s">
        <v>5130</v>
      </c>
      <c r="T79" s="3"/>
    </row>
    <row r="80" spans="1:20">
      <c r="A80" s="28" t="s">
        <v>591</v>
      </c>
      <c r="B80" s="28" t="s">
        <v>651</v>
      </c>
      <c r="C80" s="29" t="s">
        <v>1844</v>
      </c>
      <c r="D80" s="28" t="s">
        <v>1875</v>
      </c>
      <c r="E80" s="53">
        <v>226679481</v>
      </c>
      <c r="F80" s="53">
        <v>226679481</v>
      </c>
      <c r="G80" s="28">
        <v>0</v>
      </c>
      <c r="H80" s="28" t="s">
        <v>1900</v>
      </c>
      <c r="I80" s="28" t="s">
        <v>1215</v>
      </c>
      <c r="J80" s="28">
        <v>169</v>
      </c>
      <c r="K80" s="28">
        <v>57</v>
      </c>
      <c r="L80" s="28" t="s">
        <v>2136</v>
      </c>
      <c r="M80" s="30">
        <v>0.41605839416058399</v>
      </c>
      <c r="N80" s="28"/>
      <c r="O80" s="30">
        <v>1</v>
      </c>
      <c r="P80" s="30" t="s">
        <v>5131</v>
      </c>
      <c r="T80" s="3"/>
    </row>
    <row r="81" spans="1:20">
      <c r="A81" s="28" t="s">
        <v>591</v>
      </c>
      <c r="B81" s="28" t="s">
        <v>96</v>
      </c>
      <c r="C81" s="29" t="s">
        <v>1844</v>
      </c>
      <c r="D81" s="28" t="s">
        <v>1875</v>
      </c>
      <c r="E81" s="53">
        <v>230057283</v>
      </c>
      <c r="F81" s="53">
        <v>230057283</v>
      </c>
      <c r="G81" s="28">
        <v>0</v>
      </c>
      <c r="H81" s="28" t="s">
        <v>1900</v>
      </c>
      <c r="I81" s="28" t="s">
        <v>1216</v>
      </c>
      <c r="J81" s="28">
        <v>2157</v>
      </c>
      <c r="K81" s="28">
        <v>719</v>
      </c>
      <c r="L81" s="28" t="s">
        <v>2134</v>
      </c>
      <c r="M81" s="30">
        <v>0.95105820105820105</v>
      </c>
      <c r="N81" s="28"/>
      <c r="O81" s="30">
        <v>4.3478260869565202E-2</v>
      </c>
      <c r="P81" s="30" t="s">
        <v>5130</v>
      </c>
      <c r="T81" s="3"/>
    </row>
    <row r="82" spans="1:20">
      <c r="A82" s="28" t="s">
        <v>591</v>
      </c>
      <c r="B82" s="28" t="s">
        <v>652</v>
      </c>
      <c r="C82" s="29" t="s">
        <v>1842</v>
      </c>
      <c r="D82" s="28" t="s">
        <v>1875</v>
      </c>
      <c r="E82" s="53">
        <v>230161240</v>
      </c>
      <c r="F82" s="53">
        <v>230161240</v>
      </c>
      <c r="G82" s="28">
        <v>0</v>
      </c>
      <c r="H82" s="28" t="s">
        <v>1899</v>
      </c>
      <c r="I82" s="28" t="s">
        <v>1217</v>
      </c>
      <c r="J82" s="28" t="s">
        <v>1922</v>
      </c>
      <c r="K82" s="28" t="s">
        <v>1923</v>
      </c>
      <c r="L82" s="28" t="s">
        <v>2140</v>
      </c>
      <c r="M82" s="30">
        <v>1</v>
      </c>
      <c r="N82" s="28"/>
      <c r="O82" s="30">
        <v>8.6956521739130405E-2</v>
      </c>
      <c r="P82" s="30" t="s">
        <v>5131</v>
      </c>
      <c r="T82" s="3"/>
    </row>
    <row r="83" spans="1:20">
      <c r="A83" s="28" t="s">
        <v>591</v>
      </c>
      <c r="B83" s="28" t="s">
        <v>653</v>
      </c>
      <c r="C83" s="29" t="s">
        <v>1844</v>
      </c>
      <c r="D83" s="28" t="s">
        <v>1875</v>
      </c>
      <c r="E83" s="53">
        <v>236112350</v>
      </c>
      <c r="F83" s="53">
        <v>236112350</v>
      </c>
      <c r="G83" s="28">
        <v>0</v>
      </c>
      <c r="H83" s="28" t="s">
        <v>1900</v>
      </c>
      <c r="I83" s="28" t="s">
        <v>1218</v>
      </c>
      <c r="J83" s="28">
        <v>1618</v>
      </c>
      <c r="K83" s="28">
        <v>540</v>
      </c>
      <c r="L83" s="28" t="s">
        <v>2130</v>
      </c>
      <c r="M83" s="30">
        <v>0.99815157116451003</v>
      </c>
      <c r="N83" s="28"/>
      <c r="O83" s="30">
        <v>1</v>
      </c>
      <c r="P83" s="30" t="s">
        <v>5130</v>
      </c>
      <c r="T83" s="3"/>
    </row>
    <row r="84" spans="1:20">
      <c r="A84" s="28" t="s">
        <v>591</v>
      </c>
      <c r="B84" s="28" t="s">
        <v>654</v>
      </c>
      <c r="C84" s="29" t="s">
        <v>1841</v>
      </c>
      <c r="D84" s="28" t="s">
        <v>1875</v>
      </c>
      <c r="E84" s="53">
        <v>240119396</v>
      </c>
      <c r="F84" s="53">
        <v>240119396</v>
      </c>
      <c r="G84" s="28">
        <v>0</v>
      </c>
      <c r="H84" s="28" t="s">
        <v>1899</v>
      </c>
      <c r="I84" s="28" t="s">
        <v>1219</v>
      </c>
      <c r="J84" s="28">
        <v>2410</v>
      </c>
      <c r="K84" s="28">
        <v>804</v>
      </c>
      <c r="L84" s="28" t="s">
        <v>2127</v>
      </c>
      <c r="M84" s="30">
        <v>1</v>
      </c>
      <c r="N84" s="28"/>
      <c r="O84" s="30">
        <v>0.33333333333333298</v>
      </c>
      <c r="P84" s="30" t="s">
        <v>5130</v>
      </c>
      <c r="T84" s="3"/>
    </row>
    <row r="85" spans="1:20">
      <c r="A85" s="28" t="s">
        <v>591</v>
      </c>
      <c r="B85" s="28" t="s">
        <v>655</v>
      </c>
      <c r="C85" s="29" t="s">
        <v>1851</v>
      </c>
      <c r="D85" s="28" t="s">
        <v>1875</v>
      </c>
      <c r="E85" s="53">
        <v>243317283</v>
      </c>
      <c r="F85" s="53">
        <v>243317283</v>
      </c>
      <c r="G85" s="28">
        <v>0</v>
      </c>
      <c r="H85" s="28" t="s">
        <v>1899</v>
      </c>
      <c r="I85" s="28" t="s">
        <v>1220</v>
      </c>
      <c r="J85" s="28">
        <v>487</v>
      </c>
      <c r="K85" s="28">
        <v>163</v>
      </c>
      <c r="L85" s="28" t="s">
        <v>2140</v>
      </c>
      <c r="M85" s="30">
        <v>1</v>
      </c>
      <c r="N85" s="28"/>
      <c r="O85" s="30">
        <v>0.2</v>
      </c>
      <c r="P85" s="30" t="s">
        <v>5131</v>
      </c>
      <c r="T85" s="3"/>
    </row>
    <row r="86" spans="1:20">
      <c r="A86" s="28" t="s">
        <v>591</v>
      </c>
      <c r="B86" s="28" t="s">
        <v>656</v>
      </c>
      <c r="C86" s="29" t="s">
        <v>1842</v>
      </c>
      <c r="D86" s="28" t="s">
        <v>1875</v>
      </c>
      <c r="E86" s="53">
        <v>245680956</v>
      </c>
      <c r="F86" s="53">
        <v>245680956</v>
      </c>
      <c r="G86" s="28">
        <v>0</v>
      </c>
      <c r="H86" s="28" t="s">
        <v>1899</v>
      </c>
      <c r="I86" s="28" t="s">
        <v>1221</v>
      </c>
      <c r="J86" s="28">
        <v>952</v>
      </c>
      <c r="K86" s="28">
        <v>318</v>
      </c>
      <c r="L86" s="28" t="s">
        <v>2127</v>
      </c>
      <c r="M86" s="30">
        <v>1</v>
      </c>
      <c r="N86" s="28"/>
      <c r="O86" s="30">
        <v>1</v>
      </c>
      <c r="P86" s="30" t="s">
        <v>5131</v>
      </c>
      <c r="T86" s="3"/>
    </row>
    <row r="87" spans="1:20">
      <c r="A87" s="28" t="s">
        <v>591</v>
      </c>
      <c r="B87" s="28" t="s">
        <v>657</v>
      </c>
      <c r="C87" s="29" t="s">
        <v>1846</v>
      </c>
      <c r="D87" s="28" t="s">
        <v>1875</v>
      </c>
      <c r="E87" s="53">
        <v>245721935</v>
      </c>
      <c r="F87" s="53">
        <v>245721935</v>
      </c>
      <c r="G87" s="28">
        <v>0</v>
      </c>
      <c r="H87" s="28" t="s">
        <v>1900</v>
      </c>
      <c r="I87" s="28" t="s">
        <v>1222</v>
      </c>
      <c r="J87" s="28">
        <v>883</v>
      </c>
      <c r="K87" s="28">
        <v>295</v>
      </c>
      <c r="L87" s="28" t="s">
        <v>2130</v>
      </c>
      <c r="M87" s="30">
        <v>0.91900311526479705</v>
      </c>
      <c r="N87" s="28" t="s">
        <v>2147</v>
      </c>
      <c r="O87" s="30">
        <v>1</v>
      </c>
      <c r="P87" s="30" t="s">
        <v>5131</v>
      </c>
      <c r="T87" s="3"/>
    </row>
    <row r="88" spans="1:20">
      <c r="A88" s="28" t="s">
        <v>591</v>
      </c>
      <c r="B88" s="28" t="s">
        <v>658</v>
      </c>
      <c r="C88" s="29" t="s">
        <v>1842</v>
      </c>
      <c r="D88" s="28" t="s">
        <v>1875</v>
      </c>
      <c r="E88" s="53">
        <v>246196222</v>
      </c>
      <c r="F88" s="53">
        <v>246196222</v>
      </c>
      <c r="G88" s="28">
        <v>0</v>
      </c>
      <c r="H88" s="28" t="s">
        <v>1900</v>
      </c>
      <c r="I88" s="28" t="s">
        <v>1223</v>
      </c>
      <c r="J88" s="28">
        <v>966</v>
      </c>
      <c r="K88" s="28">
        <v>322</v>
      </c>
      <c r="L88" s="28" t="s">
        <v>2134</v>
      </c>
      <c r="M88" s="30">
        <v>0.95833333333333304</v>
      </c>
      <c r="N88" s="28"/>
      <c r="O88" s="30">
        <v>1</v>
      </c>
      <c r="P88" s="30" t="s">
        <v>5131</v>
      </c>
      <c r="T88" s="3"/>
    </row>
    <row r="89" spans="1:20">
      <c r="A89" s="28" t="s">
        <v>591</v>
      </c>
      <c r="B89" s="28" t="s">
        <v>658</v>
      </c>
      <c r="C89" s="29" t="s">
        <v>1853</v>
      </c>
      <c r="D89" s="28" t="s">
        <v>1875</v>
      </c>
      <c r="E89" s="53">
        <v>246196263</v>
      </c>
      <c r="F89" s="53">
        <v>246196263</v>
      </c>
      <c r="G89" s="28">
        <v>0</v>
      </c>
      <c r="H89" s="28" t="s">
        <v>1899</v>
      </c>
      <c r="I89" s="28" t="s">
        <v>1223</v>
      </c>
      <c r="J89" s="28">
        <v>1007</v>
      </c>
      <c r="K89" s="28">
        <v>336</v>
      </c>
      <c r="L89" s="28" t="s">
        <v>2139</v>
      </c>
      <c r="M89" s="30">
        <v>1</v>
      </c>
      <c r="N89" s="28"/>
      <c r="O89" s="30">
        <v>1</v>
      </c>
      <c r="P89" s="30" t="s">
        <v>5131</v>
      </c>
      <c r="T89" s="3"/>
    </row>
    <row r="90" spans="1:20">
      <c r="A90" s="28" t="s">
        <v>591</v>
      </c>
      <c r="B90" s="28" t="s">
        <v>207</v>
      </c>
      <c r="C90" s="29" t="s">
        <v>1842</v>
      </c>
      <c r="D90" s="28" t="s">
        <v>1875</v>
      </c>
      <c r="E90" s="53">
        <v>246469520</v>
      </c>
      <c r="F90" s="53">
        <v>246469520</v>
      </c>
      <c r="G90" s="28">
        <v>0</v>
      </c>
      <c r="H90" s="28" t="s">
        <v>1900</v>
      </c>
      <c r="I90" s="28" t="s">
        <v>1224</v>
      </c>
      <c r="J90" s="28">
        <v>667</v>
      </c>
      <c r="K90" s="28">
        <v>223</v>
      </c>
      <c r="L90" s="28" t="s">
        <v>2129</v>
      </c>
      <c r="M90" s="30">
        <v>0.71474358974358998</v>
      </c>
      <c r="N90" s="28"/>
      <c r="O90" s="30">
        <v>1</v>
      </c>
      <c r="P90" s="30" t="s">
        <v>5131</v>
      </c>
      <c r="T90" s="3"/>
    </row>
    <row r="91" spans="1:20">
      <c r="A91" s="28" t="s">
        <v>591</v>
      </c>
      <c r="B91" s="28" t="s">
        <v>659</v>
      </c>
      <c r="C91" s="29" t="s">
        <v>1844</v>
      </c>
      <c r="D91" s="28" t="s">
        <v>1875</v>
      </c>
      <c r="E91" s="53">
        <v>246579623</v>
      </c>
      <c r="F91" s="53">
        <v>246579623</v>
      </c>
      <c r="G91" s="28">
        <v>0</v>
      </c>
      <c r="H91" s="28" t="s">
        <v>1900</v>
      </c>
      <c r="I91" s="28" t="s">
        <v>1225</v>
      </c>
      <c r="J91" s="28">
        <v>924</v>
      </c>
      <c r="K91" s="28">
        <v>308</v>
      </c>
      <c r="L91" s="28" t="s">
        <v>2134</v>
      </c>
      <c r="M91" s="30">
        <v>0.98402555910543099</v>
      </c>
      <c r="N91" s="28"/>
      <c r="O91" s="30">
        <v>1</v>
      </c>
      <c r="P91" s="30" t="s">
        <v>5131</v>
      </c>
      <c r="T91" s="3"/>
    </row>
    <row r="92" spans="1:20">
      <c r="A92" s="28" t="s">
        <v>591</v>
      </c>
      <c r="B92" s="28" t="s">
        <v>660</v>
      </c>
      <c r="C92" s="29" t="s">
        <v>1842</v>
      </c>
      <c r="D92" s="28" t="s">
        <v>1876</v>
      </c>
      <c r="E92" s="53">
        <v>1055602</v>
      </c>
      <c r="F92" s="53">
        <v>1055602</v>
      </c>
      <c r="G92" s="28">
        <v>0</v>
      </c>
      <c r="H92" s="28" t="s">
        <v>1900</v>
      </c>
      <c r="I92" s="28" t="s">
        <v>1226</v>
      </c>
      <c r="J92" s="28">
        <v>539</v>
      </c>
      <c r="K92" s="28">
        <v>180</v>
      </c>
      <c r="L92" s="28" t="s">
        <v>2131</v>
      </c>
      <c r="M92" s="30">
        <v>0.78947368421052599</v>
      </c>
      <c r="N92" s="28"/>
      <c r="O92" s="30">
        <v>1</v>
      </c>
      <c r="P92" s="30" t="s">
        <v>5131</v>
      </c>
      <c r="T92" s="3"/>
    </row>
    <row r="93" spans="1:20">
      <c r="A93" s="28" t="s">
        <v>591</v>
      </c>
      <c r="B93" s="28" t="s">
        <v>661</v>
      </c>
      <c r="C93" s="29" t="s">
        <v>1848</v>
      </c>
      <c r="D93" s="28" t="s">
        <v>1876</v>
      </c>
      <c r="E93" s="53">
        <v>4867933</v>
      </c>
      <c r="F93" s="53">
        <v>4867933</v>
      </c>
      <c r="G93" s="28">
        <v>0</v>
      </c>
      <c r="H93" s="28" t="s">
        <v>1900</v>
      </c>
      <c r="I93" s="28" t="s">
        <v>1227</v>
      </c>
      <c r="J93" s="28">
        <v>391</v>
      </c>
      <c r="K93" s="28">
        <v>131</v>
      </c>
      <c r="L93" s="28" t="s">
        <v>2130</v>
      </c>
      <c r="M93" s="30">
        <v>0.40809968847352002</v>
      </c>
      <c r="N93" s="28"/>
      <c r="O93" s="30">
        <v>1</v>
      </c>
      <c r="P93" s="30" t="s">
        <v>5130</v>
      </c>
      <c r="T93" s="3"/>
    </row>
    <row r="94" spans="1:20">
      <c r="A94" s="28" t="s">
        <v>591</v>
      </c>
      <c r="B94" s="28" t="s">
        <v>662</v>
      </c>
      <c r="C94" s="29" t="s">
        <v>1842</v>
      </c>
      <c r="D94" s="28" t="s">
        <v>1876</v>
      </c>
      <c r="E94" s="53">
        <v>21454982</v>
      </c>
      <c r="F94" s="53">
        <v>21454982</v>
      </c>
      <c r="G94" s="28">
        <v>0</v>
      </c>
      <c r="H94" s="28" t="s">
        <v>1900</v>
      </c>
      <c r="I94" s="28" t="s">
        <v>1228</v>
      </c>
      <c r="J94" s="28">
        <v>244</v>
      </c>
      <c r="K94" s="28">
        <v>82</v>
      </c>
      <c r="L94" s="28" t="s">
        <v>2130</v>
      </c>
      <c r="M94" s="30">
        <v>0.52564102564102599</v>
      </c>
      <c r="N94" s="28"/>
      <c r="O94" s="30">
        <v>0.5</v>
      </c>
      <c r="P94" s="30" t="s">
        <v>5131</v>
      </c>
      <c r="T94" s="3"/>
    </row>
    <row r="95" spans="1:20">
      <c r="A95" s="28" t="s">
        <v>591</v>
      </c>
      <c r="B95" s="28" t="s">
        <v>663</v>
      </c>
      <c r="C95" s="29" t="s">
        <v>1842</v>
      </c>
      <c r="D95" s="28" t="s">
        <v>1876</v>
      </c>
      <c r="E95" s="53">
        <v>22538894</v>
      </c>
      <c r="F95" s="53">
        <v>22538894</v>
      </c>
      <c r="G95" s="28">
        <v>0</v>
      </c>
      <c r="H95" s="28" t="s">
        <v>1900</v>
      </c>
      <c r="I95" s="28" t="s">
        <v>1229</v>
      </c>
      <c r="J95" s="28">
        <v>25</v>
      </c>
      <c r="K95" s="28">
        <v>9</v>
      </c>
      <c r="L95" s="28" t="s">
        <v>2130</v>
      </c>
      <c r="M95" s="30">
        <v>2.4523160762942801E-2</v>
      </c>
      <c r="N95" s="28"/>
      <c r="O95" s="30">
        <v>1</v>
      </c>
      <c r="P95" s="30" t="s">
        <v>5131</v>
      </c>
      <c r="T95" s="3"/>
    </row>
    <row r="96" spans="1:20">
      <c r="A96" s="28" t="s">
        <v>591</v>
      </c>
      <c r="B96" s="28" t="s">
        <v>313</v>
      </c>
      <c r="C96" s="29" t="s">
        <v>1842</v>
      </c>
      <c r="D96" s="28" t="s">
        <v>1876</v>
      </c>
      <c r="E96" s="53">
        <v>27476532</v>
      </c>
      <c r="F96" s="53">
        <v>27476532</v>
      </c>
      <c r="G96" s="28">
        <v>0</v>
      </c>
      <c r="H96" s="28" t="s">
        <v>1900</v>
      </c>
      <c r="I96" s="28" t="s">
        <v>1230</v>
      </c>
      <c r="J96" s="28">
        <v>240</v>
      </c>
      <c r="K96" s="28">
        <v>80</v>
      </c>
      <c r="L96" s="28" t="s">
        <v>2134</v>
      </c>
      <c r="M96" s="30">
        <v>0.10335917312661499</v>
      </c>
      <c r="N96" s="28"/>
      <c r="O96" s="30">
        <v>0.33333333333333298</v>
      </c>
      <c r="P96" s="30" t="s">
        <v>5130</v>
      </c>
      <c r="T96" s="3"/>
    </row>
    <row r="97" spans="1:20">
      <c r="A97" s="28" t="s">
        <v>591</v>
      </c>
      <c r="B97" s="28" t="s">
        <v>242</v>
      </c>
      <c r="C97" s="29" t="s">
        <v>1840</v>
      </c>
      <c r="D97" s="28" t="s">
        <v>1876</v>
      </c>
      <c r="E97" s="53">
        <v>27727231</v>
      </c>
      <c r="F97" s="53">
        <v>27727231</v>
      </c>
      <c r="G97" s="28">
        <v>0</v>
      </c>
      <c r="H97" s="28" t="s">
        <v>1899</v>
      </c>
      <c r="I97" s="28" t="s">
        <v>1231</v>
      </c>
      <c r="J97" s="28">
        <v>2302</v>
      </c>
      <c r="K97" s="28">
        <v>768</v>
      </c>
      <c r="L97" s="28" t="s">
        <v>2128</v>
      </c>
      <c r="M97" s="30">
        <v>1</v>
      </c>
      <c r="N97" s="28"/>
      <c r="O97" s="30">
        <v>1</v>
      </c>
      <c r="P97" s="30" t="s">
        <v>5130</v>
      </c>
      <c r="T97" s="3"/>
    </row>
    <row r="98" spans="1:20">
      <c r="A98" s="28" t="s">
        <v>591</v>
      </c>
      <c r="B98" s="28" t="s">
        <v>32</v>
      </c>
      <c r="C98" s="29" t="s">
        <v>1846</v>
      </c>
      <c r="D98" s="28" t="s">
        <v>1876</v>
      </c>
      <c r="E98" s="53">
        <v>28312891</v>
      </c>
      <c r="F98" s="53">
        <v>28312891</v>
      </c>
      <c r="G98" s="28">
        <v>0</v>
      </c>
      <c r="H98" s="28" t="s">
        <v>1900</v>
      </c>
      <c r="I98" s="28" t="s">
        <v>1232</v>
      </c>
      <c r="J98" s="28">
        <v>706</v>
      </c>
      <c r="K98" s="28">
        <v>236</v>
      </c>
      <c r="L98" s="28" t="s">
        <v>2129</v>
      </c>
      <c r="M98" s="30">
        <v>0.225837320574163</v>
      </c>
      <c r="N98" s="28" t="s">
        <v>2147</v>
      </c>
      <c r="O98" s="30">
        <v>1</v>
      </c>
      <c r="P98" s="30" t="s">
        <v>5130</v>
      </c>
      <c r="T98" s="3"/>
    </row>
    <row r="99" spans="1:20">
      <c r="A99" s="28" t="s">
        <v>591</v>
      </c>
      <c r="B99" s="28" t="s">
        <v>664</v>
      </c>
      <c r="C99" s="29" t="s">
        <v>1841</v>
      </c>
      <c r="D99" s="28" t="s">
        <v>1876</v>
      </c>
      <c r="E99" s="53">
        <v>35540734</v>
      </c>
      <c r="F99" s="53">
        <v>35540734</v>
      </c>
      <c r="G99" s="28">
        <v>0</v>
      </c>
      <c r="H99" s="28" t="s">
        <v>1900</v>
      </c>
      <c r="I99" s="28" t="s">
        <v>1233</v>
      </c>
      <c r="J99" s="28" t="s">
        <v>1924</v>
      </c>
      <c r="K99" s="28" t="s">
        <v>1925</v>
      </c>
      <c r="L99" s="28" t="s">
        <v>2134</v>
      </c>
      <c r="M99" s="30">
        <v>0.99341881144690858</v>
      </c>
      <c r="N99" s="28"/>
      <c r="O99" s="30">
        <v>0.45714285714285702</v>
      </c>
      <c r="P99" s="30" t="s">
        <v>5131</v>
      </c>
      <c r="T99" s="3"/>
    </row>
    <row r="100" spans="1:20">
      <c r="A100" s="28" t="s">
        <v>591</v>
      </c>
      <c r="B100" s="28" t="s">
        <v>665</v>
      </c>
      <c r="C100" s="29" t="s">
        <v>1852</v>
      </c>
      <c r="D100" s="28" t="s">
        <v>1876</v>
      </c>
      <c r="E100" s="53">
        <v>50497891</v>
      </c>
      <c r="F100" s="53">
        <v>50497891</v>
      </c>
      <c r="G100" s="28">
        <v>0</v>
      </c>
      <c r="H100" s="28" t="s">
        <v>1900</v>
      </c>
      <c r="I100" s="28" t="s">
        <v>1234</v>
      </c>
      <c r="J100" s="28" t="s">
        <v>1926</v>
      </c>
      <c r="K100" s="28" t="s">
        <v>1927</v>
      </c>
      <c r="L100" s="28" t="s">
        <v>2130</v>
      </c>
      <c r="M100" s="30">
        <v>0.10706158730358936</v>
      </c>
      <c r="N100" s="28"/>
      <c r="O100" s="30">
        <v>1</v>
      </c>
      <c r="P100" s="30" t="s">
        <v>5131</v>
      </c>
      <c r="T100" s="3"/>
    </row>
    <row r="101" spans="1:20">
      <c r="A101" s="28" t="s">
        <v>591</v>
      </c>
      <c r="B101" s="28" t="s">
        <v>45</v>
      </c>
      <c r="C101" s="29" t="s">
        <v>1842</v>
      </c>
      <c r="D101" s="28" t="s">
        <v>1876</v>
      </c>
      <c r="E101" s="53">
        <v>50586514</v>
      </c>
      <c r="F101" s="53">
        <v>50586514</v>
      </c>
      <c r="G101" s="28">
        <v>0</v>
      </c>
      <c r="H101" s="28" t="s">
        <v>1900</v>
      </c>
      <c r="I101" s="28" t="s">
        <v>1235</v>
      </c>
      <c r="J101" s="28">
        <v>319</v>
      </c>
      <c r="K101" s="28">
        <v>107</v>
      </c>
      <c r="L101" s="28" t="s">
        <v>2130</v>
      </c>
      <c r="M101" s="30">
        <v>0.677215189873418</v>
      </c>
      <c r="N101" s="28"/>
      <c r="O101" s="30">
        <v>0.5</v>
      </c>
      <c r="P101" s="30" t="s">
        <v>5131</v>
      </c>
      <c r="T101" s="3"/>
    </row>
    <row r="102" spans="1:20">
      <c r="A102" s="28" t="s">
        <v>591</v>
      </c>
      <c r="B102" s="28" t="s">
        <v>666</v>
      </c>
      <c r="C102" s="29" t="s">
        <v>1842</v>
      </c>
      <c r="D102" s="28" t="s">
        <v>1876</v>
      </c>
      <c r="E102" s="53">
        <v>63909659</v>
      </c>
      <c r="F102" s="53">
        <v>63909659</v>
      </c>
      <c r="G102" s="28">
        <v>0</v>
      </c>
      <c r="H102" s="28" t="s">
        <v>1899</v>
      </c>
      <c r="I102" s="28" t="s">
        <v>1236</v>
      </c>
      <c r="J102" s="28">
        <v>1000</v>
      </c>
      <c r="K102" s="28">
        <v>334</v>
      </c>
      <c r="L102" s="28" t="s">
        <v>2140</v>
      </c>
      <c r="M102" s="30">
        <v>1</v>
      </c>
      <c r="N102" s="28"/>
      <c r="O102" s="30">
        <v>0.25</v>
      </c>
      <c r="P102" s="30" t="s">
        <v>5130</v>
      </c>
      <c r="T102" s="3"/>
    </row>
    <row r="103" spans="1:20">
      <c r="A103" s="28" t="s">
        <v>591</v>
      </c>
      <c r="B103" s="28" t="s">
        <v>666</v>
      </c>
      <c r="C103" s="29" t="s">
        <v>1842</v>
      </c>
      <c r="D103" s="28" t="s">
        <v>1876</v>
      </c>
      <c r="E103" s="53">
        <v>64052952</v>
      </c>
      <c r="F103" s="53">
        <v>64052952</v>
      </c>
      <c r="G103" s="28">
        <v>0</v>
      </c>
      <c r="H103" s="28" t="s">
        <v>1900</v>
      </c>
      <c r="I103" s="28" t="s">
        <v>1237</v>
      </c>
      <c r="J103" s="28">
        <v>1065</v>
      </c>
      <c r="K103" s="28">
        <v>355</v>
      </c>
      <c r="L103" s="28" t="s">
        <v>2131</v>
      </c>
      <c r="M103" s="30">
        <v>0.76673866090712695</v>
      </c>
      <c r="N103" s="28"/>
      <c r="O103" s="30">
        <v>0.25</v>
      </c>
      <c r="P103" s="30" t="s">
        <v>5130</v>
      </c>
      <c r="T103" s="3"/>
    </row>
    <row r="104" spans="1:20">
      <c r="A104" s="28" t="s">
        <v>591</v>
      </c>
      <c r="B104" s="28" t="s">
        <v>666</v>
      </c>
      <c r="C104" s="29" t="s">
        <v>1846</v>
      </c>
      <c r="D104" s="28" t="s">
        <v>1876</v>
      </c>
      <c r="E104" s="53">
        <v>64052993</v>
      </c>
      <c r="F104" s="53">
        <v>64052993</v>
      </c>
      <c r="G104" s="28">
        <v>0</v>
      </c>
      <c r="H104" s="28" t="s">
        <v>1900</v>
      </c>
      <c r="I104" s="28" t="s">
        <v>1237</v>
      </c>
      <c r="J104" s="28">
        <v>1106</v>
      </c>
      <c r="K104" s="28">
        <v>369</v>
      </c>
      <c r="L104" s="28" t="s">
        <v>2131</v>
      </c>
      <c r="M104" s="30">
        <v>0.79697624190064797</v>
      </c>
      <c r="N104" s="28"/>
      <c r="O104" s="30">
        <v>0.25</v>
      </c>
      <c r="P104" s="30" t="s">
        <v>5130</v>
      </c>
      <c r="T104" s="3"/>
    </row>
    <row r="105" spans="1:20">
      <c r="A105" s="28" t="s">
        <v>591</v>
      </c>
      <c r="B105" s="28" t="s">
        <v>667</v>
      </c>
      <c r="C105" s="29" t="s">
        <v>1844</v>
      </c>
      <c r="D105" s="28" t="s">
        <v>1876</v>
      </c>
      <c r="E105" s="53">
        <v>70834636</v>
      </c>
      <c r="F105" s="53">
        <v>70834636</v>
      </c>
      <c r="G105" s="28">
        <v>0</v>
      </c>
      <c r="H105" s="28" t="s">
        <v>1900</v>
      </c>
      <c r="I105" s="28" t="s">
        <v>1238</v>
      </c>
      <c r="J105" s="28">
        <v>1149</v>
      </c>
      <c r="K105" s="28">
        <v>383</v>
      </c>
      <c r="L105" s="28" t="s">
        <v>2131</v>
      </c>
      <c r="M105" s="30">
        <v>0.95989974937343403</v>
      </c>
      <c r="N105" s="28"/>
      <c r="O105" s="30">
        <v>1</v>
      </c>
      <c r="P105" s="30" t="s">
        <v>5130</v>
      </c>
      <c r="T105" s="3"/>
    </row>
    <row r="106" spans="1:20">
      <c r="A106" s="28" t="s">
        <v>591</v>
      </c>
      <c r="B106" s="28" t="s">
        <v>668</v>
      </c>
      <c r="C106" s="29" t="s">
        <v>1841</v>
      </c>
      <c r="D106" s="28" t="s">
        <v>1876</v>
      </c>
      <c r="E106" s="53">
        <v>76641402</v>
      </c>
      <c r="F106" s="53">
        <v>76641402</v>
      </c>
      <c r="G106" s="28">
        <v>0</v>
      </c>
      <c r="H106" s="28" t="s">
        <v>1900</v>
      </c>
      <c r="I106" s="28" t="s">
        <v>1239</v>
      </c>
      <c r="J106" s="28">
        <v>55</v>
      </c>
      <c r="K106" s="28">
        <v>19</v>
      </c>
      <c r="L106" s="28" t="s">
        <v>2129</v>
      </c>
      <c r="M106" s="30">
        <v>6.12903225806452E-2</v>
      </c>
      <c r="N106" s="28"/>
      <c r="O106" s="30">
        <v>0.25</v>
      </c>
      <c r="P106" s="30" t="s">
        <v>5131</v>
      </c>
      <c r="T106" s="3"/>
    </row>
    <row r="107" spans="1:20">
      <c r="A107" s="28" t="s">
        <v>591</v>
      </c>
      <c r="B107" s="28" t="s">
        <v>669</v>
      </c>
      <c r="C107" s="29" t="s">
        <v>1842</v>
      </c>
      <c r="D107" s="28" t="s">
        <v>1876</v>
      </c>
      <c r="E107" s="53">
        <v>79484772</v>
      </c>
      <c r="F107" s="53">
        <v>79484772</v>
      </c>
      <c r="G107" s="28">
        <v>0</v>
      </c>
      <c r="H107" s="28" t="s">
        <v>1899</v>
      </c>
      <c r="I107" s="28" t="s">
        <v>1240</v>
      </c>
      <c r="J107" s="28">
        <v>868</v>
      </c>
      <c r="K107" s="28">
        <v>290</v>
      </c>
      <c r="L107" s="28" t="s">
        <v>2128</v>
      </c>
      <c r="M107" s="30">
        <v>1</v>
      </c>
      <c r="N107" s="28"/>
      <c r="O107" s="30">
        <v>0.16666666666666699</v>
      </c>
      <c r="P107" s="30" t="s">
        <v>5131</v>
      </c>
      <c r="T107" s="3"/>
    </row>
    <row r="108" spans="1:20">
      <c r="A108" s="28" t="s">
        <v>591</v>
      </c>
      <c r="B108" s="28" t="s">
        <v>670</v>
      </c>
      <c r="C108" s="29" t="s">
        <v>1842</v>
      </c>
      <c r="D108" s="28" t="s">
        <v>1876</v>
      </c>
      <c r="E108" s="53">
        <v>90346132</v>
      </c>
      <c r="F108" s="53">
        <v>90346132</v>
      </c>
      <c r="G108" s="28">
        <v>0</v>
      </c>
      <c r="H108" s="28" t="s">
        <v>1900</v>
      </c>
      <c r="I108" s="28" t="s">
        <v>1241</v>
      </c>
      <c r="J108" s="28">
        <v>555</v>
      </c>
      <c r="K108" s="28">
        <v>185</v>
      </c>
      <c r="L108" s="28" t="s">
        <v>2134</v>
      </c>
      <c r="M108" s="30">
        <v>0.50408719346049002</v>
      </c>
      <c r="N108" s="28"/>
      <c r="O108" s="30">
        <v>1</v>
      </c>
      <c r="P108" s="30" t="s">
        <v>5131</v>
      </c>
      <c r="T108" s="3"/>
    </row>
    <row r="109" spans="1:20">
      <c r="A109" s="28" t="s">
        <v>591</v>
      </c>
      <c r="B109" s="28" t="s">
        <v>671</v>
      </c>
      <c r="C109" s="29" t="s">
        <v>1852</v>
      </c>
      <c r="D109" s="28" t="s">
        <v>1876</v>
      </c>
      <c r="E109" s="53">
        <v>90423351</v>
      </c>
      <c r="F109" s="53">
        <v>90423351</v>
      </c>
      <c r="G109" s="28">
        <v>0</v>
      </c>
      <c r="H109" s="28" t="s">
        <v>1900</v>
      </c>
      <c r="I109" s="28" t="s">
        <v>1242</v>
      </c>
      <c r="J109" s="28" t="s">
        <v>1928</v>
      </c>
      <c r="K109" s="28" t="s">
        <v>1929</v>
      </c>
      <c r="L109" s="28" t="s">
        <v>2134</v>
      </c>
      <c r="M109" s="30">
        <v>0.56817689661858195</v>
      </c>
      <c r="N109" s="28"/>
      <c r="O109" s="30">
        <v>1</v>
      </c>
      <c r="P109" s="30" t="s">
        <v>5131</v>
      </c>
      <c r="T109" s="3"/>
    </row>
    <row r="110" spans="1:20">
      <c r="A110" s="28" t="s">
        <v>591</v>
      </c>
      <c r="B110" s="28" t="s">
        <v>672</v>
      </c>
      <c r="C110" s="29" t="s">
        <v>1854</v>
      </c>
      <c r="D110" s="28" t="s">
        <v>1876</v>
      </c>
      <c r="E110" s="53">
        <v>91133672</v>
      </c>
      <c r="F110" s="53">
        <v>91133672</v>
      </c>
      <c r="G110" s="28">
        <v>0</v>
      </c>
      <c r="H110" s="28" t="s">
        <v>1900</v>
      </c>
      <c r="I110" s="28" t="s">
        <v>1243</v>
      </c>
      <c r="J110" s="28">
        <v>622</v>
      </c>
      <c r="K110" s="28">
        <v>208</v>
      </c>
      <c r="L110" s="28" t="s">
        <v>2129</v>
      </c>
      <c r="M110" s="30">
        <v>0.437894736842105</v>
      </c>
      <c r="N110" s="28"/>
      <c r="O110" s="30">
        <v>1</v>
      </c>
      <c r="P110" s="30" t="s">
        <v>5130</v>
      </c>
      <c r="T110" s="3"/>
    </row>
    <row r="111" spans="1:20">
      <c r="A111" s="28" t="s">
        <v>591</v>
      </c>
      <c r="B111" s="28" t="s">
        <v>673</v>
      </c>
      <c r="C111" s="29" t="s">
        <v>1842</v>
      </c>
      <c r="D111" s="28" t="s">
        <v>1876</v>
      </c>
      <c r="E111" s="53">
        <v>92493338</v>
      </c>
      <c r="F111" s="53">
        <v>92493338</v>
      </c>
      <c r="G111" s="28">
        <v>0</v>
      </c>
      <c r="H111" s="28" t="s">
        <v>1900</v>
      </c>
      <c r="I111" s="28" t="s">
        <v>1244</v>
      </c>
      <c r="J111" s="28">
        <v>1385</v>
      </c>
      <c r="K111" s="28">
        <v>462</v>
      </c>
      <c r="L111" s="28" t="s">
        <v>2131</v>
      </c>
      <c r="M111" s="30">
        <v>0.96250000000000002</v>
      </c>
      <c r="N111" s="28"/>
      <c r="O111" s="30">
        <v>0.33333333333333298</v>
      </c>
      <c r="P111" s="30" t="s">
        <v>5130</v>
      </c>
      <c r="T111" s="3"/>
    </row>
    <row r="112" spans="1:20">
      <c r="A112" s="28" t="s">
        <v>591</v>
      </c>
      <c r="B112" s="28" t="s">
        <v>291</v>
      </c>
      <c r="C112" s="29" t="s">
        <v>1844</v>
      </c>
      <c r="D112" s="28" t="s">
        <v>1876</v>
      </c>
      <c r="E112" s="53">
        <v>98128746</v>
      </c>
      <c r="F112" s="53">
        <v>98128746</v>
      </c>
      <c r="G112" s="28">
        <v>0</v>
      </c>
      <c r="H112" s="28" t="s">
        <v>1900</v>
      </c>
      <c r="I112" s="28" t="s">
        <v>1245</v>
      </c>
      <c r="J112" s="28">
        <v>2288</v>
      </c>
      <c r="K112" s="28">
        <v>763</v>
      </c>
      <c r="L112" s="28" t="s">
        <v>2131</v>
      </c>
      <c r="M112" s="30">
        <v>0.75098425196850405</v>
      </c>
      <c r="N112" s="28"/>
      <c r="O112" s="30">
        <v>1</v>
      </c>
      <c r="P112" s="30" t="s">
        <v>5130</v>
      </c>
      <c r="T112" s="3"/>
    </row>
    <row r="113" spans="1:20">
      <c r="A113" s="28" t="s">
        <v>591</v>
      </c>
      <c r="B113" s="28" t="s">
        <v>674</v>
      </c>
      <c r="C113" s="29" t="s">
        <v>1846</v>
      </c>
      <c r="D113" s="28" t="s">
        <v>1876</v>
      </c>
      <c r="E113" s="53">
        <v>99106849</v>
      </c>
      <c r="F113" s="53">
        <v>99106849</v>
      </c>
      <c r="G113" s="28">
        <v>0</v>
      </c>
      <c r="H113" s="28" t="s">
        <v>1900</v>
      </c>
      <c r="I113" s="28" t="s">
        <v>1246</v>
      </c>
      <c r="J113" s="28" t="s">
        <v>1930</v>
      </c>
      <c r="K113" s="28" t="s">
        <v>1931</v>
      </c>
      <c r="L113" s="28" t="s">
        <v>2129</v>
      </c>
      <c r="M113" s="30">
        <v>0.998421176537998</v>
      </c>
      <c r="N113" s="28" t="s">
        <v>2147</v>
      </c>
      <c r="O113" s="30">
        <v>1</v>
      </c>
      <c r="P113" s="30" t="s">
        <v>5131</v>
      </c>
      <c r="T113" s="3"/>
    </row>
    <row r="114" spans="1:20">
      <c r="A114" s="28" t="s">
        <v>591</v>
      </c>
      <c r="B114" s="28" t="s">
        <v>675</v>
      </c>
      <c r="C114" s="29" t="s">
        <v>1852</v>
      </c>
      <c r="D114" s="28" t="s">
        <v>1876</v>
      </c>
      <c r="E114" s="53">
        <v>102252144</v>
      </c>
      <c r="F114" s="53">
        <v>102252144</v>
      </c>
      <c r="G114" s="28">
        <v>0</v>
      </c>
      <c r="H114" s="28" t="s">
        <v>1900</v>
      </c>
      <c r="I114" s="28" t="s">
        <v>1247</v>
      </c>
      <c r="J114" s="28">
        <v>1267</v>
      </c>
      <c r="K114" s="28">
        <v>423</v>
      </c>
      <c r="L114" s="28" t="s">
        <v>2130</v>
      </c>
      <c r="M114" s="30">
        <v>0.35847457627118601</v>
      </c>
      <c r="N114" s="28"/>
      <c r="O114" s="30">
        <v>1</v>
      </c>
      <c r="P114" s="30" t="s">
        <v>5130</v>
      </c>
      <c r="T114" s="3"/>
    </row>
    <row r="115" spans="1:20">
      <c r="A115" s="28" t="s">
        <v>591</v>
      </c>
      <c r="B115" s="28" t="s">
        <v>676</v>
      </c>
      <c r="C115" s="29" t="s">
        <v>1842</v>
      </c>
      <c r="D115" s="28" t="s">
        <v>1876</v>
      </c>
      <c r="E115" s="53">
        <v>102734639</v>
      </c>
      <c r="F115" s="53">
        <v>102734639</v>
      </c>
      <c r="G115" s="28">
        <v>0</v>
      </c>
      <c r="H115" s="28" t="s">
        <v>1899</v>
      </c>
      <c r="I115" s="28" t="s">
        <v>1248</v>
      </c>
      <c r="J115" s="28">
        <v>2108</v>
      </c>
      <c r="K115" s="28">
        <v>703</v>
      </c>
      <c r="L115" s="28" t="s">
        <v>2139</v>
      </c>
      <c r="M115" s="30">
        <v>1</v>
      </c>
      <c r="N115" s="28"/>
      <c r="O115" s="30">
        <v>0.5</v>
      </c>
      <c r="P115" s="30" t="s">
        <v>5130</v>
      </c>
      <c r="T115" s="3"/>
    </row>
    <row r="116" spans="1:20">
      <c r="A116" s="28" t="s">
        <v>591</v>
      </c>
      <c r="B116" s="28" t="s">
        <v>677</v>
      </c>
      <c r="C116" s="29" t="s">
        <v>1846</v>
      </c>
      <c r="D116" s="28" t="s">
        <v>1876</v>
      </c>
      <c r="E116" s="53">
        <v>102839606</v>
      </c>
      <c r="F116" s="53">
        <v>102839606</v>
      </c>
      <c r="G116" s="28">
        <v>0</v>
      </c>
      <c r="H116" s="28" t="s">
        <v>1900</v>
      </c>
      <c r="I116" s="28" t="s">
        <v>1249</v>
      </c>
      <c r="J116" s="28">
        <v>47</v>
      </c>
      <c r="K116" s="28">
        <v>16</v>
      </c>
      <c r="L116" s="28" t="s">
        <v>2131</v>
      </c>
      <c r="M116" s="30">
        <v>0.13008130081300801</v>
      </c>
      <c r="N116" s="28"/>
      <c r="O116" s="30">
        <v>1</v>
      </c>
      <c r="P116" s="30" t="s">
        <v>5131</v>
      </c>
      <c r="T116" s="3"/>
    </row>
    <row r="117" spans="1:20">
      <c r="A117" s="28" t="s">
        <v>591</v>
      </c>
      <c r="B117" s="28" t="s">
        <v>678</v>
      </c>
      <c r="C117" s="29" t="s">
        <v>1846</v>
      </c>
      <c r="D117" s="28" t="s">
        <v>1876</v>
      </c>
      <c r="E117" s="53">
        <v>112657531</v>
      </c>
      <c r="F117" s="53">
        <v>112657531</v>
      </c>
      <c r="G117" s="28">
        <v>0</v>
      </c>
      <c r="H117" s="28" t="s">
        <v>1900</v>
      </c>
      <c r="I117" s="28" t="s">
        <v>1250</v>
      </c>
      <c r="J117" s="28">
        <v>91</v>
      </c>
      <c r="K117" s="28">
        <v>31</v>
      </c>
      <c r="L117" s="28" t="s">
        <v>2130</v>
      </c>
      <c r="M117" s="30">
        <v>0.29807692307692302</v>
      </c>
      <c r="N117" s="28"/>
      <c r="O117" s="30">
        <v>0.2</v>
      </c>
      <c r="P117" s="30" t="s">
        <v>5131</v>
      </c>
      <c r="T117" s="3"/>
    </row>
    <row r="118" spans="1:20">
      <c r="A118" s="28" t="s">
        <v>591</v>
      </c>
      <c r="B118" s="28" t="s">
        <v>679</v>
      </c>
      <c r="C118" s="29" t="s">
        <v>1844</v>
      </c>
      <c r="D118" s="28" t="s">
        <v>1876</v>
      </c>
      <c r="E118" s="53">
        <v>115527182</v>
      </c>
      <c r="F118" s="53">
        <v>115527182</v>
      </c>
      <c r="G118" s="28">
        <v>0</v>
      </c>
      <c r="H118" s="28" t="s">
        <v>1900</v>
      </c>
      <c r="I118" s="28" t="s">
        <v>1251</v>
      </c>
      <c r="J118" s="28">
        <v>1191</v>
      </c>
      <c r="K118" s="28">
        <v>397</v>
      </c>
      <c r="L118" s="28" t="s">
        <v>2134</v>
      </c>
      <c r="M118" s="30">
        <v>0.85193133047210301</v>
      </c>
      <c r="N118" s="28"/>
      <c r="O118" s="30">
        <v>0.25</v>
      </c>
      <c r="P118" s="30" t="s">
        <v>5131</v>
      </c>
      <c r="T118" s="3"/>
    </row>
    <row r="119" spans="1:20">
      <c r="A119" s="28" t="s">
        <v>591</v>
      </c>
      <c r="B119" s="28" t="s">
        <v>679</v>
      </c>
      <c r="C119" s="29" t="s">
        <v>1842</v>
      </c>
      <c r="D119" s="28" t="s">
        <v>1876</v>
      </c>
      <c r="E119" s="53">
        <v>115527280</v>
      </c>
      <c r="F119" s="53">
        <v>115527280</v>
      </c>
      <c r="G119" s="28">
        <v>0</v>
      </c>
      <c r="H119" s="28" t="s">
        <v>1900</v>
      </c>
      <c r="I119" s="28" t="s">
        <v>1251</v>
      </c>
      <c r="J119" s="28">
        <v>1289</v>
      </c>
      <c r="K119" s="28">
        <v>430</v>
      </c>
      <c r="L119" s="28" t="s">
        <v>2132</v>
      </c>
      <c r="M119" s="30">
        <v>0.92274678111588004</v>
      </c>
      <c r="N119" s="28"/>
      <c r="O119" s="30">
        <v>0.25</v>
      </c>
      <c r="P119" s="30" t="s">
        <v>5131</v>
      </c>
      <c r="T119" s="3"/>
    </row>
    <row r="120" spans="1:20">
      <c r="A120" s="28" t="s">
        <v>591</v>
      </c>
      <c r="B120" s="28" t="s">
        <v>105</v>
      </c>
      <c r="C120" s="29" t="s">
        <v>1842</v>
      </c>
      <c r="D120" s="28" t="s">
        <v>1876</v>
      </c>
      <c r="E120" s="53">
        <v>116649260</v>
      </c>
      <c r="F120" s="53">
        <v>116649260</v>
      </c>
      <c r="G120" s="28">
        <v>0</v>
      </c>
      <c r="H120" s="28" t="s">
        <v>1900</v>
      </c>
      <c r="I120" s="28" t="s">
        <v>1252</v>
      </c>
      <c r="J120" s="28">
        <v>2214</v>
      </c>
      <c r="K120" s="28">
        <v>738</v>
      </c>
      <c r="L120" s="28" t="s">
        <v>2131</v>
      </c>
      <c r="M120" s="30">
        <v>0.99864682002706395</v>
      </c>
      <c r="N120" s="28"/>
      <c r="O120" s="30">
        <v>0.5</v>
      </c>
      <c r="P120" s="30" t="s">
        <v>5130</v>
      </c>
      <c r="T120" s="3"/>
    </row>
    <row r="121" spans="1:20">
      <c r="A121" s="28" t="s">
        <v>591</v>
      </c>
      <c r="B121" s="28" t="s">
        <v>680</v>
      </c>
      <c r="C121" s="29" t="s">
        <v>1848</v>
      </c>
      <c r="D121" s="28" t="s">
        <v>1876</v>
      </c>
      <c r="E121" s="53">
        <v>118341940</v>
      </c>
      <c r="F121" s="53">
        <v>118341940</v>
      </c>
      <c r="G121" s="28">
        <v>0</v>
      </c>
      <c r="H121" s="28" t="s">
        <v>1900</v>
      </c>
      <c r="I121" s="28" t="s">
        <v>1253</v>
      </c>
      <c r="J121" s="28">
        <v>227</v>
      </c>
      <c r="K121" s="28">
        <v>76</v>
      </c>
      <c r="L121" s="28" t="s">
        <v>2132</v>
      </c>
      <c r="M121" s="30">
        <v>0.16239316239316201</v>
      </c>
      <c r="N121" s="28"/>
      <c r="O121" s="30">
        <v>1</v>
      </c>
      <c r="P121" s="30" t="s">
        <v>5130</v>
      </c>
      <c r="T121" s="3"/>
    </row>
    <row r="122" spans="1:20">
      <c r="A122" s="28" t="s">
        <v>591</v>
      </c>
      <c r="B122" s="28" t="s">
        <v>681</v>
      </c>
      <c r="C122" s="29" t="s">
        <v>1844</v>
      </c>
      <c r="D122" s="28" t="s">
        <v>1876</v>
      </c>
      <c r="E122" s="53">
        <v>124035621</v>
      </c>
      <c r="F122" s="53">
        <v>124035621</v>
      </c>
      <c r="G122" s="28">
        <v>0</v>
      </c>
      <c r="H122" s="28" t="s">
        <v>1900</v>
      </c>
      <c r="I122" s="28" t="s">
        <v>1254</v>
      </c>
      <c r="J122" s="28">
        <v>253</v>
      </c>
      <c r="K122" s="28">
        <v>85</v>
      </c>
      <c r="L122" s="28" t="s">
        <v>2135</v>
      </c>
      <c r="M122" s="30">
        <v>0.16765285996055199</v>
      </c>
      <c r="N122" s="28" t="s">
        <v>2148</v>
      </c>
      <c r="O122" s="30">
        <v>1</v>
      </c>
      <c r="P122" s="30" t="s">
        <v>5131</v>
      </c>
      <c r="T122" s="3"/>
    </row>
    <row r="123" spans="1:20">
      <c r="A123" s="28" t="s">
        <v>591</v>
      </c>
      <c r="B123" s="28" t="s">
        <v>682</v>
      </c>
      <c r="C123" s="29" t="s">
        <v>1842</v>
      </c>
      <c r="D123" s="28" t="s">
        <v>1876</v>
      </c>
      <c r="E123" s="53">
        <v>126441037</v>
      </c>
      <c r="F123" s="53">
        <v>126441037</v>
      </c>
      <c r="G123" s="28">
        <v>0</v>
      </c>
      <c r="H123" s="28" t="s">
        <v>1900</v>
      </c>
      <c r="I123" s="28" t="s">
        <v>1255</v>
      </c>
      <c r="J123" s="28">
        <v>697</v>
      </c>
      <c r="K123" s="28">
        <v>233</v>
      </c>
      <c r="L123" s="28" t="s">
        <v>2129</v>
      </c>
      <c r="M123" s="30">
        <v>0.79794520547945202</v>
      </c>
      <c r="N123" s="28"/>
      <c r="O123" s="30">
        <v>1</v>
      </c>
      <c r="P123" s="30" t="s">
        <v>5130</v>
      </c>
      <c r="T123" s="3"/>
    </row>
    <row r="124" spans="1:20">
      <c r="A124" s="28" t="s">
        <v>591</v>
      </c>
      <c r="B124" s="28" t="s">
        <v>683</v>
      </c>
      <c r="C124" s="29" t="s">
        <v>1842</v>
      </c>
      <c r="D124" s="28" t="s">
        <v>1876</v>
      </c>
      <c r="E124" s="53">
        <v>127720692</v>
      </c>
      <c r="F124" s="53">
        <v>127720692</v>
      </c>
      <c r="G124" s="28">
        <v>0</v>
      </c>
      <c r="H124" s="28" t="s">
        <v>1899</v>
      </c>
      <c r="I124" s="28" t="s">
        <v>1256</v>
      </c>
      <c r="J124" s="28">
        <v>2216</v>
      </c>
      <c r="K124" s="28">
        <v>739</v>
      </c>
      <c r="L124" s="28" t="s">
        <v>2139</v>
      </c>
      <c r="M124" s="30">
        <v>1</v>
      </c>
      <c r="N124" s="28"/>
      <c r="O124" s="30">
        <v>0.5</v>
      </c>
      <c r="P124" s="30" t="s">
        <v>5130</v>
      </c>
      <c r="T124" s="3"/>
    </row>
    <row r="125" spans="1:20">
      <c r="A125" s="28" t="s">
        <v>591</v>
      </c>
      <c r="B125" s="28" t="s">
        <v>684</v>
      </c>
      <c r="C125" s="29" t="s">
        <v>1844</v>
      </c>
      <c r="D125" s="28" t="s">
        <v>1876</v>
      </c>
      <c r="E125" s="53">
        <v>134038677</v>
      </c>
      <c r="F125" s="53">
        <v>134038677</v>
      </c>
      <c r="G125" s="28">
        <v>0</v>
      </c>
      <c r="H125" s="28" t="s">
        <v>1900</v>
      </c>
      <c r="I125" s="28" t="s">
        <v>1257</v>
      </c>
      <c r="J125" s="28" t="s">
        <v>1932</v>
      </c>
      <c r="K125" s="28" t="s">
        <v>1933</v>
      </c>
      <c r="L125" s="28" t="s">
        <v>2130</v>
      </c>
      <c r="M125" s="30">
        <v>0.96421845574387999</v>
      </c>
      <c r="N125" s="28" t="s">
        <v>2148</v>
      </c>
      <c r="O125" s="30">
        <v>0.4</v>
      </c>
      <c r="P125" s="30" t="s">
        <v>5131</v>
      </c>
      <c r="T125" s="3"/>
    </row>
    <row r="126" spans="1:20">
      <c r="A126" s="28" t="s">
        <v>591</v>
      </c>
      <c r="B126" s="28" t="s">
        <v>685</v>
      </c>
      <c r="C126" s="29" t="s">
        <v>1849</v>
      </c>
      <c r="D126" s="28" t="s">
        <v>1876</v>
      </c>
      <c r="E126" s="53">
        <v>134927200</v>
      </c>
      <c r="F126" s="53">
        <v>134927200</v>
      </c>
      <c r="G126" s="28">
        <v>0</v>
      </c>
      <c r="H126" s="28" t="s">
        <v>1900</v>
      </c>
      <c r="I126" s="28" t="s">
        <v>1258</v>
      </c>
      <c r="J126" s="28">
        <v>2212</v>
      </c>
      <c r="K126" s="28">
        <v>738</v>
      </c>
      <c r="L126" s="28" t="s">
        <v>2130</v>
      </c>
      <c r="M126" s="30">
        <v>0.99327052489905798</v>
      </c>
      <c r="N126" s="28"/>
      <c r="O126" s="30">
        <v>0.33333333333333298</v>
      </c>
      <c r="P126" s="30" t="s">
        <v>5131</v>
      </c>
      <c r="T126" s="3"/>
    </row>
    <row r="127" spans="1:20">
      <c r="A127" s="28" t="s">
        <v>591</v>
      </c>
      <c r="B127" s="28" t="s">
        <v>685</v>
      </c>
      <c r="C127" s="29" t="s">
        <v>1843</v>
      </c>
      <c r="D127" s="28" t="s">
        <v>1876</v>
      </c>
      <c r="E127" s="53">
        <v>134927207</v>
      </c>
      <c r="F127" s="53">
        <v>134927207</v>
      </c>
      <c r="G127" s="28">
        <v>0</v>
      </c>
      <c r="H127" s="28" t="s">
        <v>1900</v>
      </c>
      <c r="I127" s="28" t="s">
        <v>1258</v>
      </c>
      <c r="J127" s="28">
        <v>2205</v>
      </c>
      <c r="K127" s="28">
        <v>735</v>
      </c>
      <c r="L127" s="28" t="s">
        <v>2131</v>
      </c>
      <c r="M127" s="30">
        <v>0.98923283983849297</v>
      </c>
      <c r="N127" s="28"/>
      <c r="O127" s="30">
        <v>0.33333333333333298</v>
      </c>
      <c r="P127" s="30" t="s">
        <v>5131</v>
      </c>
      <c r="T127" s="3"/>
    </row>
    <row r="128" spans="1:20">
      <c r="A128" s="28" t="s">
        <v>591</v>
      </c>
      <c r="B128" s="28" t="s">
        <v>686</v>
      </c>
      <c r="C128" s="29" t="s">
        <v>1842</v>
      </c>
      <c r="D128" s="28" t="s">
        <v>1876</v>
      </c>
      <c r="E128" s="53">
        <v>135018993</v>
      </c>
      <c r="F128" s="53">
        <v>135018993</v>
      </c>
      <c r="G128" s="28">
        <v>0</v>
      </c>
      <c r="H128" s="28" t="s">
        <v>1899</v>
      </c>
      <c r="I128" s="28" t="s">
        <v>1259</v>
      </c>
      <c r="J128" s="28">
        <v>405</v>
      </c>
      <c r="K128" s="28">
        <v>135</v>
      </c>
      <c r="L128" s="28" t="s">
        <v>2126</v>
      </c>
      <c r="M128" s="30">
        <v>1</v>
      </c>
      <c r="N128" s="28"/>
      <c r="O128" s="30">
        <v>0.5</v>
      </c>
      <c r="P128" s="30" t="s">
        <v>5131</v>
      </c>
      <c r="T128" s="3"/>
    </row>
    <row r="129" spans="1:20">
      <c r="A129" s="28" t="s">
        <v>591</v>
      </c>
      <c r="B129" s="28" t="s">
        <v>221</v>
      </c>
      <c r="C129" s="29" t="s">
        <v>1846</v>
      </c>
      <c r="D129" s="28" t="s">
        <v>1877</v>
      </c>
      <c r="E129" s="53">
        <v>4466753</v>
      </c>
      <c r="F129" s="53">
        <v>4466753</v>
      </c>
      <c r="G129" s="28">
        <v>0</v>
      </c>
      <c r="H129" s="28" t="s">
        <v>1900</v>
      </c>
      <c r="I129" s="28" t="s">
        <v>1260</v>
      </c>
      <c r="J129" s="28">
        <v>47</v>
      </c>
      <c r="K129" s="28">
        <v>16</v>
      </c>
      <c r="L129" s="28" t="s">
        <v>2137</v>
      </c>
      <c r="M129" s="30">
        <v>5.0793650793650801E-2</v>
      </c>
      <c r="N129" s="28" t="s">
        <v>2147</v>
      </c>
      <c r="O129" s="30">
        <v>1</v>
      </c>
      <c r="P129" s="30" t="s">
        <v>5131</v>
      </c>
      <c r="T129" s="3"/>
    </row>
    <row r="130" spans="1:20">
      <c r="A130" s="28" t="s">
        <v>591</v>
      </c>
      <c r="B130" s="28" t="s">
        <v>222</v>
      </c>
      <c r="C130" s="29" t="s">
        <v>1842</v>
      </c>
      <c r="D130" s="28" t="s">
        <v>1877</v>
      </c>
      <c r="E130" s="53">
        <v>4523903</v>
      </c>
      <c r="F130" s="53">
        <v>4523903</v>
      </c>
      <c r="G130" s="28">
        <v>0</v>
      </c>
      <c r="H130" s="28" t="s">
        <v>1900</v>
      </c>
      <c r="I130" s="28" t="s">
        <v>1261</v>
      </c>
      <c r="J130" s="28">
        <v>907</v>
      </c>
      <c r="K130" s="28">
        <v>303</v>
      </c>
      <c r="L130" s="28" t="s">
        <v>2129</v>
      </c>
      <c r="M130" s="30">
        <v>0.95283018867924496</v>
      </c>
      <c r="N130" s="28"/>
      <c r="O130" s="30">
        <v>1</v>
      </c>
      <c r="P130" s="30" t="s">
        <v>5131</v>
      </c>
      <c r="T130" s="3"/>
    </row>
    <row r="131" spans="1:20">
      <c r="A131" s="28" t="s">
        <v>591</v>
      </c>
      <c r="B131" s="28" t="s">
        <v>216</v>
      </c>
      <c r="C131" s="29" t="s">
        <v>1855</v>
      </c>
      <c r="D131" s="28" t="s">
        <v>1877</v>
      </c>
      <c r="E131" s="53">
        <v>4747349</v>
      </c>
      <c r="F131" s="53">
        <v>4747349</v>
      </c>
      <c r="G131" s="28">
        <v>0</v>
      </c>
      <c r="H131" s="28" t="s">
        <v>1900</v>
      </c>
      <c r="I131" s="28" t="s">
        <v>1262</v>
      </c>
      <c r="J131" s="28">
        <v>375</v>
      </c>
      <c r="K131" s="28">
        <v>125</v>
      </c>
      <c r="L131" s="28" t="s">
        <v>2134</v>
      </c>
      <c r="M131" s="30">
        <v>0.399361022364217</v>
      </c>
      <c r="N131" s="28"/>
      <c r="O131" s="30">
        <v>1</v>
      </c>
      <c r="P131" s="30" t="s">
        <v>5131</v>
      </c>
      <c r="T131" s="3"/>
    </row>
    <row r="132" spans="1:20">
      <c r="A132" s="28" t="s">
        <v>591</v>
      </c>
      <c r="B132" s="28" t="s">
        <v>225</v>
      </c>
      <c r="C132" s="29" t="s">
        <v>1842</v>
      </c>
      <c r="D132" s="28" t="s">
        <v>1877</v>
      </c>
      <c r="E132" s="53">
        <v>4781370</v>
      </c>
      <c r="F132" s="53">
        <v>4781370</v>
      </c>
      <c r="G132" s="28">
        <v>0</v>
      </c>
      <c r="H132" s="28" t="s">
        <v>1900</v>
      </c>
      <c r="I132" s="28" t="s">
        <v>1263</v>
      </c>
      <c r="J132" s="28">
        <v>817</v>
      </c>
      <c r="K132" s="28">
        <v>273</v>
      </c>
      <c r="L132" s="28" t="s">
        <v>2129</v>
      </c>
      <c r="M132" s="30">
        <v>0.863924050632911</v>
      </c>
      <c r="N132" s="28"/>
      <c r="O132" s="30">
        <v>1</v>
      </c>
      <c r="P132" s="30" t="s">
        <v>5131</v>
      </c>
      <c r="T132" s="3"/>
    </row>
    <row r="133" spans="1:20">
      <c r="A133" s="28" t="s">
        <v>591</v>
      </c>
      <c r="B133" s="28" t="s">
        <v>213</v>
      </c>
      <c r="C133" s="29" t="s">
        <v>1844</v>
      </c>
      <c r="D133" s="28" t="s">
        <v>1877</v>
      </c>
      <c r="E133" s="53">
        <v>4885731</v>
      </c>
      <c r="F133" s="53">
        <v>4885731</v>
      </c>
      <c r="G133" s="28">
        <v>0</v>
      </c>
      <c r="H133" s="28" t="s">
        <v>1900</v>
      </c>
      <c r="I133" s="28" t="s">
        <v>1264</v>
      </c>
      <c r="J133" s="28">
        <v>556</v>
      </c>
      <c r="K133" s="28">
        <v>186</v>
      </c>
      <c r="L133" s="28" t="s">
        <v>2136</v>
      </c>
      <c r="M133" s="30">
        <v>0.594249201277955</v>
      </c>
      <c r="N133" s="28"/>
      <c r="O133" s="30">
        <v>1</v>
      </c>
      <c r="P133" s="30" t="s">
        <v>5131</v>
      </c>
      <c r="T133" s="3"/>
    </row>
    <row r="134" spans="1:20">
      <c r="A134" s="28" t="s">
        <v>591</v>
      </c>
      <c r="B134" s="28" t="s">
        <v>217</v>
      </c>
      <c r="C134" s="29" t="s">
        <v>1842</v>
      </c>
      <c r="D134" s="28" t="s">
        <v>1877</v>
      </c>
      <c r="E134" s="53">
        <v>4901440</v>
      </c>
      <c r="F134" s="53">
        <v>4901440</v>
      </c>
      <c r="G134" s="28">
        <v>0</v>
      </c>
      <c r="H134" s="28" t="s">
        <v>1900</v>
      </c>
      <c r="I134" s="28" t="s">
        <v>1265</v>
      </c>
      <c r="J134" s="28">
        <v>706</v>
      </c>
      <c r="K134" s="28">
        <v>236</v>
      </c>
      <c r="L134" s="28" t="s">
        <v>2129</v>
      </c>
      <c r="M134" s="30">
        <v>0.73291925465838503</v>
      </c>
      <c r="N134" s="28"/>
      <c r="O134" s="30">
        <v>1</v>
      </c>
      <c r="P134" s="30" t="s">
        <v>5131</v>
      </c>
      <c r="T134" s="3"/>
    </row>
    <row r="135" spans="1:20">
      <c r="A135" s="28" t="s">
        <v>591</v>
      </c>
      <c r="B135" s="28" t="s">
        <v>217</v>
      </c>
      <c r="C135" s="29" t="s">
        <v>1848</v>
      </c>
      <c r="D135" s="28" t="s">
        <v>1877</v>
      </c>
      <c r="E135" s="53">
        <v>4901842</v>
      </c>
      <c r="F135" s="53">
        <v>4901842</v>
      </c>
      <c r="G135" s="28">
        <v>0</v>
      </c>
      <c r="H135" s="28" t="s">
        <v>1900</v>
      </c>
      <c r="I135" s="28" t="s">
        <v>1265</v>
      </c>
      <c r="J135" s="28">
        <v>304</v>
      </c>
      <c r="K135" s="28">
        <v>102</v>
      </c>
      <c r="L135" s="28" t="s">
        <v>2130</v>
      </c>
      <c r="M135" s="30">
        <v>0.31677018633540399</v>
      </c>
      <c r="N135" s="28"/>
      <c r="O135" s="30">
        <v>1</v>
      </c>
      <c r="P135" s="30" t="s">
        <v>5131</v>
      </c>
      <c r="T135" s="3"/>
    </row>
    <row r="136" spans="1:20">
      <c r="A136" s="28" t="s">
        <v>591</v>
      </c>
      <c r="B136" s="28" t="s">
        <v>214</v>
      </c>
      <c r="C136" s="29" t="s">
        <v>1842</v>
      </c>
      <c r="D136" s="28" t="s">
        <v>1877</v>
      </c>
      <c r="E136" s="53">
        <v>5279344</v>
      </c>
      <c r="F136" s="53">
        <v>5279344</v>
      </c>
      <c r="G136" s="28">
        <v>0</v>
      </c>
      <c r="H136" s="28" t="s">
        <v>1900</v>
      </c>
      <c r="I136" s="28" t="s">
        <v>1266</v>
      </c>
      <c r="J136" s="28">
        <v>409</v>
      </c>
      <c r="K136" s="28">
        <v>137</v>
      </c>
      <c r="L136" s="28" t="s">
        <v>2129</v>
      </c>
      <c r="M136" s="30">
        <v>0.44051446945337602</v>
      </c>
      <c r="N136" s="28"/>
      <c r="O136" s="30">
        <v>1</v>
      </c>
      <c r="P136" s="30" t="s">
        <v>5131</v>
      </c>
      <c r="T136" s="3"/>
    </row>
    <row r="137" spans="1:20">
      <c r="A137" s="28" t="s">
        <v>591</v>
      </c>
      <c r="B137" s="28" t="s">
        <v>304</v>
      </c>
      <c r="C137" s="29" t="s">
        <v>1842</v>
      </c>
      <c r="D137" s="28" t="s">
        <v>1877</v>
      </c>
      <c r="E137" s="53">
        <v>5492897</v>
      </c>
      <c r="F137" s="53">
        <v>5492897</v>
      </c>
      <c r="G137" s="28">
        <v>0</v>
      </c>
      <c r="H137" s="28" t="s">
        <v>1900</v>
      </c>
      <c r="I137" s="28" t="s">
        <v>1267</v>
      </c>
      <c r="J137" s="28">
        <v>1351</v>
      </c>
      <c r="K137" s="28">
        <v>451</v>
      </c>
      <c r="L137" s="28" t="s">
        <v>2130</v>
      </c>
      <c r="M137" s="30">
        <v>0.94747899159663895</v>
      </c>
      <c r="N137" s="28"/>
      <c r="O137" s="30">
        <v>1</v>
      </c>
      <c r="P137" s="30" t="s">
        <v>5131</v>
      </c>
      <c r="T137" s="3"/>
    </row>
    <row r="138" spans="1:20">
      <c r="A138" s="28" t="s">
        <v>591</v>
      </c>
      <c r="B138" s="28" t="s">
        <v>304</v>
      </c>
      <c r="C138" s="29" t="s">
        <v>1849</v>
      </c>
      <c r="D138" s="28" t="s">
        <v>1877</v>
      </c>
      <c r="E138" s="53">
        <v>5493569</v>
      </c>
      <c r="F138" s="53">
        <v>5493569</v>
      </c>
      <c r="G138" s="28">
        <v>0</v>
      </c>
      <c r="H138" s="28" t="s">
        <v>1900</v>
      </c>
      <c r="I138" s="28" t="s">
        <v>1267</v>
      </c>
      <c r="J138" s="28">
        <v>679</v>
      </c>
      <c r="K138" s="28">
        <v>227</v>
      </c>
      <c r="L138" s="28" t="s">
        <v>2135</v>
      </c>
      <c r="M138" s="30">
        <v>0.47689075630252098</v>
      </c>
      <c r="N138" s="28"/>
      <c r="O138" s="30">
        <v>1</v>
      </c>
      <c r="P138" s="30" t="s">
        <v>5131</v>
      </c>
      <c r="T138" s="3"/>
    </row>
    <row r="139" spans="1:20">
      <c r="A139" s="28" t="s">
        <v>591</v>
      </c>
      <c r="B139" s="28" t="s">
        <v>218</v>
      </c>
      <c r="C139" s="29" t="s">
        <v>1842</v>
      </c>
      <c r="D139" s="28" t="s">
        <v>1877</v>
      </c>
      <c r="E139" s="53">
        <v>5559688</v>
      </c>
      <c r="F139" s="53">
        <v>5559688</v>
      </c>
      <c r="G139" s="28">
        <v>0</v>
      </c>
      <c r="H139" s="28" t="s">
        <v>1899</v>
      </c>
      <c r="I139" s="28" t="s">
        <v>1268</v>
      </c>
      <c r="J139" s="28">
        <v>1006</v>
      </c>
      <c r="K139" s="28">
        <v>336</v>
      </c>
      <c r="L139" s="28" t="s">
        <v>2128</v>
      </c>
      <c r="M139" s="30">
        <v>1</v>
      </c>
      <c r="N139" s="28"/>
      <c r="O139" s="30">
        <v>1</v>
      </c>
      <c r="P139" s="30" t="s">
        <v>5131</v>
      </c>
      <c r="T139" s="3"/>
    </row>
    <row r="140" spans="1:20">
      <c r="A140" s="28" t="s">
        <v>591</v>
      </c>
      <c r="B140" s="28" t="s">
        <v>224</v>
      </c>
      <c r="C140" s="29" t="s">
        <v>1842</v>
      </c>
      <c r="D140" s="28" t="s">
        <v>1877</v>
      </c>
      <c r="E140" s="53">
        <v>5755510</v>
      </c>
      <c r="F140" s="53">
        <v>5755510</v>
      </c>
      <c r="G140" s="28">
        <v>0</v>
      </c>
      <c r="H140" s="28" t="s">
        <v>1900</v>
      </c>
      <c r="I140" s="28" t="s">
        <v>1269</v>
      </c>
      <c r="J140" s="28">
        <v>931</v>
      </c>
      <c r="K140" s="28">
        <v>311</v>
      </c>
      <c r="L140" s="28" t="s">
        <v>2136</v>
      </c>
      <c r="M140" s="30">
        <v>0.95692307692307699</v>
      </c>
      <c r="N140" s="28"/>
      <c r="O140" s="30">
        <v>1</v>
      </c>
      <c r="P140" s="30" t="s">
        <v>5131</v>
      </c>
      <c r="T140" s="3"/>
    </row>
    <row r="141" spans="1:20">
      <c r="A141" s="28" t="s">
        <v>591</v>
      </c>
      <c r="B141" s="28" t="s">
        <v>687</v>
      </c>
      <c r="C141" s="29" t="s">
        <v>1842</v>
      </c>
      <c r="D141" s="28" t="s">
        <v>1877</v>
      </c>
      <c r="E141" s="53">
        <v>6177213</v>
      </c>
      <c r="F141" s="53">
        <v>6177213</v>
      </c>
      <c r="G141" s="28">
        <v>0</v>
      </c>
      <c r="H141" s="28" t="s">
        <v>1900</v>
      </c>
      <c r="I141" s="28" t="s">
        <v>1270</v>
      </c>
      <c r="J141" s="28">
        <v>184</v>
      </c>
      <c r="K141" s="28">
        <v>62</v>
      </c>
      <c r="L141" s="28" t="s">
        <v>2130</v>
      </c>
      <c r="M141" s="30">
        <v>0.193146417445483</v>
      </c>
      <c r="N141" s="28"/>
      <c r="O141" s="30">
        <v>1</v>
      </c>
      <c r="P141" s="30" t="s">
        <v>5131</v>
      </c>
      <c r="T141" s="3"/>
    </row>
    <row r="142" spans="1:20">
      <c r="A142" s="28" t="s">
        <v>591</v>
      </c>
      <c r="B142" s="28" t="s">
        <v>687</v>
      </c>
      <c r="C142" s="29" t="s">
        <v>1842</v>
      </c>
      <c r="D142" s="28" t="s">
        <v>1877</v>
      </c>
      <c r="E142" s="53">
        <v>6177951</v>
      </c>
      <c r="F142" s="53">
        <v>6177951</v>
      </c>
      <c r="G142" s="28">
        <v>0</v>
      </c>
      <c r="H142" s="28" t="s">
        <v>1900</v>
      </c>
      <c r="I142" s="28" t="s">
        <v>1270</v>
      </c>
      <c r="J142" s="28">
        <v>922</v>
      </c>
      <c r="K142" s="28">
        <v>308</v>
      </c>
      <c r="L142" s="28" t="s">
        <v>2129</v>
      </c>
      <c r="M142" s="30">
        <v>0.95950155763239897</v>
      </c>
      <c r="N142" s="28"/>
      <c r="O142" s="30">
        <v>1</v>
      </c>
      <c r="P142" s="30" t="s">
        <v>5131</v>
      </c>
      <c r="T142" s="3"/>
    </row>
    <row r="143" spans="1:20">
      <c r="A143" s="28" t="s">
        <v>591</v>
      </c>
      <c r="B143" s="28" t="s">
        <v>688</v>
      </c>
      <c r="C143" s="29" t="s">
        <v>1841</v>
      </c>
      <c r="D143" s="28" t="s">
        <v>1877</v>
      </c>
      <c r="E143" s="53">
        <v>6497917</v>
      </c>
      <c r="F143" s="53">
        <v>6497917</v>
      </c>
      <c r="G143" s="28">
        <v>0</v>
      </c>
      <c r="H143" s="28" t="s">
        <v>1899</v>
      </c>
      <c r="I143" s="28" t="s">
        <v>1271</v>
      </c>
      <c r="J143" s="28">
        <v>1794</v>
      </c>
      <c r="K143" s="28">
        <v>598</v>
      </c>
      <c r="L143" s="28" t="s">
        <v>2126</v>
      </c>
      <c r="M143" s="30">
        <v>1</v>
      </c>
      <c r="N143" s="28"/>
      <c r="O143" s="30">
        <v>0.5</v>
      </c>
      <c r="P143" s="30" t="s">
        <v>5131</v>
      </c>
      <c r="T143" s="3"/>
    </row>
    <row r="144" spans="1:20">
      <c r="A144" s="28" t="s">
        <v>591</v>
      </c>
      <c r="B144" s="28" t="s">
        <v>206</v>
      </c>
      <c r="C144" s="29" t="s">
        <v>1842</v>
      </c>
      <c r="D144" s="28" t="s">
        <v>1877</v>
      </c>
      <c r="E144" s="53">
        <v>6898842</v>
      </c>
      <c r="F144" s="53">
        <v>6898842</v>
      </c>
      <c r="G144" s="28">
        <v>0</v>
      </c>
      <c r="H144" s="28" t="s">
        <v>1900</v>
      </c>
      <c r="I144" s="28" t="s">
        <v>1272</v>
      </c>
      <c r="J144" s="28">
        <v>34</v>
      </c>
      <c r="K144" s="28">
        <v>12</v>
      </c>
      <c r="L144" s="28" t="s">
        <v>2130</v>
      </c>
      <c r="M144" s="30">
        <v>3.62537764350453E-2</v>
      </c>
      <c r="N144" s="28"/>
      <c r="O144" s="30">
        <v>1</v>
      </c>
      <c r="P144" s="30" t="s">
        <v>5131</v>
      </c>
      <c r="T144" s="3"/>
    </row>
    <row r="145" spans="1:20">
      <c r="A145" s="28" t="s">
        <v>591</v>
      </c>
      <c r="B145" s="28" t="s">
        <v>206</v>
      </c>
      <c r="C145" s="29" t="s">
        <v>1842</v>
      </c>
      <c r="D145" s="28" t="s">
        <v>1877</v>
      </c>
      <c r="E145" s="53">
        <v>6899363</v>
      </c>
      <c r="F145" s="53">
        <v>6899363</v>
      </c>
      <c r="G145" s="28">
        <v>0</v>
      </c>
      <c r="H145" s="28" t="s">
        <v>1900</v>
      </c>
      <c r="I145" s="28" t="s">
        <v>1272</v>
      </c>
      <c r="J145" s="28">
        <v>555</v>
      </c>
      <c r="K145" s="28">
        <v>185</v>
      </c>
      <c r="L145" s="28" t="s">
        <v>2131</v>
      </c>
      <c r="M145" s="30">
        <v>0.55891238670694898</v>
      </c>
      <c r="N145" s="28"/>
      <c r="O145" s="30">
        <v>1</v>
      </c>
      <c r="P145" s="30" t="s">
        <v>5131</v>
      </c>
      <c r="T145" s="3"/>
    </row>
    <row r="146" spans="1:20">
      <c r="A146" s="28" t="s">
        <v>591</v>
      </c>
      <c r="B146" s="28" t="s">
        <v>189</v>
      </c>
      <c r="C146" s="29" t="s">
        <v>1844</v>
      </c>
      <c r="D146" s="28" t="s">
        <v>1877</v>
      </c>
      <c r="E146" s="53">
        <v>7049105</v>
      </c>
      <c r="F146" s="53">
        <v>7049105</v>
      </c>
      <c r="G146" s="28">
        <v>0</v>
      </c>
      <c r="H146" s="28" t="s">
        <v>1900</v>
      </c>
      <c r="I146" s="28" t="s">
        <v>1273</v>
      </c>
      <c r="J146" s="28">
        <v>3272</v>
      </c>
      <c r="K146" s="28">
        <v>1091</v>
      </c>
      <c r="L146" s="28" t="s">
        <v>2131</v>
      </c>
      <c r="M146" s="30">
        <v>0.99725776965265001</v>
      </c>
      <c r="N146" s="28"/>
      <c r="O146" s="30">
        <v>1</v>
      </c>
      <c r="P146" s="30" t="s">
        <v>5131</v>
      </c>
      <c r="T146" s="3"/>
    </row>
    <row r="147" spans="1:20">
      <c r="A147" s="28" t="s">
        <v>591</v>
      </c>
      <c r="B147" s="28" t="s">
        <v>233</v>
      </c>
      <c r="C147" s="29" t="s">
        <v>1840</v>
      </c>
      <c r="D147" s="28" t="s">
        <v>1877</v>
      </c>
      <c r="E147" s="53">
        <v>14847780</v>
      </c>
      <c r="F147" s="53">
        <v>14847780</v>
      </c>
      <c r="G147" s="28">
        <v>0</v>
      </c>
      <c r="H147" s="28" t="s">
        <v>1899</v>
      </c>
      <c r="I147" s="28" t="s">
        <v>1274</v>
      </c>
      <c r="J147" s="28">
        <v>3337</v>
      </c>
      <c r="K147" s="28">
        <v>1113</v>
      </c>
      <c r="L147" s="28" t="s">
        <v>2140</v>
      </c>
      <c r="M147" s="30">
        <v>1</v>
      </c>
      <c r="N147" s="28" t="s">
        <v>2146</v>
      </c>
      <c r="O147" s="30">
        <v>1</v>
      </c>
      <c r="P147" s="30" t="s">
        <v>5130</v>
      </c>
      <c r="T147" s="3"/>
    </row>
    <row r="148" spans="1:20">
      <c r="A148" s="28" t="s">
        <v>591</v>
      </c>
      <c r="B148" s="28" t="s">
        <v>689</v>
      </c>
      <c r="C148" s="29" t="s">
        <v>1842</v>
      </c>
      <c r="D148" s="28" t="s">
        <v>1877</v>
      </c>
      <c r="E148" s="53">
        <v>18209686</v>
      </c>
      <c r="F148" s="53">
        <v>18209686</v>
      </c>
      <c r="G148" s="28">
        <v>0</v>
      </c>
      <c r="H148" s="28" t="s">
        <v>1900</v>
      </c>
      <c r="I148" s="28" t="s">
        <v>1275</v>
      </c>
      <c r="J148" s="28" t="s">
        <v>1934</v>
      </c>
      <c r="K148" s="28" t="s">
        <v>1935</v>
      </c>
      <c r="L148" s="28" t="s">
        <v>2131</v>
      </c>
      <c r="M148" s="30">
        <v>0.87581723218525198</v>
      </c>
      <c r="N148" s="28"/>
      <c r="O148" s="30">
        <v>2</v>
      </c>
      <c r="P148" s="30" t="s">
        <v>5131</v>
      </c>
      <c r="T148" s="3"/>
    </row>
    <row r="149" spans="1:20">
      <c r="A149" s="28" t="s">
        <v>591</v>
      </c>
      <c r="B149" s="28" t="s">
        <v>172</v>
      </c>
      <c r="C149" s="29" t="s">
        <v>1842</v>
      </c>
      <c r="D149" s="28" t="s">
        <v>1877</v>
      </c>
      <c r="E149" s="53">
        <v>28306259</v>
      </c>
      <c r="F149" s="53">
        <v>28306259</v>
      </c>
      <c r="G149" s="28">
        <v>0</v>
      </c>
      <c r="H149" s="28" t="s">
        <v>1899</v>
      </c>
      <c r="I149" s="28" t="s">
        <v>1276</v>
      </c>
      <c r="J149" s="28">
        <v>820</v>
      </c>
      <c r="K149" s="28">
        <v>274</v>
      </c>
      <c r="L149" s="28" t="s">
        <v>2128</v>
      </c>
      <c r="M149" s="30">
        <v>1</v>
      </c>
      <c r="N149" s="28"/>
      <c r="O149" s="30">
        <v>0.5</v>
      </c>
      <c r="P149" s="30" t="s">
        <v>5131</v>
      </c>
      <c r="T149" s="3"/>
    </row>
    <row r="150" spans="1:20">
      <c r="A150" s="28" t="s">
        <v>591</v>
      </c>
      <c r="B150" s="28" t="s">
        <v>176</v>
      </c>
      <c r="C150" s="29" t="s">
        <v>1842</v>
      </c>
      <c r="D150" s="28" t="s">
        <v>1877</v>
      </c>
      <c r="E150" s="53">
        <v>30367013</v>
      </c>
      <c r="F150" s="53">
        <v>30367013</v>
      </c>
      <c r="G150" s="28">
        <v>0</v>
      </c>
      <c r="H150" s="28" t="s">
        <v>1899</v>
      </c>
      <c r="I150" s="28" t="s">
        <v>1277</v>
      </c>
      <c r="J150" s="28">
        <v>833</v>
      </c>
      <c r="K150" s="28">
        <v>278</v>
      </c>
      <c r="L150" s="28" t="s">
        <v>2126</v>
      </c>
      <c r="M150" s="30">
        <v>1</v>
      </c>
      <c r="N150" s="28"/>
      <c r="O150" s="30">
        <v>0.5</v>
      </c>
      <c r="P150" s="30" t="s">
        <v>5130</v>
      </c>
      <c r="T150" s="3"/>
    </row>
    <row r="151" spans="1:20">
      <c r="A151" s="28" t="s">
        <v>591</v>
      </c>
      <c r="B151" s="28" t="s">
        <v>690</v>
      </c>
      <c r="C151" s="29" t="s">
        <v>1846</v>
      </c>
      <c r="D151" s="28" t="s">
        <v>1877</v>
      </c>
      <c r="E151" s="53">
        <v>58031383</v>
      </c>
      <c r="F151" s="53">
        <v>58031383</v>
      </c>
      <c r="G151" s="28">
        <v>0</v>
      </c>
      <c r="H151" s="28" t="s">
        <v>1900</v>
      </c>
      <c r="I151" s="28" t="s">
        <v>1278</v>
      </c>
      <c r="J151" s="28">
        <v>772</v>
      </c>
      <c r="K151" s="28">
        <v>258</v>
      </c>
      <c r="L151" s="28" t="s">
        <v>2130</v>
      </c>
      <c r="M151" s="30">
        <v>0.83225806451612905</v>
      </c>
      <c r="N151" s="28"/>
      <c r="O151" s="30">
        <v>1</v>
      </c>
      <c r="P151" s="30" t="s">
        <v>5131</v>
      </c>
      <c r="T151" s="3"/>
    </row>
    <row r="152" spans="1:20">
      <c r="A152" s="28" t="s">
        <v>591</v>
      </c>
      <c r="B152" s="28" t="s">
        <v>691</v>
      </c>
      <c r="C152" s="29" t="s">
        <v>1842</v>
      </c>
      <c r="D152" s="28" t="s">
        <v>1877</v>
      </c>
      <c r="E152" s="53">
        <v>58967586</v>
      </c>
      <c r="F152" s="53">
        <v>58967586</v>
      </c>
      <c r="G152" s="28">
        <v>0</v>
      </c>
      <c r="H152" s="28" t="s">
        <v>1900</v>
      </c>
      <c r="I152" s="28" t="s">
        <v>1279</v>
      </c>
      <c r="J152" s="28">
        <v>369</v>
      </c>
      <c r="K152" s="28">
        <v>123</v>
      </c>
      <c r="L152" s="28" t="s">
        <v>2134</v>
      </c>
      <c r="M152" s="30">
        <v>0.389240506329114</v>
      </c>
      <c r="N152" s="28"/>
      <c r="O152" s="30">
        <v>1</v>
      </c>
      <c r="P152" s="30" t="s">
        <v>5131</v>
      </c>
      <c r="T152" s="3"/>
    </row>
    <row r="153" spans="1:20">
      <c r="A153" s="28" t="s">
        <v>591</v>
      </c>
      <c r="B153" s="28" t="s">
        <v>692</v>
      </c>
      <c r="C153" s="29" t="s">
        <v>1846</v>
      </c>
      <c r="D153" s="28" t="s">
        <v>1877</v>
      </c>
      <c r="E153" s="53">
        <v>59940239</v>
      </c>
      <c r="F153" s="53">
        <v>59940239</v>
      </c>
      <c r="G153" s="28">
        <v>0</v>
      </c>
      <c r="H153" s="28" t="s">
        <v>1900</v>
      </c>
      <c r="I153" s="28" t="s">
        <v>1280</v>
      </c>
      <c r="J153" s="28" t="s">
        <v>1936</v>
      </c>
      <c r="K153" s="28" t="s">
        <v>1937</v>
      </c>
      <c r="L153" s="28" t="s">
        <v>2130</v>
      </c>
      <c r="M153" s="30">
        <v>0.60436307900640274</v>
      </c>
      <c r="N153" s="28" t="s">
        <v>2147</v>
      </c>
      <c r="O153" s="30">
        <v>0.5</v>
      </c>
      <c r="P153" s="30" t="s">
        <v>5131</v>
      </c>
      <c r="T153" s="3"/>
    </row>
    <row r="154" spans="1:20">
      <c r="A154" s="28" t="s">
        <v>591</v>
      </c>
      <c r="B154" s="28" t="s">
        <v>693</v>
      </c>
      <c r="C154" s="29" t="s">
        <v>1844</v>
      </c>
      <c r="D154" s="28" t="s">
        <v>1877</v>
      </c>
      <c r="E154" s="53">
        <v>59954884</v>
      </c>
      <c r="F154" s="53">
        <v>59954884</v>
      </c>
      <c r="G154" s="28">
        <v>0</v>
      </c>
      <c r="H154" s="28" t="s">
        <v>1900</v>
      </c>
      <c r="I154" s="28" t="s">
        <v>1281</v>
      </c>
      <c r="J154" s="28">
        <v>193</v>
      </c>
      <c r="K154" s="28">
        <v>65</v>
      </c>
      <c r="L154" s="28" t="s">
        <v>2141</v>
      </c>
      <c r="M154" s="30">
        <v>0.32338308457711401</v>
      </c>
      <c r="N154" s="28"/>
      <c r="O154" s="30">
        <v>1</v>
      </c>
      <c r="P154" s="30" t="s">
        <v>5130</v>
      </c>
      <c r="T154" s="3"/>
    </row>
    <row r="155" spans="1:20">
      <c r="A155" s="28" t="s">
        <v>591</v>
      </c>
      <c r="B155" s="28" t="s">
        <v>261</v>
      </c>
      <c r="C155" s="29" t="s">
        <v>1842</v>
      </c>
      <c r="D155" s="28" t="s">
        <v>1877</v>
      </c>
      <c r="E155" s="53">
        <v>61820464</v>
      </c>
      <c r="F155" s="53">
        <v>61820464</v>
      </c>
      <c r="G155" s="28">
        <v>0</v>
      </c>
      <c r="H155" s="28" t="s">
        <v>1900</v>
      </c>
      <c r="I155" s="28" t="s">
        <v>1282</v>
      </c>
      <c r="J155" s="28">
        <v>246</v>
      </c>
      <c r="K155" s="28">
        <v>82</v>
      </c>
      <c r="L155" s="28" t="s">
        <v>2131</v>
      </c>
      <c r="M155" s="30">
        <v>0.97619047619047605</v>
      </c>
      <c r="N155" s="28"/>
      <c r="O155" s="30">
        <v>1</v>
      </c>
      <c r="P155" s="30" t="s">
        <v>5131</v>
      </c>
      <c r="T155" s="3"/>
    </row>
    <row r="156" spans="1:20">
      <c r="A156" s="28" t="s">
        <v>591</v>
      </c>
      <c r="B156" s="28" t="s">
        <v>694</v>
      </c>
      <c r="C156" s="29" t="s">
        <v>1842</v>
      </c>
      <c r="D156" s="28" t="s">
        <v>1877</v>
      </c>
      <c r="E156" s="53">
        <v>62115577</v>
      </c>
      <c r="F156" s="53">
        <v>62115577</v>
      </c>
      <c r="G156" s="28">
        <v>0</v>
      </c>
      <c r="H156" s="28" t="s">
        <v>1900</v>
      </c>
      <c r="I156" s="28" t="s">
        <v>1283</v>
      </c>
      <c r="J156" s="28">
        <v>71</v>
      </c>
      <c r="K156" s="28">
        <v>24</v>
      </c>
      <c r="L156" s="28" t="s">
        <v>2131</v>
      </c>
      <c r="M156" s="30">
        <v>2.62869660460022E-2</v>
      </c>
      <c r="N156" s="28"/>
      <c r="O156" s="30">
        <v>1</v>
      </c>
      <c r="P156" s="30" t="s">
        <v>5130</v>
      </c>
      <c r="T156" s="3"/>
    </row>
    <row r="157" spans="1:20">
      <c r="A157" s="28" t="s">
        <v>591</v>
      </c>
      <c r="B157" s="28" t="s">
        <v>271</v>
      </c>
      <c r="C157" s="29" t="s">
        <v>1840</v>
      </c>
      <c r="D157" s="28" t="s">
        <v>1877</v>
      </c>
      <c r="E157" s="53">
        <v>62687916</v>
      </c>
      <c r="F157" s="53">
        <v>62687916</v>
      </c>
      <c r="G157" s="28">
        <v>0</v>
      </c>
      <c r="H157" s="28" t="s">
        <v>1900</v>
      </c>
      <c r="I157" s="28" t="s">
        <v>1284</v>
      </c>
      <c r="J157" s="28">
        <v>1600</v>
      </c>
      <c r="K157" s="28">
        <v>534</v>
      </c>
      <c r="L157" s="28" t="s">
        <v>2141</v>
      </c>
      <c r="M157" s="30">
        <v>0.97445255474452597</v>
      </c>
      <c r="N157" s="28" t="s">
        <v>2147</v>
      </c>
      <c r="O157" s="30">
        <v>1</v>
      </c>
      <c r="P157" s="30" t="s">
        <v>5131</v>
      </c>
      <c r="T157" s="3"/>
    </row>
    <row r="158" spans="1:20">
      <c r="A158" s="28" t="s">
        <v>591</v>
      </c>
      <c r="B158" s="28" t="s">
        <v>270</v>
      </c>
      <c r="C158" s="29" t="s">
        <v>1851</v>
      </c>
      <c r="D158" s="28" t="s">
        <v>1877</v>
      </c>
      <c r="E158" s="53">
        <v>64747598</v>
      </c>
      <c r="F158" s="53">
        <v>64747598</v>
      </c>
      <c r="G158" s="28">
        <v>0</v>
      </c>
      <c r="H158" s="28" t="s">
        <v>1900</v>
      </c>
      <c r="I158" s="28" t="s">
        <v>1285</v>
      </c>
      <c r="J158" s="28">
        <v>850</v>
      </c>
      <c r="K158" s="28">
        <v>284</v>
      </c>
      <c r="L158" s="28" t="s">
        <v>2130</v>
      </c>
      <c r="M158" s="30">
        <v>0.81142857142857105</v>
      </c>
      <c r="N158" s="28"/>
      <c r="O158" s="30">
        <v>0.5</v>
      </c>
      <c r="P158" s="30" t="s">
        <v>5130</v>
      </c>
      <c r="T158" s="3"/>
    </row>
    <row r="159" spans="1:20">
      <c r="A159" s="28" t="s">
        <v>591</v>
      </c>
      <c r="B159" s="28" t="s">
        <v>286</v>
      </c>
      <c r="C159" s="29" t="s">
        <v>1844</v>
      </c>
      <c r="D159" s="28" t="s">
        <v>1877</v>
      </c>
      <c r="E159" s="53">
        <v>66929974</v>
      </c>
      <c r="F159" s="53">
        <v>66929974</v>
      </c>
      <c r="G159" s="28">
        <v>0</v>
      </c>
      <c r="H159" s="28" t="s">
        <v>1900</v>
      </c>
      <c r="I159" s="28" t="s">
        <v>1286</v>
      </c>
      <c r="J159" s="28">
        <v>488</v>
      </c>
      <c r="K159" s="28">
        <v>163</v>
      </c>
      <c r="L159" s="28" t="s">
        <v>2132</v>
      </c>
      <c r="M159" s="30">
        <v>0.52411575562700996</v>
      </c>
      <c r="N159" s="28"/>
      <c r="O159" s="30">
        <v>0.33333333333333298</v>
      </c>
      <c r="P159" s="30" t="s">
        <v>5130</v>
      </c>
      <c r="T159" s="3"/>
    </row>
    <row r="160" spans="1:20">
      <c r="A160" s="28" t="s">
        <v>591</v>
      </c>
      <c r="B160" s="28" t="s">
        <v>695</v>
      </c>
      <c r="C160" s="29" t="s">
        <v>1842</v>
      </c>
      <c r="D160" s="28" t="s">
        <v>1877</v>
      </c>
      <c r="E160" s="53">
        <v>68820115</v>
      </c>
      <c r="F160" s="53">
        <v>68820115</v>
      </c>
      <c r="G160" s="28">
        <v>0</v>
      </c>
      <c r="H160" s="28" t="s">
        <v>1900</v>
      </c>
      <c r="I160" s="28" t="s">
        <v>1287</v>
      </c>
      <c r="J160" s="28">
        <v>622</v>
      </c>
      <c r="K160" s="28">
        <v>208</v>
      </c>
      <c r="L160" s="28" t="s">
        <v>2129</v>
      </c>
      <c r="M160" s="30">
        <v>0.66242038216560495</v>
      </c>
      <c r="N160" s="28"/>
      <c r="O160" s="30">
        <v>1</v>
      </c>
      <c r="P160" s="30" t="s">
        <v>5131</v>
      </c>
      <c r="T160" s="3"/>
    </row>
    <row r="161" spans="1:20">
      <c r="A161" s="28" t="s">
        <v>591</v>
      </c>
      <c r="B161" s="28" t="s">
        <v>696</v>
      </c>
      <c r="C161" s="29" t="s">
        <v>1842</v>
      </c>
      <c r="D161" s="28" t="s">
        <v>1877</v>
      </c>
      <c r="E161" s="53">
        <v>71483770</v>
      </c>
      <c r="F161" s="53">
        <v>71483770</v>
      </c>
      <c r="G161" s="28">
        <v>0</v>
      </c>
      <c r="H161" s="28" t="s">
        <v>1900</v>
      </c>
      <c r="I161" s="28" t="s">
        <v>1288</v>
      </c>
      <c r="J161" s="28">
        <v>14</v>
      </c>
      <c r="K161" s="28">
        <v>5</v>
      </c>
      <c r="L161" s="28" t="s">
        <v>2131</v>
      </c>
      <c r="M161" s="30">
        <v>1.71232876712329E-2</v>
      </c>
      <c r="N161" s="28"/>
      <c r="O161" s="30">
        <v>0.25</v>
      </c>
      <c r="P161" s="30" t="s">
        <v>5131</v>
      </c>
      <c r="T161" s="3"/>
    </row>
    <row r="162" spans="1:20">
      <c r="A162" s="28" t="s">
        <v>591</v>
      </c>
      <c r="B162" s="28" t="s">
        <v>697</v>
      </c>
      <c r="C162" s="29" t="s">
        <v>1854</v>
      </c>
      <c r="D162" s="28" t="s">
        <v>1877</v>
      </c>
      <c r="E162" s="53">
        <v>71796893</v>
      </c>
      <c r="F162" s="53">
        <v>71796893</v>
      </c>
      <c r="G162" s="28">
        <v>0</v>
      </c>
      <c r="H162" s="28" t="s">
        <v>1900</v>
      </c>
      <c r="I162" s="28" t="s">
        <v>1289</v>
      </c>
      <c r="J162" s="28">
        <v>217</v>
      </c>
      <c r="K162" s="28">
        <v>73</v>
      </c>
      <c r="L162" s="28" t="s">
        <v>2130</v>
      </c>
      <c r="M162" s="30">
        <v>0.110105580693816</v>
      </c>
      <c r="N162" s="28"/>
      <c r="O162" s="30">
        <v>0.25</v>
      </c>
      <c r="P162" s="30" t="s">
        <v>5130</v>
      </c>
      <c r="T162" s="3"/>
    </row>
    <row r="163" spans="1:20">
      <c r="A163" s="28" t="s">
        <v>591</v>
      </c>
      <c r="B163" s="28" t="s">
        <v>698</v>
      </c>
      <c r="C163" s="29" t="s">
        <v>1841</v>
      </c>
      <c r="D163" s="28" t="s">
        <v>1877</v>
      </c>
      <c r="E163" s="53">
        <v>76711994</v>
      </c>
      <c r="F163" s="53">
        <v>76711994</v>
      </c>
      <c r="G163" s="28">
        <v>0</v>
      </c>
      <c r="H163" s="28" t="s">
        <v>1899</v>
      </c>
      <c r="I163" s="28" t="s">
        <v>1290</v>
      </c>
      <c r="J163" s="28">
        <v>1660</v>
      </c>
      <c r="K163" s="28">
        <v>554</v>
      </c>
      <c r="L163" s="28" t="s">
        <v>2143</v>
      </c>
      <c r="M163" s="30">
        <v>1</v>
      </c>
      <c r="N163" s="28"/>
      <c r="O163" s="30">
        <v>0.5</v>
      </c>
      <c r="P163" s="30" t="s">
        <v>5130</v>
      </c>
      <c r="T163" s="3"/>
    </row>
    <row r="164" spans="1:20">
      <c r="A164" s="28" t="s">
        <v>591</v>
      </c>
      <c r="B164" s="28" t="s">
        <v>142</v>
      </c>
      <c r="C164" s="29" t="s">
        <v>1842</v>
      </c>
      <c r="D164" s="28" t="s">
        <v>1877</v>
      </c>
      <c r="E164" s="53">
        <v>94371709</v>
      </c>
      <c r="F164" s="53">
        <v>94371709</v>
      </c>
      <c r="G164" s="28">
        <v>0</v>
      </c>
      <c r="H164" s="28" t="s">
        <v>1900</v>
      </c>
      <c r="I164" s="28" t="s">
        <v>1291</v>
      </c>
      <c r="J164" s="28">
        <v>1525</v>
      </c>
      <c r="K164" s="28">
        <v>509</v>
      </c>
      <c r="L164" s="28" t="s">
        <v>2130</v>
      </c>
      <c r="M164" s="30">
        <v>0.97137404580152698</v>
      </c>
      <c r="N164" s="28"/>
      <c r="O164" s="30">
        <v>1</v>
      </c>
      <c r="P164" s="30" t="s">
        <v>5131</v>
      </c>
      <c r="T164" s="3"/>
    </row>
    <row r="165" spans="1:20">
      <c r="A165" s="28" t="s">
        <v>591</v>
      </c>
      <c r="B165" s="28" t="s">
        <v>699</v>
      </c>
      <c r="C165" s="29" t="s">
        <v>1841</v>
      </c>
      <c r="D165" s="28" t="s">
        <v>1877</v>
      </c>
      <c r="E165" s="53">
        <v>100368375</v>
      </c>
      <c r="F165" s="53">
        <v>100368375</v>
      </c>
      <c r="G165" s="28">
        <v>0</v>
      </c>
      <c r="H165" s="28" t="s">
        <v>1900</v>
      </c>
      <c r="I165" s="28" t="s">
        <v>1292</v>
      </c>
      <c r="J165" s="28">
        <v>126</v>
      </c>
      <c r="K165" s="28">
        <v>42</v>
      </c>
      <c r="L165" s="28" t="s">
        <v>2134</v>
      </c>
      <c r="M165" s="30">
        <v>0.32307692307692298</v>
      </c>
      <c r="N165" s="28"/>
      <c r="O165" s="30">
        <v>1</v>
      </c>
      <c r="P165" s="30" t="s">
        <v>5131</v>
      </c>
      <c r="T165" s="3"/>
    </row>
    <row r="166" spans="1:20">
      <c r="A166" s="28" t="s">
        <v>591</v>
      </c>
      <c r="B166" s="28" t="s">
        <v>700</v>
      </c>
      <c r="C166" s="29" t="s">
        <v>1846</v>
      </c>
      <c r="D166" s="28" t="s">
        <v>1877</v>
      </c>
      <c r="E166" s="53">
        <v>103413937</v>
      </c>
      <c r="F166" s="53">
        <v>103413937</v>
      </c>
      <c r="G166" s="28">
        <v>0</v>
      </c>
      <c r="H166" s="28" t="s">
        <v>1900</v>
      </c>
      <c r="I166" s="28" t="s">
        <v>1293</v>
      </c>
      <c r="J166" s="28">
        <v>1177</v>
      </c>
      <c r="K166" s="28">
        <v>393</v>
      </c>
      <c r="L166" s="28" t="s">
        <v>2129</v>
      </c>
      <c r="M166" s="30">
        <v>0.98992443324936996</v>
      </c>
      <c r="N166" s="28" t="s">
        <v>2147</v>
      </c>
      <c r="O166" s="30">
        <v>1</v>
      </c>
      <c r="P166" s="30" t="s">
        <v>5131</v>
      </c>
      <c r="T166" s="3"/>
    </row>
    <row r="167" spans="1:20">
      <c r="A167" s="28" t="s">
        <v>591</v>
      </c>
      <c r="B167" s="28" t="s">
        <v>124</v>
      </c>
      <c r="C167" s="29" t="s">
        <v>1856</v>
      </c>
      <c r="D167" s="28" t="s">
        <v>1877</v>
      </c>
      <c r="E167" s="53">
        <v>106122516</v>
      </c>
      <c r="F167" s="53">
        <v>106122516</v>
      </c>
      <c r="G167" s="28">
        <v>0</v>
      </c>
      <c r="H167" s="28" t="s">
        <v>1900</v>
      </c>
      <c r="I167" s="28" t="s">
        <v>1294</v>
      </c>
      <c r="J167" s="28">
        <v>1900</v>
      </c>
      <c r="K167" s="28">
        <v>634</v>
      </c>
      <c r="L167" s="28" t="s">
        <v>2130</v>
      </c>
      <c r="M167" s="30">
        <v>0.82984293193717296</v>
      </c>
      <c r="N167" s="28"/>
      <c r="O167" s="30">
        <v>0.5</v>
      </c>
      <c r="P167" s="30" t="s">
        <v>5130</v>
      </c>
      <c r="T167" s="3"/>
    </row>
    <row r="168" spans="1:20">
      <c r="A168" s="28" t="s">
        <v>591</v>
      </c>
      <c r="B168" s="28" t="s">
        <v>701</v>
      </c>
      <c r="C168" s="29" t="s">
        <v>1842</v>
      </c>
      <c r="D168" s="28" t="s">
        <v>1877</v>
      </c>
      <c r="E168" s="53">
        <v>111551544</v>
      </c>
      <c r="F168" s="53">
        <v>111551544</v>
      </c>
      <c r="G168" s="28">
        <v>0</v>
      </c>
      <c r="H168" s="28" t="s">
        <v>1900</v>
      </c>
      <c r="I168" s="28" t="s">
        <v>1295</v>
      </c>
      <c r="J168" s="28" t="s">
        <v>1938</v>
      </c>
      <c r="K168" s="28" t="s">
        <v>1939</v>
      </c>
      <c r="L168" s="28" t="s">
        <v>2129</v>
      </c>
      <c r="M168" s="30">
        <v>7.3930490376113694E-3</v>
      </c>
      <c r="N168" s="28"/>
      <c r="O168" s="30">
        <v>0.4</v>
      </c>
      <c r="P168" s="30" t="s">
        <v>5131</v>
      </c>
      <c r="T168" s="3"/>
    </row>
    <row r="169" spans="1:20">
      <c r="A169" s="28" t="s">
        <v>591</v>
      </c>
      <c r="B169" s="28" t="s">
        <v>702</v>
      </c>
      <c r="C169" s="29" t="s">
        <v>1842</v>
      </c>
      <c r="D169" s="28" t="s">
        <v>1877</v>
      </c>
      <c r="E169" s="53">
        <v>112772070</v>
      </c>
      <c r="F169" s="53">
        <v>112772070</v>
      </c>
      <c r="G169" s="28">
        <v>0</v>
      </c>
      <c r="H169" s="28" t="s">
        <v>1900</v>
      </c>
      <c r="I169" s="28" t="s">
        <v>1296</v>
      </c>
      <c r="J169" s="28">
        <v>754</v>
      </c>
      <c r="K169" s="28">
        <v>252</v>
      </c>
      <c r="L169" s="28" t="s">
        <v>2130</v>
      </c>
      <c r="M169" s="30">
        <v>0.328981723237598</v>
      </c>
      <c r="N169" s="28"/>
      <c r="O169" s="30">
        <v>1</v>
      </c>
      <c r="P169" s="30" t="s">
        <v>5131</v>
      </c>
      <c r="T169" s="3"/>
    </row>
    <row r="170" spans="1:20">
      <c r="A170" s="28" t="s">
        <v>591</v>
      </c>
      <c r="B170" s="28" t="s">
        <v>702</v>
      </c>
      <c r="C170" s="29" t="s">
        <v>1846</v>
      </c>
      <c r="D170" s="28" t="s">
        <v>1877</v>
      </c>
      <c r="E170" s="53">
        <v>112775168</v>
      </c>
      <c r="F170" s="53">
        <v>112775168</v>
      </c>
      <c r="G170" s="28">
        <v>0</v>
      </c>
      <c r="H170" s="28" t="s">
        <v>1900</v>
      </c>
      <c r="I170" s="28" t="s">
        <v>1296</v>
      </c>
      <c r="J170" s="28">
        <v>1267</v>
      </c>
      <c r="K170" s="28">
        <v>423</v>
      </c>
      <c r="L170" s="28" t="s">
        <v>2129</v>
      </c>
      <c r="M170" s="30">
        <v>0.55221932114882499</v>
      </c>
      <c r="N170" s="28" t="s">
        <v>2147</v>
      </c>
      <c r="O170" s="30">
        <v>1</v>
      </c>
      <c r="P170" s="30" t="s">
        <v>5131</v>
      </c>
      <c r="T170" s="3"/>
    </row>
    <row r="171" spans="1:20">
      <c r="A171" s="28" t="s">
        <v>591</v>
      </c>
      <c r="B171" s="28" t="s">
        <v>702</v>
      </c>
      <c r="C171" s="29" t="s">
        <v>1849</v>
      </c>
      <c r="D171" s="28" t="s">
        <v>1877</v>
      </c>
      <c r="E171" s="53">
        <v>112776197</v>
      </c>
      <c r="F171" s="53">
        <v>112776197</v>
      </c>
      <c r="G171" s="28">
        <v>0</v>
      </c>
      <c r="H171" s="28" t="s">
        <v>1899</v>
      </c>
      <c r="I171" s="28" t="s">
        <v>1296</v>
      </c>
      <c r="J171" s="28">
        <v>2296</v>
      </c>
      <c r="K171" s="28">
        <v>766</v>
      </c>
      <c r="L171" s="28" t="s">
        <v>2128</v>
      </c>
      <c r="M171" s="30">
        <v>1</v>
      </c>
      <c r="N171" s="28"/>
      <c r="O171" s="30">
        <v>1</v>
      </c>
      <c r="P171" s="30" t="s">
        <v>5131</v>
      </c>
      <c r="T171" s="3"/>
    </row>
    <row r="172" spans="1:20">
      <c r="A172" s="28" t="s">
        <v>591</v>
      </c>
      <c r="B172" s="28" t="s">
        <v>703</v>
      </c>
      <c r="C172" s="29" t="s">
        <v>1842</v>
      </c>
      <c r="D172" s="28" t="s">
        <v>1877</v>
      </c>
      <c r="E172" s="53">
        <v>116551888</v>
      </c>
      <c r="F172" s="53">
        <v>116551888</v>
      </c>
      <c r="G172" s="28">
        <v>0</v>
      </c>
      <c r="H172" s="28" t="s">
        <v>1899</v>
      </c>
      <c r="I172" s="28" t="s">
        <v>1297</v>
      </c>
      <c r="J172" s="28">
        <v>468</v>
      </c>
      <c r="K172" s="28">
        <v>156</v>
      </c>
      <c r="L172" s="28" t="s">
        <v>2138</v>
      </c>
      <c r="M172" s="30">
        <v>1</v>
      </c>
      <c r="N172" s="28"/>
      <c r="O172" s="30">
        <v>0.25</v>
      </c>
      <c r="P172" s="30" t="s">
        <v>5130</v>
      </c>
      <c r="T172" s="3"/>
    </row>
    <row r="173" spans="1:20">
      <c r="A173" s="28" t="s">
        <v>591</v>
      </c>
      <c r="B173" s="28" t="s">
        <v>704</v>
      </c>
      <c r="C173" s="29" t="s">
        <v>1842</v>
      </c>
      <c r="D173" s="28" t="s">
        <v>1877</v>
      </c>
      <c r="E173" s="53">
        <v>117284416</v>
      </c>
      <c r="F173" s="53">
        <v>117284416</v>
      </c>
      <c r="G173" s="28">
        <v>0</v>
      </c>
      <c r="H173" s="28" t="s">
        <v>1900</v>
      </c>
      <c r="I173" s="28" t="s">
        <v>1298</v>
      </c>
      <c r="J173" s="28">
        <v>1403</v>
      </c>
      <c r="K173" s="28">
        <v>468</v>
      </c>
      <c r="L173" s="28" t="s">
        <v>2132</v>
      </c>
      <c r="M173" s="30">
        <v>0.95121951219512202</v>
      </c>
      <c r="N173" s="28"/>
      <c r="O173" s="30">
        <v>0.25</v>
      </c>
      <c r="P173" s="30" t="s">
        <v>5130</v>
      </c>
      <c r="T173" s="3"/>
    </row>
    <row r="174" spans="1:20">
      <c r="A174" s="28" t="s">
        <v>591</v>
      </c>
      <c r="B174" s="28" t="s">
        <v>704</v>
      </c>
      <c r="C174" s="29" t="s">
        <v>1842</v>
      </c>
      <c r="D174" s="28" t="s">
        <v>1877</v>
      </c>
      <c r="E174" s="53">
        <v>117284476</v>
      </c>
      <c r="F174" s="53">
        <v>117284476</v>
      </c>
      <c r="G174" s="28">
        <v>0</v>
      </c>
      <c r="H174" s="28" t="s">
        <v>1900</v>
      </c>
      <c r="I174" s="28" t="s">
        <v>1298</v>
      </c>
      <c r="J174" s="28">
        <v>1343</v>
      </c>
      <c r="K174" s="28">
        <v>448</v>
      </c>
      <c r="L174" s="28" t="s">
        <v>2132</v>
      </c>
      <c r="M174" s="30">
        <v>0.91056910569105698</v>
      </c>
      <c r="N174" s="28"/>
      <c r="O174" s="30">
        <v>0.25</v>
      </c>
      <c r="P174" s="30" t="s">
        <v>5130</v>
      </c>
      <c r="T174" s="3"/>
    </row>
    <row r="175" spans="1:20">
      <c r="A175" s="28" t="s">
        <v>591</v>
      </c>
      <c r="B175" s="28" t="s">
        <v>705</v>
      </c>
      <c r="C175" s="29" t="s">
        <v>1844</v>
      </c>
      <c r="D175" s="28" t="s">
        <v>1877</v>
      </c>
      <c r="E175" s="53">
        <v>117570261</v>
      </c>
      <c r="F175" s="53">
        <v>117570261</v>
      </c>
      <c r="G175" s="28">
        <v>0</v>
      </c>
      <c r="H175" s="28" t="s">
        <v>1900</v>
      </c>
      <c r="I175" s="28" t="s">
        <v>1299</v>
      </c>
      <c r="J175" s="28" t="s">
        <v>1940</v>
      </c>
      <c r="K175" s="28" t="s">
        <v>1941</v>
      </c>
      <c r="L175" s="28" t="s">
        <v>2130</v>
      </c>
      <c r="M175" s="30">
        <v>0.99230642774946598</v>
      </c>
      <c r="N175" s="28" t="s">
        <v>2148</v>
      </c>
      <c r="O175" s="30">
        <v>1</v>
      </c>
      <c r="P175" s="30" t="s">
        <v>5131</v>
      </c>
      <c r="T175" s="3"/>
    </row>
    <row r="176" spans="1:20">
      <c r="A176" s="28" t="s">
        <v>591</v>
      </c>
      <c r="B176" s="28" t="s">
        <v>706</v>
      </c>
      <c r="C176" s="29" t="s">
        <v>1842</v>
      </c>
      <c r="D176" s="28" t="s">
        <v>1877</v>
      </c>
      <c r="E176" s="53">
        <v>117922070</v>
      </c>
      <c r="F176" s="53">
        <v>117922070</v>
      </c>
      <c r="G176" s="28">
        <v>0</v>
      </c>
      <c r="H176" s="28" t="s">
        <v>1899</v>
      </c>
      <c r="I176" s="28" t="s">
        <v>1300</v>
      </c>
      <c r="J176" s="28" t="s">
        <v>1942</v>
      </c>
      <c r="K176" s="28" t="s">
        <v>1943</v>
      </c>
      <c r="L176" s="28" t="s">
        <v>2128</v>
      </c>
      <c r="M176" s="30">
        <v>1</v>
      </c>
      <c r="N176" s="28"/>
      <c r="O176" s="30">
        <v>0.33333333333333298</v>
      </c>
      <c r="P176" s="30" t="s">
        <v>5131</v>
      </c>
      <c r="T176" s="3"/>
    </row>
    <row r="177" spans="1:20">
      <c r="A177" s="28" t="s">
        <v>591</v>
      </c>
      <c r="B177" s="28" t="s">
        <v>707</v>
      </c>
      <c r="C177" s="29" t="s">
        <v>1849</v>
      </c>
      <c r="D177" s="28" t="s">
        <v>1877</v>
      </c>
      <c r="E177" s="53">
        <v>123129950</v>
      </c>
      <c r="F177" s="53">
        <v>123129950</v>
      </c>
      <c r="G177" s="28">
        <v>0</v>
      </c>
      <c r="H177" s="28" t="s">
        <v>1900</v>
      </c>
      <c r="I177" s="28" t="s">
        <v>1301</v>
      </c>
      <c r="J177" s="28">
        <v>487</v>
      </c>
      <c r="K177" s="28">
        <v>163</v>
      </c>
      <c r="L177" s="28" t="s">
        <v>2130</v>
      </c>
      <c r="M177" s="30">
        <v>0.52076677316293896</v>
      </c>
      <c r="N177" s="28" t="s">
        <v>2149</v>
      </c>
      <c r="O177" s="30">
        <v>1</v>
      </c>
      <c r="P177" s="30" t="s">
        <v>5131</v>
      </c>
      <c r="T177" s="3"/>
    </row>
    <row r="178" spans="1:20">
      <c r="A178" s="28" t="s">
        <v>591</v>
      </c>
      <c r="B178" s="28" t="s">
        <v>708</v>
      </c>
      <c r="C178" s="29" t="s">
        <v>1842</v>
      </c>
      <c r="D178" s="28" t="s">
        <v>1877</v>
      </c>
      <c r="E178" s="53">
        <v>123283288</v>
      </c>
      <c r="F178" s="53">
        <v>123283288</v>
      </c>
      <c r="G178" s="28">
        <v>0</v>
      </c>
      <c r="H178" s="28" t="s">
        <v>1900</v>
      </c>
      <c r="I178" s="28" t="s">
        <v>1302</v>
      </c>
      <c r="J178" s="28">
        <v>940</v>
      </c>
      <c r="K178" s="28">
        <v>314</v>
      </c>
      <c r="L178" s="28" t="s">
        <v>2141</v>
      </c>
      <c r="M178" s="30">
        <v>0.99682539682539695</v>
      </c>
      <c r="N178" s="28"/>
      <c r="O178" s="30">
        <v>1</v>
      </c>
      <c r="P178" s="30" t="s">
        <v>5130</v>
      </c>
      <c r="T178" s="3"/>
    </row>
    <row r="179" spans="1:20">
      <c r="A179" s="28" t="s">
        <v>591</v>
      </c>
      <c r="B179" s="28" t="s">
        <v>709</v>
      </c>
      <c r="C179" s="29" t="s">
        <v>1846</v>
      </c>
      <c r="D179" s="28" t="s">
        <v>1877</v>
      </c>
      <c r="E179" s="53">
        <v>123352645</v>
      </c>
      <c r="F179" s="53">
        <v>123352645</v>
      </c>
      <c r="G179" s="28">
        <v>0</v>
      </c>
      <c r="H179" s="28" t="s">
        <v>1900</v>
      </c>
      <c r="I179" s="28" t="s">
        <v>1303</v>
      </c>
      <c r="J179" s="28">
        <v>964</v>
      </c>
      <c r="K179" s="28">
        <v>322</v>
      </c>
      <c r="L179" s="28" t="s">
        <v>2129</v>
      </c>
      <c r="M179" s="30">
        <v>0.96987951807229</v>
      </c>
      <c r="N179" s="28"/>
      <c r="O179" s="30">
        <v>1</v>
      </c>
      <c r="P179" s="30" t="s">
        <v>5131</v>
      </c>
      <c r="T179" s="3"/>
    </row>
    <row r="180" spans="1:20">
      <c r="A180" s="28" t="s">
        <v>591</v>
      </c>
      <c r="B180" s="28" t="s">
        <v>710</v>
      </c>
      <c r="C180" s="29" t="s">
        <v>1846</v>
      </c>
      <c r="D180" s="28" t="s">
        <v>1877</v>
      </c>
      <c r="E180" s="53">
        <v>123799488</v>
      </c>
      <c r="F180" s="53">
        <v>123799488</v>
      </c>
      <c r="G180" s="28">
        <v>0</v>
      </c>
      <c r="H180" s="28" t="s">
        <v>1900</v>
      </c>
      <c r="I180" s="28" t="s">
        <v>1304</v>
      </c>
      <c r="J180" s="28">
        <v>490</v>
      </c>
      <c r="K180" s="28">
        <v>164</v>
      </c>
      <c r="L180" s="28" t="s">
        <v>2129</v>
      </c>
      <c r="M180" s="30">
        <v>0.52903225806451604</v>
      </c>
      <c r="N180" s="28" t="s">
        <v>2147</v>
      </c>
      <c r="O180" s="30">
        <v>1</v>
      </c>
      <c r="P180" s="30" t="s">
        <v>5131</v>
      </c>
      <c r="T180" s="3"/>
    </row>
    <row r="181" spans="1:20">
      <c r="A181" s="28" t="s">
        <v>591</v>
      </c>
      <c r="B181" s="28" t="s">
        <v>711</v>
      </c>
      <c r="C181" s="29" t="s">
        <v>1845</v>
      </c>
      <c r="D181" s="28" t="s">
        <v>1877</v>
      </c>
      <c r="E181" s="53">
        <v>123918404</v>
      </c>
      <c r="F181" s="53">
        <v>123918404</v>
      </c>
      <c r="G181" s="28">
        <v>0</v>
      </c>
      <c r="H181" s="28" t="s">
        <v>1900</v>
      </c>
      <c r="I181" s="28" t="s">
        <v>1305</v>
      </c>
      <c r="J181" s="28">
        <v>357</v>
      </c>
      <c r="K181" s="28">
        <v>119</v>
      </c>
      <c r="L181" s="28" t="s">
        <v>2134</v>
      </c>
      <c r="M181" s="30">
        <v>0.38263665594855301</v>
      </c>
      <c r="N181" s="28" t="s">
        <v>2147</v>
      </c>
      <c r="O181" s="30">
        <v>1</v>
      </c>
      <c r="P181" s="30" t="s">
        <v>5131</v>
      </c>
      <c r="T181" s="3"/>
    </row>
    <row r="182" spans="1:20">
      <c r="A182" s="28" t="s">
        <v>591</v>
      </c>
      <c r="B182" s="28" t="s">
        <v>712</v>
      </c>
      <c r="C182" s="29" t="s">
        <v>1843</v>
      </c>
      <c r="D182" s="28" t="s">
        <v>1877</v>
      </c>
      <c r="E182" s="53">
        <v>124461335</v>
      </c>
      <c r="F182" s="53">
        <v>124461335</v>
      </c>
      <c r="G182" s="28">
        <v>0</v>
      </c>
      <c r="H182" s="28" t="s">
        <v>1899</v>
      </c>
      <c r="I182" s="28" t="s">
        <v>1306</v>
      </c>
      <c r="J182" s="28">
        <v>1516</v>
      </c>
      <c r="K182" s="28">
        <v>506</v>
      </c>
      <c r="L182" s="28" t="s">
        <v>2127</v>
      </c>
      <c r="M182" s="30">
        <v>1</v>
      </c>
      <c r="N182" s="28"/>
      <c r="O182" s="30">
        <v>0.5</v>
      </c>
      <c r="P182" s="30" t="s">
        <v>5130</v>
      </c>
      <c r="T182" s="3"/>
    </row>
    <row r="183" spans="1:20">
      <c r="A183" s="28" t="s">
        <v>591</v>
      </c>
      <c r="B183" s="28" t="s">
        <v>713</v>
      </c>
      <c r="C183" s="29" t="s">
        <v>1840</v>
      </c>
      <c r="D183" s="28" t="s">
        <v>1877</v>
      </c>
      <c r="E183" s="53">
        <v>124477395</v>
      </c>
      <c r="F183" s="53">
        <v>124477395</v>
      </c>
      <c r="G183" s="28">
        <v>0</v>
      </c>
      <c r="H183" s="28" t="s">
        <v>1900</v>
      </c>
      <c r="I183" s="28" t="s">
        <v>1307</v>
      </c>
      <c r="J183" s="28" t="s">
        <v>1944</v>
      </c>
      <c r="K183" s="28" t="s">
        <v>1945</v>
      </c>
      <c r="L183" s="28" t="s">
        <v>2129</v>
      </c>
      <c r="M183" s="30">
        <v>0.13245033112582799</v>
      </c>
      <c r="N183" s="28"/>
      <c r="O183" s="30">
        <v>0.22222222222222199</v>
      </c>
      <c r="P183" s="30" t="s">
        <v>5131</v>
      </c>
      <c r="T183" s="3"/>
    </row>
    <row r="184" spans="1:20">
      <c r="A184" s="28" t="s">
        <v>591</v>
      </c>
      <c r="B184" s="28" t="s">
        <v>714</v>
      </c>
      <c r="C184" s="29" t="s">
        <v>1855</v>
      </c>
      <c r="D184" s="28" t="s">
        <v>1877</v>
      </c>
      <c r="E184" s="53">
        <v>125213032</v>
      </c>
      <c r="F184" s="53">
        <v>125213032</v>
      </c>
      <c r="G184" s="28">
        <v>0</v>
      </c>
      <c r="H184" s="28" t="s">
        <v>1900</v>
      </c>
      <c r="I184" s="28" t="s">
        <v>1308</v>
      </c>
      <c r="J184" s="28">
        <v>118</v>
      </c>
      <c r="K184" s="28">
        <v>40</v>
      </c>
      <c r="L184" s="28" t="s">
        <v>2129</v>
      </c>
      <c r="M184" s="30">
        <v>0.40404040404040398</v>
      </c>
      <c r="N184" s="28"/>
      <c r="O184" s="30">
        <v>1</v>
      </c>
      <c r="P184" s="30" t="s">
        <v>5131</v>
      </c>
      <c r="T184" s="3"/>
    </row>
    <row r="185" spans="1:20">
      <c r="A185" s="28" t="s">
        <v>591</v>
      </c>
      <c r="B185" s="28" t="s">
        <v>64</v>
      </c>
      <c r="C185" s="29" t="s">
        <v>1840</v>
      </c>
      <c r="D185" s="28" t="s">
        <v>1878</v>
      </c>
      <c r="E185" s="53">
        <v>2659936</v>
      </c>
      <c r="F185" s="53">
        <v>2659936</v>
      </c>
      <c r="G185" s="28">
        <v>0</v>
      </c>
      <c r="H185" s="28" t="s">
        <v>1900</v>
      </c>
      <c r="I185" s="28" t="s">
        <v>1309</v>
      </c>
      <c r="J185" s="28">
        <v>5558</v>
      </c>
      <c r="K185" s="28">
        <v>1853</v>
      </c>
      <c r="L185" s="28" t="s">
        <v>2132</v>
      </c>
      <c r="M185" s="30">
        <v>0.84265575261482495</v>
      </c>
      <c r="N185" s="28"/>
      <c r="O185" s="30">
        <v>4.3478260869565202E-2</v>
      </c>
      <c r="P185" s="30" t="s">
        <v>5130</v>
      </c>
      <c r="T185" s="3"/>
    </row>
    <row r="186" spans="1:20">
      <c r="A186" s="28" t="s">
        <v>591</v>
      </c>
      <c r="B186" s="28" t="s">
        <v>715</v>
      </c>
      <c r="C186" s="29" t="s">
        <v>1840</v>
      </c>
      <c r="D186" s="28" t="s">
        <v>1878</v>
      </c>
      <c r="E186" s="53">
        <v>2840782</v>
      </c>
      <c r="F186" s="53">
        <v>2840782</v>
      </c>
      <c r="G186" s="28">
        <v>0</v>
      </c>
      <c r="H186" s="28" t="s">
        <v>1900</v>
      </c>
      <c r="I186" s="28" t="s">
        <v>1310</v>
      </c>
      <c r="J186" s="28">
        <v>1324</v>
      </c>
      <c r="K186" s="28">
        <v>442</v>
      </c>
      <c r="L186" s="28" t="s">
        <v>2129</v>
      </c>
      <c r="M186" s="30">
        <v>0.55112219451371602</v>
      </c>
      <c r="N186" s="28"/>
      <c r="O186" s="30">
        <v>0.2</v>
      </c>
      <c r="P186" s="30" t="s">
        <v>5130</v>
      </c>
      <c r="T186" s="3"/>
    </row>
    <row r="187" spans="1:20">
      <c r="A187" s="28" t="s">
        <v>591</v>
      </c>
      <c r="B187" s="28" t="s">
        <v>716</v>
      </c>
      <c r="C187" s="29" t="s">
        <v>1842</v>
      </c>
      <c r="D187" s="28" t="s">
        <v>1878</v>
      </c>
      <c r="E187" s="53">
        <v>2920151</v>
      </c>
      <c r="F187" s="53">
        <v>2920151</v>
      </c>
      <c r="G187" s="28">
        <v>0</v>
      </c>
      <c r="H187" s="28" t="s">
        <v>1899</v>
      </c>
      <c r="I187" s="28" t="s">
        <v>1311</v>
      </c>
      <c r="J187" s="28">
        <v>1504</v>
      </c>
      <c r="K187" s="28">
        <v>502</v>
      </c>
      <c r="L187" s="28" t="s">
        <v>2127</v>
      </c>
      <c r="M187" s="30">
        <v>1</v>
      </c>
      <c r="N187" s="28"/>
      <c r="O187" s="30">
        <v>0.5</v>
      </c>
      <c r="P187" s="30" t="s">
        <v>5130</v>
      </c>
      <c r="T187" s="3"/>
    </row>
    <row r="188" spans="1:20">
      <c r="A188" s="28" t="s">
        <v>591</v>
      </c>
      <c r="B188" s="28" t="s">
        <v>717</v>
      </c>
      <c r="C188" s="29" t="s">
        <v>1842</v>
      </c>
      <c r="D188" s="28" t="s">
        <v>1878</v>
      </c>
      <c r="E188" s="53">
        <v>6537469</v>
      </c>
      <c r="F188" s="53">
        <v>6537469</v>
      </c>
      <c r="G188" s="28">
        <v>0</v>
      </c>
      <c r="H188" s="28" t="s">
        <v>1900</v>
      </c>
      <c r="I188" s="28" t="s">
        <v>1312</v>
      </c>
      <c r="J188" s="28">
        <v>1873</v>
      </c>
      <c r="K188" s="28">
        <v>625</v>
      </c>
      <c r="L188" s="28" t="s">
        <v>2130</v>
      </c>
      <c r="M188" s="30">
        <v>0.99364069952305201</v>
      </c>
      <c r="N188" s="28"/>
      <c r="O188" s="30">
        <v>0.2</v>
      </c>
      <c r="P188" s="30" t="s">
        <v>5130</v>
      </c>
      <c r="T188" s="3"/>
    </row>
    <row r="189" spans="1:20">
      <c r="A189" s="28" t="s">
        <v>591</v>
      </c>
      <c r="B189" s="28" t="s">
        <v>718</v>
      </c>
      <c r="C189" s="29" t="s">
        <v>1849</v>
      </c>
      <c r="D189" s="28" t="s">
        <v>1878</v>
      </c>
      <c r="E189" s="53">
        <v>7372234</v>
      </c>
      <c r="F189" s="53">
        <v>7372234</v>
      </c>
      <c r="G189" s="28">
        <v>0</v>
      </c>
      <c r="H189" s="28" t="s">
        <v>1899</v>
      </c>
      <c r="I189" s="28" t="s">
        <v>1313</v>
      </c>
      <c r="J189" s="28">
        <v>1741</v>
      </c>
      <c r="K189" s="28">
        <v>581</v>
      </c>
      <c r="L189" s="28" t="s">
        <v>2128</v>
      </c>
      <c r="M189" s="30">
        <v>1</v>
      </c>
      <c r="N189" s="28"/>
      <c r="O189" s="30">
        <v>1</v>
      </c>
      <c r="P189" s="30" t="s">
        <v>5130</v>
      </c>
      <c r="T189" s="3"/>
    </row>
    <row r="190" spans="1:20">
      <c r="A190" s="28" t="s">
        <v>591</v>
      </c>
      <c r="B190" s="28" t="s">
        <v>719</v>
      </c>
      <c r="C190" s="29" t="s">
        <v>1846</v>
      </c>
      <c r="D190" s="28" t="s">
        <v>1878</v>
      </c>
      <c r="E190" s="53">
        <v>8520016</v>
      </c>
      <c r="F190" s="53">
        <v>8520016</v>
      </c>
      <c r="G190" s="28">
        <v>0</v>
      </c>
      <c r="H190" s="28" t="s">
        <v>1900</v>
      </c>
      <c r="I190" s="28" t="s">
        <v>1314</v>
      </c>
      <c r="J190" s="28">
        <v>398</v>
      </c>
      <c r="K190" s="28">
        <v>133</v>
      </c>
      <c r="L190" s="28" t="s">
        <v>2132</v>
      </c>
      <c r="M190" s="30">
        <v>0.63333333333333297</v>
      </c>
      <c r="N190" s="28" t="s">
        <v>2147</v>
      </c>
      <c r="O190" s="30">
        <v>1</v>
      </c>
      <c r="P190" s="30" t="s">
        <v>5130</v>
      </c>
      <c r="T190" s="3"/>
    </row>
    <row r="191" spans="1:20">
      <c r="A191" s="28" t="s">
        <v>591</v>
      </c>
      <c r="B191" s="28" t="s">
        <v>50</v>
      </c>
      <c r="C191" s="29" t="s">
        <v>1842</v>
      </c>
      <c r="D191" s="28" t="s">
        <v>1878</v>
      </c>
      <c r="E191" s="53">
        <v>10223465</v>
      </c>
      <c r="F191" s="53">
        <v>10223465</v>
      </c>
      <c r="G191" s="28">
        <v>0</v>
      </c>
      <c r="H191" s="28" t="s">
        <v>1900</v>
      </c>
      <c r="I191" s="28" t="s">
        <v>1315</v>
      </c>
      <c r="J191" s="28">
        <v>9</v>
      </c>
      <c r="K191" s="28">
        <v>3</v>
      </c>
      <c r="L191" s="28" t="s">
        <v>2131</v>
      </c>
      <c r="M191" s="30">
        <v>1.8292682926829298E-2</v>
      </c>
      <c r="N191" s="28"/>
      <c r="O191" s="30">
        <v>1</v>
      </c>
      <c r="P191" s="30" t="s">
        <v>5131</v>
      </c>
      <c r="T191" s="3"/>
    </row>
    <row r="192" spans="1:20">
      <c r="A192" s="28" t="s">
        <v>591</v>
      </c>
      <c r="B192" s="28" t="s">
        <v>50</v>
      </c>
      <c r="C192" s="29" t="s">
        <v>1842</v>
      </c>
      <c r="D192" s="28" t="s">
        <v>1878</v>
      </c>
      <c r="E192" s="53">
        <v>10233983</v>
      </c>
      <c r="F192" s="53">
        <v>10233983</v>
      </c>
      <c r="G192" s="28">
        <v>0</v>
      </c>
      <c r="H192" s="28" t="s">
        <v>1900</v>
      </c>
      <c r="I192" s="28" t="s">
        <v>1315</v>
      </c>
      <c r="J192" s="28">
        <v>469</v>
      </c>
      <c r="K192" s="28">
        <v>157</v>
      </c>
      <c r="L192" s="28" t="s">
        <v>2129</v>
      </c>
      <c r="M192" s="30">
        <v>0.957317073170732</v>
      </c>
      <c r="N192" s="28"/>
      <c r="O192" s="30">
        <v>1</v>
      </c>
      <c r="P192" s="30" t="s">
        <v>5131</v>
      </c>
      <c r="T192" s="3"/>
    </row>
    <row r="193" spans="1:20">
      <c r="A193" s="28" t="s">
        <v>591</v>
      </c>
      <c r="B193" s="28" t="s">
        <v>720</v>
      </c>
      <c r="C193" s="29" t="s">
        <v>1846</v>
      </c>
      <c r="D193" s="28" t="s">
        <v>1878</v>
      </c>
      <c r="E193" s="53">
        <v>10845482</v>
      </c>
      <c r="F193" s="53">
        <v>10845482</v>
      </c>
      <c r="G193" s="28">
        <v>0</v>
      </c>
      <c r="H193" s="28" t="s">
        <v>1899</v>
      </c>
      <c r="I193" s="28" t="s">
        <v>1316</v>
      </c>
      <c r="J193" s="28">
        <v>955</v>
      </c>
      <c r="K193" s="28">
        <v>319</v>
      </c>
      <c r="L193" s="28" t="s">
        <v>2144</v>
      </c>
      <c r="M193" s="30">
        <v>1</v>
      </c>
      <c r="N193" s="28"/>
      <c r="O193" s="30">
        <v>1</v>
      </c>
      <c r="P193" s="30" t="s">
        <v>5130</v>
      </c>
      <c r="T193" s="3"/>
    </row>
    <row r="194" spans="1:20">
      <c r="A194" s="28" t="s">
        <v>591</v>
      </c>
      <c r="B194" s="28" t="s">
        <v>721</v>
      </c>
      <c r="C194" s="29" t="s">
        <v>1842</v>
      </c>
      <c r="D194" s="28" t="s">
        <v>1878</v>
      </c>
      <c r="E194" s="53">
        <v>10850221</v>
      </c>
      <c r="F194" s="53">
        <v>10850221</v>
      </c>
      <c r="G194" s="28">
        <v>0</v>
      </c>
      <c r="H194" s="28" t="s">
        <v>1900</v>
      </c>
      <c r="I194" s="28" t="s">
        <v>1317</v>
      </c>
      <c r="J194" s="28">
        <v>626</v>
      </c>
      <c r="K194" s="28">
        <v>209</v>
      </c>
      <c r="L194" s="28" t="s">
        <v>2131</v>
      </c>
      <c r="M194" s="30">
        <v>0.674193548387097</v>
      </c>
      <c r="N194" s="28"/>
      <c r="O194" s="30">
        <v>1</v>
      </c>
      <c r="P194" s="30" t="s">
        <v>5131</v>
      </c>
      <c r="T194" s="3"/>
    </row>
    <row r="195" spans="1:20">
      <c r="A195" s="28" t="s">
        <v>591</v>
      </c>
      <c r="B195" s="28" t="s">
        <v>722</v>
      </c>
      <c r="C195" s="29" t="s">
        <v>1844</v>
      </c>
      <c r="D195" s="28" t="s">
        <v>1878</v>
      </c>
      <c r="E195" s="53">
        <v>10853675</v>
      </c>
      <c r="F195" s="53">
        <v>10853675</v>
      </c>
      <c r="G195" s="28">
        <v>0</v>
      </c>
      <c r="H195" s="28" t="s">
        <v>1900</v>
      </c>
      <c r="I195" s="28" t="s">
        <v>1318</v>
      </c>
      <c r="J195" s="28">
        <v>267</v>
      </c>
      <c r="K195" s="28">
        <v>89</v>
      </c>
      <c r="L195" s="28" t="s">
        <v>2131</v>
      </c>
      <c r="M195" s="30">
        <v>0.28434504792332299</v>
      </c>
      <c r="N195" s="28"/>
      <c r="O195" s="30">
        <v>1</v>
      </c>
      <c r="P195" s="30" t="s">
        <v>5131</v>
      </c>
      <c r="T195" s="3"/>
    </row>
    <row r="196" spans="1:20">
      <c r="A196" s="28" t="s">
        <v>591</v>
      </c>
      <c r="B196" s="28" t="s">
        <v>723</v>
      </c>
      <c r="C196" s="29" t="s">
        <v>1844</v>
      </c>
      <c r="D196" s="28" t="s">
        <v>1878</v>
      </c>
      <c r="E196" s="53">
        <v>11229911</v>
      </c>
      <c r="F196" s="53">
        <v>11229911</v>
      </c>
      <c r="G196" s="28">
        <v>0</v>
      </c>
      <c r="H196" s="28" t="s">
        <v>1900</v>
      </c>
      <c r="I196" s="28" t="s">
        <v>1319</v>
      </c>
      <c r="J196" s="28">
        <v>900</v>
      </c>
      <c r="K196" s="28">
        <v>300</v>
      </c>
      <c r="L196" s="28" t="s">
        <v>2131</v>
      </c>
      <c r="M196" s="30">
        <v>0.952380952380952</v>
      </c>
      <c r="N196" s="28"/>
      <c r="O196" s="30">
        <v>1</v>
      </c>
      <c r="P196" s="30" t="s">
        <v>5131</v>
      </c>
      <c r="T196" s="3"/>
    </row>
    <row r="197" spans="1:20">
      <c r="A197" s="28" t="s">
        <v>591</v>
      </c>
      <c r="B197" s="28" t="s">
        <v>174</v>
      </c>
      <c r="C197" s="29" t="s">
        <v>1843</v>
      </c>
      <c r="D197" s="28" t="s">
        <v>1878</v>
      </c>
      <c r="E197" s="53">
        <v>14929081</v>
      </c>
      <c r="F197" s="53">
        <v>14929081</v>
      </c>
      <c r="G197" s="28">
        <v>0</v>
      </c>
      <c r="H197" s="28" t="s">
        <v>1900</v>
      </c>
      <c r="I197" s="28" t="s">
        <v>1320</v>
      </c>
      <c r="J197" s="28">
        <v>69</v>
      </c>
      <c r="K197" s="28">
        <v>23</v>
      </c>
      <c r="L197" s="28" t="s">
        <v>2131</v>
      </c>
      <c r="M197" s="30">
        <v>0.178294573643411</v>
      </c>
      <c r="N197" s="28"/>
      <c r="O197" s="30">
        <v>0.5</v>
      </c>
      <c r="P197" s="30" t="s">
        <v>5131</v>
      </c>
      <c r="T197" s="3"/>
    </row>
    <row r="198" spans="1:20">
      <c r="A198" s="28" t="s">
        <v>591</v>
      </c>
      <c r="B198" s="28" t="s">
        <v>724</v>
      </c>
      <c r="C198" s="29" t="s">
        <v>1846</v>
      </c>
      <c r="D198" s="28" t="s">
        <v>1878</v>
      </c>
      <c r="E198" s="53">
        <v>16233869</v>
      </c>
      <c r="F198" s="53">
        <v>16233869</v>
      </c>
      <c r="G198" s="28">
        <v>0</v>
      </c>
      <c r="H198" s="28" t="s">
        <v>1899</v>
      </c>
      <c r="I198" s="28" t="s">
        <v>1321</v>
      </c>
      <c r="J198" s="28">
        <v>1740</v>
      </c>
      <c r="K198" s="28">
        <v>580</v>
      </c>
      <c r="L198" s="28" t="s">
        <v>2138</v>
      </c>
      <c r="M198" s="30">
        <v>1</v>
      </c>
      <c r="N198" s="28"/>
      <c r="O198" s="30">
        <v>1</v>
      </c>
      <c r="P198" s="30" t="s">
        <v>5130</v>
      </c>
      <c r="T198" s="3"/>
    </row>
    <row r="199" spans="1:20">
      <c r="A199" s="28" t="s">
        <v>591</v>
      </c>
      <c r="B199" s="28" t="s">
        <v>725</v>
      </c>
      <c r="C199" s="29" t="s">
        <v>1842</v>
      </c>
      <c r="D199" s="28" t="s">
        <v>1878</v>
      </c>
      <c r="E199" s="53">
        <v>21422615</v>
      </c>
      <c r="F199" s="53">
        <v>21422615</v>
      </c>
      <c r="G199" s="28">
        <v>0</v>
      </c>
      <c r="H199" s="28" t="s">
        <v>1900</v>
      </c>
      <c r="I199" s="28" t="s">
        <v>1322</v>
      </c>
      <c r="J199" s="28">
        <v>258</v>
      </c>
      <c r="K199" s="28">
        <v>86</v>
      </c>
      <c r="L199" s="28" t="s">
        <v>2134</v>
      </c>
      <c r="M199" s="30">
        <v>0.95555555555555605</v>
      </c>
      <c r="N199" s="28"/>
      <c r="O199" s="30">
        <v>1</v>
      </c>
      <c r="P199" s="30" t="s">
        <v>5131</v>
      </c>
      <c r="T199" s="3"/>
    </row>
    <row r="200" spans="1:20">
      <c r="A200" s="28" t="s">
        <v>591</v>
      </c>
      <c r="B200" s="28" t="s">
        <v>51</v>
      </c>
      <c r="C200" s="29" t="s">
        <v>1848</v>
      </c>
      <c r="D200" s="28" t="s">
        <v>1878</v>
      </c>
      <c r="E200" s="53">
        <v>27514874</v>
      </c>
      <c r="F200" s="53">
        <v>27514874</v>
      </c>
      <c r="G200" s="28">
        <v>0</v>
      </c>
      <c r="H200" s="28" t="s">
        <v>1900</v>
      </c>
      <c r="I200" s="28" t="s">
        <v>52</v>
      </c>
      <c r="J200" s="28">
        <v>43</v>
      </c>
      <c r="K200" s="28">
        <v>15</v>
      </c>
      <c r="L200" s="28" t="s">
        <v>2130</v>
      </c>
      <c r="M200" s="30">
        <v>4.3604651162790699E-2</v>
      </c>
      <c r="N200" s="28"/>
      <c r="O200" s="30">
        <v>1</v>
      </c>
      <c r="P200" s="30" t="s">
        <v>5131</v>
      </c>
      <c r="T200" s="3"/>
    </row>
    <row r="201" spans="1:20">
      <c r="A201" s="28" t="s">
        <v>591</v>
      </c>
      <c r="B201" s="28" t="s">
        <v>726</v>
      </c>
      <c r="C201" s="29" t="s">
        <v>1841</v>
      </c>
      <c r="D201" s="28" t="s">
        <v>1878</v>
      </c>
      <c r="E201" s="53">
        <v>27781763</v>
      </c>
      <c r="F201" s="53">
        <v>27781763</v>
      </c>
      <c r="G201" s="28">
        <v>0</v>
      </c>
      <c r="H201" s="28" t="s">
        <v>1900</v>
      </c>
      <c r="I201" s="28" t="s">
        <v>1323</v>
      </c>
      <c r="J201" s="28">
        <v>547</v>
      </c>
      <c r="K201" s="28">
        <v>183</v>
      </c>
      <c r="L201" s="28" t="s">
        <v>2129</v>
      </c>
      <c r="M201" s="30">
        <v>0.93846153846153801</v>
      </c>
      <c r="N201" s="28"/>
      <c r="O201" s="30">
        <v>0.5</v>
      </c>
      <c r="P201" s="30" t="s">
        <v>5130</v>
      </c>
      <c r="T201" s="3"/>
    </row>
    <row r="202" spans="1:20">
      <c r="A202" s="28" t="s">
        <v>591</v>
      </c>
      <c r="B202" s="28" t="s">
        <v>727</v>
      </c>
      <c r="C202" s="29" t="s">
        <v>1848</v>
      </c>
      <c r="D202" s="28" t="s">
        <v>1878</v>
      </c>
      <c r="E202" s="53">
        <v>29471772</v>
      </c>
      <c r="F202" s="53">
        <v>29471772</v>
      </c>
      <c r="G202" s="28">
        <v>0</v>
      </c>
      <c r="H202" s="28" t="s">
        <v>1899</v>
      </c>
      <c r="I202" s="28" t="s">
        <v>1324</v>
      </c>
      <c r="J202" s="28">
        <v>3404</v>
      </c>
      <c r="K202" s="28">
        <v>1135</v>
      </c>
      <c r="L202" s="28" t="s">
        <v>2126</v>
      </c>
      <c r="M202" s="30">
        <v>1</v>
      </c>
      <c r="N202" s="28"/>
      <c r="O202" s="30">
        <v>1</v>
      </c>
      <c r="P202" s="30" t="s">
        <v>5130</v>
      </c>
      <c r="T202" s="3"/>
    </row>
    <row r="203" spans="1:20">
      <c r="A203" s="28" t="s">
        <v>591</v>
      </c>
      <c r="B203" s="28" t="s">
        <v>238</v>
      </c>
      <c r="C203" s="29" t="s">
        <v>1846</v>
      </c>
      <c r="D203" s="28" t="s">
        <v>1878</v>
      </c>
      <c r="E203" s="53">
        <v>32887404</v>
      </c>
      <c r="F203" s="53">
        <v>32887404</v>
      </c>
      <c r="G203" s="28">
        <v>0</v>
      </c>
      <c r="H203" s="28" t="s">
        <v>1900</v>
      </c>
      <c r="I203" s="28" t="s">
        <v>1325</v>
      </c>
      <c r="J203" s="28">
        <v>1489</v>
      </c>
      <c r="K203" s="28">
        <v>497</v>
      </c>
      <c r="L203" s="28" t="s">
        <v>2129</v>
      </c>
      <c r="M203" s="30">
        <v>0.56349206349206304</v>
      </c>
      <c r="N203" s="28"/>
      <c r="O203" s="30">
        <v>0.5</v>
      </c>
      <c r="P203" s="30" t="s">
        <v>5130</v>
      </c>
      <c r="T203" s="3"/>
    </row>
    <row r="204" spans="1:20">
      <c r="A204" s="28" t="s">
        <v>591</v>
      </c>
      <c r="B204" s="28" t="s">
        <v>728</v>
      </c>
      <c r="C204" s="29" t="s">
        <v>1842</v>
      </c>
      <c r="D204" s="28" t="s">
        <v>1878</v>
      </c>
      <c r="E204" s="53">
        <v>46882847</v>
      </c>
      <c r="F204" s="53">
        <v>46882847</v>
      </c>
      <c r="G204" s="28">
        <v>0</v>
      </c>
      <c r="H204" s="28" t="s">
        <v>1900</v>
      </c>
      <c r="I204" s="28" t="s">
        <v>1326</v>
      </c>
      <c r="J204" s="28">
        <v>496</v>
      </c>
      <c r="K204" s="28">
        <v>166</v>
      </c>
      <c r="L204" s="28" t="s">
        <v>2129</v>
      </c>
      <c r="M204" s="30">
        <v>0.52201257861635197</v>
      </c>
      <c r="N204" s="28"/>
      <c r="O204" s="30">
        <v>1</v>
      </c>
      <c r="P204" s="30" t="s">
        <v>5131</v>
      </c>
      <c r="T204" s="3"/>
    </row>
    <row r="205" spans="1:20">
      <c r="A205" s="28" t="s">
        <v>591</v>
      </c>
      <c r="B205" s="28" t="s">
        <v>125</v>
      </c>
      <c r="C205" s="29" t="s">
        <v>1842</v>
      </c>
      <c r="D205" s="28" t="s">
        <v>1878</v>
      </c>
      <c r="E205" s="53">
        <v>47010107</v>
      </c>
      <c r="F205" s="53">
        <v>47010107</v>
      </c>
      <c r="G205" s="28">
        <v>0</v>
      </c>
      <c r="H205" s="28" t="s">
        <v>1899</v>
      </c>
      <c r="I205" s="28" t="s">
        <v>1327</v>
      </c>
      <c r="J205" s="28">
        <v>766</v>
      </c>
      <c r="K205" s="28">
        <v>256</v>
      </c>
      <c r="L205" s="28" t="s">
        <v>2143</v>
      </c>
      <c r="M205" s="30">
        <v>1</v>
      </c>
      <c r="N205" s="28"/>
      <c r="O205" s="30">
        <v>1</v>
      </c>
      <c r="P205" s="30" t="s">
        <v>5130</v>
      </c>
      <c r="T205" s="3"/>
    </row>
    <row r="206" spans="1:20">
      <c r="A206" s="28" t="s">
        <v>591</v>
      </c>
      <c r="B206" s="28" t="s">
        <v>729</v>
      </c>
      <c r="C206" s="29" t="s">
        <v>1842</v>
      </c>
      <c r="D206" s="28" t="s">
        <v>1878</v>
      </c>
      <c r="E206" s="53">
        <v>50886204</v>
      </c>
      <c r="F206" s="53">
        <v>50886204</v>
      </c>
      <c r="G206" s="28">
        <v>0</v>
      </c>
      <c r="H206" s="28" t="s">
        <v>1900</v>
      </c>
      <c r="I206" s="28" t="s">
        <v>1328</v>
      </c>
      <c r="J206" s="28">
        <v>394</v>
      </c>
      <c r="K206" s="28">
        <v>132</v>
      </c>
      <c r="L206" s="28" t="s">
        <v>2130</v>
      </c>
      <c r="M206" s="30">
        <v>0.91666666666666696</v>
      </c>
      <c r="N206" s="28"/>
      <c r="O206" s="30">
        <v>1</v>
      </c>
      <c r="P206" s="30" t="s">
        <v>5131</v>
      </c>
      <c r="T206" s="3"/>
    </row>
    <row r="207" spans="1:20">
      <c r="A207" s="28" t="s">
        <v>591</v>
      </c>
      <c r="B207" s="28" t="s">
        <v>729</v>
      </c>
      <c r="C207" s="29" t="s">
        <v>1844</v>
      </c>
      <c r="D207" s="28" t="s">
        <v>1878</v>
      </c>
      <c r="E207" s="53">
        <v>50886585</v>
      </c>
      <c r="F207" s="53">
        <v>50886585</v>
      </c>
      <c r="G207" s="28">
        <v>0</v>
      </c>
      <c r="H207" s="28" t="s">
        <v>1900</v>
      </c>
      <c r="I207" s="28" t="s">
        <v>1328</v>
      </c>
      <c r="J207" s="28">
        <v>347</v>
      </c>
      <c r="K207" s="28">
        <v>116</v>
      </c>
      <c r="L207" s="28" t="s">
        <v>2131</v>
      </c>
      <c r="M207" s="30">
        <v>0.80555555555555602</v>
      </c>
      <c r="N207" s="28"/>
      <c r="O207" s="30">
        <v>1</v>
      </c>
      <c r="P207" s="30" t="s">
        <v>5131</v>
      </c>
      <c r="T207" s="3"/>
    </row>
    <row r="208" spans="1:20">
      <c r="A208" s="28" t="s">
        <v>591</v>
      </c>
      <c r="B208" s="28" t="s">
        <v>729</v>
      </c>
      <c r="C208" s="29" t="s">
        <v>1849</v>
      </c>
      <c r="D208" s="28" t="s">
        <v>1878</v>
      </c>
      <c r="E208" s="53">
        <v>50886668</v>
      </c>
      <c r="F208" s="53">
        <v>50886668</v>
      </c>
      <c r="G208" s="28">
        <v>0</v>
      </c>
      <c r="H208" s="28" t="s">
        <v>1900</v>
      </c>
      <c r="I208" s="28" t="s">
        <v>1328</v>
      </c>
      <c r="J208" s="28">
        <v>264</v>
      </c>
      <c r="K208" s="28">
        <v>88</v>
      </c>
      <c r="L208" s="28" t="s">
        <v>2131</v>
      </c>
      <c r="M208" s="30">
        <v>0.61111111111111105</v>
      </c>
      <c r="N208" s="28"/>
      <c r="O208" s="30">
        <v>1</v>
      </c>
      <c r="P208" s="30" t="s">
        <v>5131</v>
      </c>
      <c r="T208" s="3"/>
    </row>
    <row r="209" spans="1:20">
      <c r="A209" s="28" t="s">
        <v>591</v>
      </c>
      <c r="B209" s="28" t="s">
        <v>183</v>
      </c>
      <c r="C209" s="29" t="s">
        <v>1849</v>
      </c>
      <c r="D209" s="28" t="s">
        <v>1878</v>
      </c>
      <c r="E209" s="53">
        <v>53538256</v>
      </c>
      <c r="F209" s="53">
        <v>53538256</v>
      </c>
      <c r="G209" s="28">
        <v>0</v>
      </c>
      <c r="H209" s="28" t="s">
        <v>1900</v>
      </c>
      <c r="I209" s="28" t="s">
        <v>184</v>
      </c>
      <c r="J209" s="28">
        <v>236</v>
      </c>
      <c r="K209" s="28">
        <v>79</v>
      </c>
      <c r="L209" s="28" t="s">
        <v>2131</v>
      </c>
      <c r="M209" s="30">
        <v>0.86813186813186805</v>
      </c>
      <c r="N209" s="28"/>
      <c r="O209" s="30">
        <v>1</v>
      </c>
      <c r="P209" s="30" t="s">
        <v>5131</v>
      </c>
      <c r="T209" s="3"/>
    </row>
    <row r="210" spans="1:20">
      <c r="A210" s="28" t="s">
        <v>591</v>
      </c>
      <c r="B210" s="28" t="s">
        <v>730</v>
      </c>
      <c r="C210" s="29" t="s">
        <v>1844</v>
      </c>
      <c r="D210" s="28" t="s">
        <v>1878</v>
      </c>
      <c r="E210" s="53">
        <v>53901503</v>
      </c>
      <c r="F210" s="53">
        <v>53901503</v>
      </c>
      <c r="G210" s="28">
        <v>0</v>
      </c>
      <c r="H210" s="28" t="s">
        <v>1900</v>
      </c>
      <c r="I210" s="28" t="s">
        <v>1329</v>
      </c>
      <c r="J210" s="28">
        <v>428</v>
      </c>
      <c r="K210" s="28">
        <v>143</v>
      </c>
      <c r="L210" s="28" t="s">
        <v>2131</v>
      </c>
      <c r="M210" s="30">
        <v>0.45110410094637199</v>
      </c>
      <c r="N210" s="28"/>
      <c r="O210" s="30">
        <v>1</v>
      </c>
      <c r="P210" s="30" t="s">
        <v>5131</v>
      </c>
      <c r="T210" s="3"/>
    </row>
    <row r="211" spans="1:20">
      <c r="A211" s="28" t="s">
        <v>591</v>
      </c>
      <c r="B211" s="28" t="s">
        <v>731</v>
      </c>
      <c r="C211" s="29" t="s">
        <v>1844</v>
      </c>
      <c r="D211" s="28" t="s">
        <v>1878</v>
      </c>
      <c r="E211" s="53">
        <v>53927522</v>
      </c>
      <c r="F211" s="53">
        <v>53927522</v>
      </c>
      <c r="G211" s="28">
        <v>0</v>
      </c>
      <c r="H211" s="28" t="s">
        <v>1900</v>
      </c>
      <c r="I211" s="28" t="s">
        <v>1330</v>
      </c>
      <c r="J211" s="28">
        <v>184</v>
      </c>
      <c r="K211" s="28">
        <v>62</v>
      </c>
      <c r="L211" s="28" t="s">
        <v>2129</v>
      </c>
      <c r="M211" s="30">
        <v>0.198083067092652</v>
      </c>
      <c r="N211" s="28"/>
      <c r="O211" s="30">
        <v>1</v>
      </c>
      <c r="P211" s="30" t="s">
        <v>5131</v>
      </c>
      <c r="T211" s="3"/>
    </row>
    <row r="212" spans="1:20">
      <c r="A212" s="28" t="s">
        <v>591</v>
      </c>
      <c r="B212" s="28" t="s">
        <v>732</v>
      </c>
      <c r="C212" s="29" t="s">
        <v>1842</v>
      </c>
      <c r="D212" s="28" t="s">
        <v>1878</v>
      </c>
      <c r="E212" s="53">
        <v>55692431</v>
      </c>
      <c r="F212" s="53">
        <v>55692431</v>
      </c>
      <c r="G212" s="28">
        <v>0</v>
      </c>
      <c r="H212" s="28" t="s">
        <v>1899</v>
      </c>
      <c r="I212" s="28" t="s">
        <v>1331</v>
      </c>
      <c r="J212" s="28" t="s">
        <v>1946</v>
      </c>
      <c r="K212" s="28" t="s">
        <v>1947</v>
      </c>
      <c r="L212" s="28" t="s">
        <v>2126</v>
      </c>
      <c r="M212" s="30">
        <v>1</v>
      </c>
      <c r="N212" s="28"/>
      <c r="O212" s="30">
        <v>0.66666666666666696</v>
      </c>
      <c r="P212" s="30" t="s">
        <v>5131</v>
      </c>
      <c r="T212" s="3"/>
    </row>
    <row r="213" spans="1:20">
      <c r="A213" s="28" t="s">
        <v>591</v>
      </c>
      <c r="B213" s="28" t="s">
        <v>733</v>
      </c>
      <c r="C213" s="29" t="s">
        <v>1842</v>
      </c>
      <c r="D213" s="28" t="s">
        <v>1878</v>
      </c>
      <c r="E213" s="53">
        <v>56304107</v>
      </c>
      <c r="F213" s="53">
        <v>56304107</v>
      </c>
      <c r="G213" s="28">
        <v>0</v>
      </c>
      <c r="H213" s="28" t="s">
        <v>1900</v>
      </c>
      <c r="I213" s="28" t="s">
        <v>1332</v>
      </c>
      <c r="J213" s="28">
        <v>1186</v>
      </c>
      <c r="K213" s="28">
        <v>396</v>
      </c>
      <c r="L213" s="28" t="s">
        <v>2130</v>
      </c>
      <c r="M213" s="30">
        <v>0.70212765957446799</v>
      </c>
      <c r="N213" s="28"/>
      <c r="O213" s="30">
        <v>1</v>
      </c>
      <c r="P213" s="30" t="s">
        <v>5131</v>
      </c>
      <c r="T213" s="3"/>
    </row>
    <row r="214" spans="1:20">
      <c r="A214" s="28" t="s">
        <v>591</v>
      </c>
      <c r="B214" s="28" t="s">
        <v>733</v>
      </c>
      <c r="C214" s="29" t="s">
        <v>1851</v>
      </c>
      <c r="D214" s="28" t="s">
        <v>1878</v>
      </c>
      <c r="E214" s="53">
        <v>56305366</v>
      </c>
      <c r="F214" s="53">
        <v>56305366</v>
      </c>
      <c r="G214" s="28">
        <v>0</v>
      </c>
      <c r="H214" s="28" t="s">
        <v>1900</v>
      </c>
      <c r="I214" s="28" t="s">
        <v>1332</v>
      </c>
      <c r="J214" s="28">
        <v>1459</v>
      </c>
      <c r="K214" s="28">
        <v>487</v>
      </c>
      <c r="L214" s="28" t="s">
        <v>2130</v>
      </c>
      <c r="M214" s="30">
        <v>0.86347517730496504</v>
      </c>
      <c r="N214" s="28"/>
      <c r="O214" s="30">
        <v>1</v>
      </c>
      <c r="P214" s="30" t="s">
        <v>5131</v>
      </c>
      <c r="T214" s="3"/>
    </row>
    <row r="215" spans="1:20">
      <c r="A215" s="28" t="s">
        <v>591</v>
      </c>
      <c r="B215" s="28" t="s">
        <v>734</v>
      </c>
      <c r="C215" s="29" t="s">
        <v>1844</v>
      </c>
      <c r="D215" s="28" t="s">
        <v>1878</v>
      </c>
      <c r="E215" s="53">
        <v>73956291</v>
      </c>
      <c r="F215" s="53">
        <v>73956291</v>
      </c>
      <c r="G215" s="28">
        <v>0</v>
      </c>
      <c r="H215" s="28" t="s">
        <v>1899</v>
      </c>
      <c r="I215" s="28" t="s">
        <v>1333</v>
      </c>
      <c r="J215" s="28">
        <v>1673</v>
      </c>
      <c r="K215" s="28">
        <v>558</v>
      </c>
      <c r="L215" s="28" t="s">
        <v>2133</v>
      </c>
      <c r="M215" s="30">
        <v>1</v>
      </c>
      <c r="N215" s="28"/>
      <c r="O215" s="30">
        <v>1</v>
      </c>
      <c r="P215" s="30" t="s">
        <v>5130</v>
      </c>
      <c r="T215" s="3"/>
    </row>
    <row r="216" spans="1:20">
      <c r="A216" s="28" t="s">
        <v>591</v>
      </c>
      <c r="B216" s="28" t="s">
        <v>122</v>
      </c>
      <c r="C216" s="29" t="s">
        <v>1844</v>
      </c>
      <c r="D216" s="28" t="s">
        <v>1878</v>
      </c>
      <c r="E216" s="53">
        <v>74023818</v>
      </c>
      <c r="F216" s="53">
        <v>74023818</v>
      </c>
      <c r="G216" s="28">
        <v>0</v>
      </c>
      <c r="H216" s="28" t="s">
        <v>1900</v>
      </c>
      <c r="I216" s="28" t="s">
        <v>1334</v>
      </c>
      <c r="J216" s="28">
        <v>253</v>
      </c>
      <c r="K216" s="28">
        <v>85</v>
      </c>
      <c r="L216" s="28" t="s">
        <v>2136</v>
      </c>
      <c r="M216" s="30">
        <v>0.36324786324786301</v>
      </c>
      <c r="N216" s="28"/>
      <c r="O216" s="30">
        <v>1</v>
      </c>
      <c r="P216" s="30" t="s">
        <v>5130</v>
      </c>
      <c r="T216" s="3"/>
    </row>
    <row r="217" spans="1:20">
      <c r="A217" s="28" t="s">
        <v>591</v>
      </c>
      <c r="B217" s="28" t="s">
        <v>47</v>
      </c>
      <c r="C217" s="29" t="s">
        <v>1844</v>
      </c>
      <c r="D217" s="28" t="s">
        <v>1878</v>
      </c>
      <c r="E217" s="53">
        <v>81317216</v>
      </c>
      <c r="F217" s="53">
        <v>81317216</v>
      </c>
      <c r="G217" s="28">
        <v>0</v>
      </c>
      <c r="H217" s="28" t="s">
        <v>1900</v>
      </c>
      <c r="I217" s="28" t="s">
        <v>1335</v>
      </c>
      <c r="J217" s="28">
        <v>1043</v>
      </c>
      <c r="K217" s="28">
        <v>348</v>
      </c>
      <c r="L217" s="28" t="s">
        <v>2132</v>
      </c>
      <c r="M217" s="30">
        <v>0.57615894039735105</v>
      </c>
      <c r="N217" s="28"/>
      <c r="O217" s="30">
        <v>1</v>
      </c>
      <c r="P217" s="30" t="s">
        <v>5131</v>
      </c>
      <c r="T217" s="3"/>
    </row>
    <row r="218" spans="1:20">
      <c r="A218" s="28" t="s">
        <v>591</v>
      </c>
      <c r="B218" s="28" t="s">
        <v>53</v>
      </c>
      <c r="C218" s="29" t="s">
        <v>1849</v>
      </c>
      <c r="D218" s="28" t="s">
        <v>1878</v>
      </c>
      <c r="E218" s="53">
        <v>91625060</v>
      </c>
      <c r="F218" s="53">
        <v>91625060</v>
      </c>
      <c r="G218" s="28">
        <v>0</v>
      </c>
      <c r="H218" s="28" t="s">
        <v>1899</v>
      </c>
      <c r="I218" s="28" t="s">
        <v>1336</v>
      </c>
      <c r="J218" s="28">
        <v>522</v>
      </c>
      <c r="K218" s="28">
        <v>174</v>
      </c>
      <c r="L218" s="28" t="s">
        <v>2145</v>
      </c>
      <c r="M218" s="30">
        <v>1</v>
      </c>
      <c r="N218" s="28"/>
      <c r="O218" s="30">
        <v>0.5</v>
      </c>
      <c r="P218" s="30" t="s">
        <v>5130</v>
      </c>
      <c r="T218" s="3"/>
    </row>
    <row r="219" spans="1:20">
      <c r="A219" s="28" t="s">
        <v>591</v>
      </c>
      <c r="B219" s="28" t="s">
        <v>735</v>
      </c>
      <c r="C219" s="29" t="s">
        <v>1844</v>
      </c>
      <c r="D219" s="28" t="s">
        <v>1878</v>
      </c>
      <c r="E219" s="53">
        <v>93948742</v>
      </c>
      <c r="F219" s="53">
        <v>93948742</v>
      </c>
      <c r="G219" s="28">
        <v>0</v>
      </c>
      <c r="H219" s="28" t="s">
        <v>1900</v>
      </c>
      <c r="I219" s="28" t="s">
        <v>1337</v>
      </c>
      <c r="J219" s="28">
        <v>1432</v>
      </c>
      <c r="K219" s="28">
        <v>478</v>
      </c>
      <c r="L219" s="28" t="s">
        <v>2129</v>
      </c>
      <c r="M219" s="30">
        <v>0.98760330578512401</v>
      </c>
      <c r="N219" s="28"/>
      <c r="O219" s="30">
        <v>0.33333333333333298</v>
      </c>
      <c r="P219" s="30" t="s">
        <v>5130</v>
      </c>
      <c r="T219" s="3"/>
    </row>
    <row r="220" spans="1:20">
      <c r="A220" s="28" t="s">
        <v>591</v>
      </c>
      <c r="B220" s="28" t="s">
        <v>736</v>
      </c>
      <c r="C220" s="29" t="s">
        <v>1849</v>
      </c>
      <c r="D220" s="28" t="s">
        <v>1878</v>
      </c>
      <c r="E220" s="53">
        <v>99180179</v>
      </c>
      <c r="F220" s="53">
        <v>99180179</v>
      </c>
      <c r="G220" s="28">
        <v>0</v>
      </c>
      <c r="H220" s="28" t="s">
        <v>1900</v>
      </c>
      <c r="I220" s="28" t="s">
        <v>1338</v>
      </c>
      <c r="J220" s="28">
        <v>694</v>
      </c>
      <c r="K220" s="28">
        <v>232</v>
      </c>
      <c r="L220" s="28" t="s">
        <v>2136</v>
      </c>
      <c r="M220" s="30">
        <v>0.78644067796610195</v>
      </c>
      <c r="N220" s="28" t="s">
        <v>2149</v>
      </c>
      <c r="O220" s="30">
        <v>1</v>
      </c>
      <c r="P220" s="30" t="s">
        <v>5131</v>
      </c>
      <c r="T220" s="3"/>
    </row>
    <row r="221" spans="1:20">
      <c r="A221" s="28" t="s">
        <v>591</v>
      </c>
      <c r="B221" s="28" t="s">
        <v>252</v>
      </c>
      <c r="C221" s="29" t="s">
        <v>1842</v>
      </c>
      <c r="D221" s="28" t="s">
        <v>1878</v>
      </c>
      <c r="E221" s="53">
        <v>109453776</v>
      </c>
      <c r="F221" s="53">
        <v>109453776</v>
      </c>
      <c r="G221" s="28">
        <v>0</v>
      </c>
      <c r="H221" s="28" t="s">
        <v>1900</v>
      </c>
      <c r="I221" s="28" t="s">
        <v>1339</v>
      </c>
      <c r="J221" s="28">
        <v>1249</v>
      </c>
      <c r="K221" s="28">
        <v>417</v>
      </c>
      <c r="L221" s="28" t="s">
        <v>2135</v>
      </c>
      <c r="M221" s="30">
        <v>0.96976744186046504</v>
      </c>
      <c r="N221" s="28"/>
      <c r="O221" s="30">
        <v>1</v>
      </c>
      <c r="P221" s="30" t="s">
        <v>5131</v>
      </c>
      <c r="T221" s="3"/>
    </row>
    <row r="222" spans="1:20">
      <c r="A222" s="28" t="s">
        <v>591</v>
      </c>
      <c r="B222" s="28" t="s">
        <v>17</v>
      </c>
      <c r="C222" s="29" t="s">
        <v>1844</v>
      </c>
      <c r="D222" s="28" t="s">
        <v>1878</v>
      </c>
      <c r="E222" s="53">
        <v>110632508</v>
      </c>
      <c r="F222" s="53">
        <v>110632508</v>
      </c>
      <c r="G222" s="28">
        <v>0</v>
      </c>
      <c r="H222" s="28" t="s">
        <v>1900</v>
      </c>
      <c r="I222" s="28" t="s">
        <v>1340</v>
      </c>
      <c r="J222" s="28">
        <v>739</v>
      </c>
      <c r="K222" s="28">
        <v>247</v>
      </c>
      <c r="L222" s="28" t="s">
        <v>2130</v>
      </c>
      <c r="M222" s="30">
        <v>0.22639780018331801</v>
      </c>
      <c r="N222" s="28"/>
      <c r="O222" s="30">
        <v>0.5</v>
      </c>
      <c r="P222" s="30" t="s">
        <v>5130</v>
      </c>
      <c r="T222" s="3"/>
    </row>
    <row r="223" spans="1:20">
      <c r="A223" s="28" t="s">
        <v>591</v>
      </c>
      <c r="B223" s="28" t="s">
        <v>279</v>
      </c>
      <c r="C223" s="29" t="s">
        <v>1855</v>
      </c>
      <c r="D223" s="28" t="s">
        <v>1879</v>
      </c>
      <c r="E223" s="53">
        <v>32590195</v>
      </c>
      <c r="F223" s="53">
        <v>32590195</v>
      </c>
      <c r="G223" s="28">
        <v>0</v>
      </c>
      <c r="H223" s="28" t="s">
        <v>1900</v>
      </c>
      <c r="I223" s="28" t="s">
        <v>1341</v>
      </c>
      <c r="J223" s="28">
        <v>1934</v>
      </c>
      <c r="K223" s="28">
        <v>645</v>
      </c>
      <c r="L223" s="28" t="s">
        <v>2131</v>
      </c>
      <c r="M223" s="30">
        <v>0.99690880989180797</v>
      </c>
      <c r="N223" s="28"/>
      <c r="O223" s="30">
        <v>0.16666666666666699</v>
      </c>
      <c r="P223" s="30" t="s">
        <v>5130</v>
      </c>
      <c r="T223" s="3"/>
    </row>
    <row r="224" spans="1:20">
      <c r="A224" s="28" t="s">
        <v>591</v>
      </c>
      <c r="B224" s="28" t="s">
        <v>737</v>
      </c>
      <c r="C224" s="29" t="s">
        <v>1842</v>
      </c>
      <c r="D224" s="28" t="s">
        <v>1879</v>
      </c>
      <c r="E224" s="53">
        <v>35699412</v>
      </c>
      <c r="F224" s="53">
        <v>35699412</v>
      </c>
      <c r="G224" s="28">
        <v>0</v>
      </c>
      <c r="H224" s="28" t="s">
        <v>1900</v>
      </c>
      <c r="I224" s="28" t="s">
        <v>1342</v>
      </c>
      <c r="J224" s="28" t="s">
        <v>1948</v>
      </c>
      <c r="K224" s="28" t="s">
        <v>1949</v>
      </c>
      <c r="L224" s="28" t="s">
        <v>2130</v>
      </c>
      <c r="M224" s="30">
        <v>0.84723880472920199</v>
      </c>
      <c r="N224" s="28"/>
      <c r="O224" s="30">
        <v>0.57142857142857095</v>
      </c>
      <c r="P224" s="30" t="s">
        <v>5131</v>
      </c>
      <c r="T224" s="3"/>
    </row>
    <row r="225" spans="1:20">
      <c r="A225" s="28" t="s">
        <v>591</v>
      </c>
      <c r="B225" s="28" t="s">
        <v>86</v>
      </c>
      <c r="C225" s="29" t="s">
        <v>1840</v>
      </c>
      <c r="D225" s="28" t="s">
        <v>1879</v>
      </c>
      <c r="E225" s="53">
        <v>39260492</v>
      </c>
      <c r="F225" s="53">
        <v>39260492</v>
      </c>
      <c r="G225" s="28">
        <v>0</v>
      </c>
      <c r="H225" s="28" t="s">
        <v>1899</v>
      </c>
      <c r="I225" s="28" t="s">
        <v>1343</v>
      </c>
      <c r="J225" s="28">
        <v>1847</v>
      </c>
      <c r="K225" s="28">
        <v>616</v>
      </c>
      <c r="L225" s="28" t="s">
        <v>2139</v>
      </c>
      <c r="M225" s="30">
        <v>1</v>
      </c>
      <c r="N225" s="28"/>
      <c r="O225" s="30">
        <v>0.33333333333333298</v>
      </c>
      <c r="P225" s="30" t="s">
        <v>5131</v>
      </c>
      <c r="T225" s="3"/>
    </row>
    <row r="226" spans="1:20">
      <c r="A226" s="28" t="s">
        <v>591</v>
      </c>
      <c r="B226" s="28" t="s">
        <v>738</v>
      </c>
      <c r="C226" s="29" t="s">
        <v>1842</v>
      </c>
      <c r="D226" s="28" t="s">
        <v>1879</v>
      </c>
      <c r="E226" s="53">
        <v>49103164</v>
      </c>
      <c r="F226" s="53">
        <v>49103164</v>
      </c>
      <c r="G226" s="28">
        <v>0</v>
      </c>
      <c r="H226" s="28" t="s">
        <v>1900</v>
      </c>
      <c r="I226" s="28" t="s">
        <v>1344</v>
      </c>
      <c r="J226" s="28">
        <v>580</v>
      </c>
      <c r="K226" s="28">
        <v>194</v>
      </c>
      <c r="L226" s="28" t="s">
        <v>2136</v>
      </c>
      <c r="M226" s="30">
        <v>0.98477157360405998</v>
      </c>
      <c r="N226" s="28"/>
      <c r="O226" s="30">
        <v>1</v>
      </c>
      <c r="P226" s="30" t="s">
        <v>5131</v>
      </c>
      <c r="T226" s="3"/>
    </row>
    <row r="227" spans="1:20">
      <c r="A227" s="28" t="s">
        <v>591</v>
      </c>
      <c r="B227" s="28" t="s">
        <v>739</v>
      </c>
      <c r="C227" s="29" t="s">
        <v>1842</v>
      </c>
      <c r="D227" s="28" t="s">
        <v>1879</v>
      </c>
      <c r="E227" s="53">
        <v>51243581</v>
      </c>
      <c r="F227" s="53">
        <v>51243581</v>
      </c>
      <c r="G227" s="28">
        <v>0</v>
      </c>
      <c r="H227" s="28" t="s">
        <v>1900</v>
      </c>
      <c r="I227" s="28" t="s">
        <v>1345</v>
      </c>
      <c r="J227" s="28">
        <v>611</v>
      </c>
      <c r="K227" s="28">
        <v>204</v>
      </c>
      <c r="L227" s="28" t="s">
        <v>2132</v>
      </c>
      <c r="M227" s="30">
        <v>0.75</v>
      </c>
      <c r="N227" s="28"/>
      <c r="O227" s="30">
        <v>0.5</v>
      </c>
      <c r="P227" s="30" t="s">
        <v>5131</v>
      </c>
      <c r="T227" s="3"/>
    </row>
    <row r="228" spans="1:20">
      <c r="A228" s="28" t="s">
        <v>591</v>
      </c>
      <c r="B228" s="28" t="s">
        <v>740</v>
      </c>
      <c r="C228" s="29" t="s">
        <v>1844</v>
      </c>
      <c r="D228" s="28" t="s">
        <v>1879</v>
      </c>
      <c r="E228" s="53">
        <v>51262196</v>
      </c>
      <c r="F228" s="53">
        <v>51262196</v>
      </c>
      <c r="G228" s="28">
        <v>0</v>
      </c>
      <c r="H228" s="28" t="s">
        <v>1900</v>
      </c>
      <c r="I228" s="28" t="s">
        <v>1346</v>
      </c>
      <c r="J228" s="28" t="s">
        <v>1950</v>
      </c>
      <c r="K228" s="28" t="s">
        <v>1951</v>
      </c>
      <c r="L228" s="28" t="s">
        <v>2135</v>
      </c>
      <c r="M228" s="30">
        <v>0.33114711934156399</v>
      </c>
      <c r="N228" s="28"/>
      <c r="O228" s="30">
        <v>1</v>
      </c>
      <c r="P228" s="30" t="s">
        <v>5131</v>
      </c>
      <c r="T228" s="3"/>
    </row>
    <row r="229" spans="1:20">
      <c r="A229" s="28" t="s">
        <v>591</v>
      </c>
      <c r="B229" s="28" t="s">
        <v>741</v>
      </c>
      <c r="C229" s="29" t="s">
        <v>1842</v>
      </c>
      <c r="D229" s="28" t="s">
        <v>1879</v>
      </c>
      <c r="E229" s="53">
        <v>66851922</v>
      </c>
      <c r="F229" s="53">
        <v>66851922</v>
      </c>
      <c r="G229" s="28">
        <v>0</v>
      </c>
      <c r="H229" s="28" t="s">
        <v>1900</v>
      </c>
      <c r="I229" s="28" t="s">
        <v>1347</v>
      </c>
      <c r="J229" s="28">
        <v>295</v>
      </c>
      <c r="K229" s="28">
        <v>99</v>
      </c>
      <c r="L229" s="28" t="s">
        <v>2129</v>
      </c>
      <c r="M229" s="30">
        <v>0.891891891891892</v>
      </c>
      <c r="N229" s="28"/>
      <c r="O229" s="30">
        <v>1</v>
      </c>
      <c r="P229" s="30" t="s">
        <v>5131</v>
      </c>
      <c r="T229" s="3"/>
    </row>
    <row r="230" spans="1:20">
      <c r="A230" s="28" t="s">
        <v>591</v>
      </c>
      <c r="B230" s="28" t="s">
        <v>742</v>
      </c>
      <c r="C230" s="29" t="s">
        <v>1842</v>
      </c>
      <c r="D230" s="28" t="s">
        <v>1879</v>
      </c>
      <c r="E230" s="53">
        <v>75313982</v>
      </c>
      <c r="F230" s="53">
        <v>75313982</v>
      </c>
      <c r="G230" s="28">
        <v>0</v>
      </c>
      <c r="H230" s="28" t="s">
        <v>1900</v>
      </c>
      <c r="I230" s="28" t="s">
        <v>1348</v>
      </c>
      <c r="J230" s="28" t="s">
        <v>1952</v>
      </c>
      <c r="K230" s="28" t="s">
        <v>1953</v>
      </c>
      <c r="L230" s="28" t="s">
        <v>2131</v>
      </c>
      <c r="M230" s="30">
        <v>0.76049543049543056</v>
      </c>
      <c r="N230" s="28"/>
      <c r="O230" s="30">
        <v>1</v>
      </c>
      <c r="P230" s="30" t="s">
        <v>5131</v>
      </c>
      <c r="T230" s="3"/>
    </row>
    <row r="231" spans="1:20">
      <c r="A231" s="28" t="s">
        <v>591</v>
      </c>
      <c r="B231" s="28" t="s">
        <v>100</v>
      </c>
      <c r="C231" s="29" t="s">
        <v>1842</v>
      </c>
      <c r="D231" s="28" t="s">
        <v>1879</v>
      </c>
      <c r="E231" s="53">
        <v>77391538</v>
      </c>
      <c r="F231" s="53">
        <v>77391538</v>
      </c>
      <c r="G231" s="28">
        <v>0</v>
      </c>
      <c r="H231" s="28" t="s">
        <v>1900</v>
      </c>
      <c r="I231" s="28" t="s">
        <v>1349</v>
      </c>
      <c r="J231" s="28">
        <v>214</v>
      </c>
      <c r="K231" s="28">
        <v>72</v>
      </c>
      <c r="L231" s="28" t="s">
        <v>2129</v>
      </c>
      <c r="M231" s="30">
        <v>0.13508442776735499</v>
      </c>
      <c r="N231" s="28"/>
      <c r="O231" s="30">
        <v>0.25</v>
      </c>
      <c r="P231" s="30" t="s">
        <v>5131</v>
      </c>
      <c r="T231" s="3"/>
    </row>
    <row r="232" spans="1:20">
      <c r="A232" s="28" t="s">
        <v>591</v>
      </c>
      <c r="B232" s="28" t="s">
        <v>743</v>
      </c>
      <c r="C232" s="29" t="s">
        <v>1846</v>
      </c>
      <c r="D232" s="28" t="s">
        <v>1879</v>
      </c>
      <c r="E232" s="53">
        <v>104922984</v>
      </c>
      <c r="F232" s="53">
        <v>104922984</v>
      </c>
      <c r="G232" s="28">
        <v>0</v>
      </c>
      <c r="H232" s="28" t="s">
        <v>1900</v>
      </c>
      <c r="I232" s="28" t="s">
        <v>1350</v>
      </c>
      <c r="J232" s="28" t="s">
        <v>1954</v>
      </c>
      <c r="K232" s="28" t="s">
        <v>1955</v>
      </c>
      <c r="L232" s="28" t="s">
        <v>2137</v>
      </c>
      <c r="M232" s="30">
        <v>0.28614457831325302</v>
      </c>
      <c r="N232" s="28"/>
      <c r="O232" s="30">
        <v>0.66666666666666696</v>
      </c>
      <c r="P232" s="30" t="s">
        <v>5131</v>
      </c>
      <c r="T232" s="3"/>
    </row>
    <row r="233" spans="1:20">
      <c r="A233" s="28" t="s">
        <v>591</v>
      </c>
      <c r="B233" s="28" t="s">
        <v>744</v>
      </c>
      <c r="C233" s="29" t="s">
        <v>1846</v>
      </c>
      <c r="D233" s="28" t="s">
        <v>1879</v>
      </c>
      <c r="E233" s="53">
        <v>104940255</v>
      </c>
      <c r="F233" s="53">
        <v>104940255</v>
      </c>
      <c r="G233" s="28">
        <v>0</v>
      </c>
      <c r="H233" s="28" t="s">
        <v>1900</v>
      </c>
      <c r="I233" s="28" t="s">
        <v>1351</v>
      </c>
      <c r="J233" s="28" t="s">
        <v>1956</v>
      </c>
      <c r="K233" s="28" t="s">
        <v>1957</v>
      </c>
      <c r="L233" s="28" t="s">
        <v>2135</v>
      </c>
      <c r="M233" s="30">
        <v>0.48808799411209036</v>
      </c>
      <c r="N233" s="28"/>
      <c r="O233" s="30">
        <v>1</v>
      </c>
      <c r="P233" s="30" t="s">
        <v>5131</v>
      </c>
      <c r="T233" s="3"/>
    </row>
    <row r="234" spans="1:20">
      <c r="A234" s="28" t="s">
        <v>591</v>
      </c>
      <c r="B234" s="28" t="s">
        <v>744</v>
      </c>
      <c r="C234" s="29" t="s">
        <v>1855</v>
      </c>
      <c r="D234" s="28" t="s">
        <v>1879</v>
      </c>
      <c r="E234" s="53">
        <v>104940431</v>
      </c>
      <c r="F234" s="53">
        <v>104940431</v>
      </c>
      <c r="G234" s="28">
        <v>0</v>
      </c>
      <c r="H234" s="28" t="s">
        <v>1899</v>
      </c>
      <c r="I234" s="28" t="s">
        <v>1351</v>
      </c>
      <c r="J234" s="28" t="s">
        <v>1958</v>
      </c>
      <c r="K234" s="28" t="s">
        <v>1959</v>
      </c>
      <c r="L234" s="28" t="s">
        <v>2126</v>
      </c>
      <c r="M234" s="30">
        <v>1</v>
      </c>
      <c r="N234" s="28"/>
      <c r="O234" s="30">
        <v>1</v>
      </c>
      <c r="P234" s="30" t="s">
        <v>5131</v>
      </c>
      <c r="T234" s="3"/>
    </row>
    <row r="235" spans="1:20">
      <c r="A235" s="28" t="s">
        <v>591</v>
      </c>
      <c r="B235" s="28" t="s">
        <v>745</v>
      </c>
      <c r="C235" s="29" t="s">
        <v>1840</v>
      </c>
      <c r="D235" s="28" t="s">
        <v>1879</v>
      </c>
      <c r="E235" s="53">
        <v>110088867</v>
      </c>
      <c r="F235" s="53">
        <v>110088867</v>
      </c>
      <c r="G235" s="28">
        <v>0</v>
      </c>
      <c r="H235" s="28" t="s">
        <v>1899</v>
      </c>
      <c r="I235" s="28" t="s">
        <v>1352</v>
      </c>
      <c r="J235" s="28">
        <v>1171</v>
      </c>
      <c r="K235" s="28">
        <v>391</v>
      </c>
      <c r="L235" s="28" t="s">
        <v>2127</v>
      </c>
      <c r="M235" s="30">
        <v>1</v>
      </c>
      <c r="N235" s="28"/>
      <c r="O235" s="30">
        <v>0.16666666666666699</v>
      </c>
      <c r="P235" s="30" t="s">
        <v>5130</v>
      </c>
      <c r="T235" s="3"/>
    </row>
    <row r="236" spans="1:20">
      <c r="A236" s="28" t="s">
        <v>591</v>
      </c>
      <c r="B236" s="28" t="s">
        <v>746</v>
      </c>
      <c r="C236" s="29" t="s">
        <v>1842</v>
      </c>
      <c r="D236" s="28" t="s">
        <v>1879</v>
      </c>
      <c r="E236" s="53">
        <v>112381863</v>
      </c>
      <c r="F236" s="53">
        <v>112381863</v>
      </c>
      <c r="G236" s="28">
        <v>0</v>
      </c>
      <c r="H236" s="28" t="s">
        <v>1900</v>
      </c>
      <c r="I236" s="28" t="s">
        <v>1353</v>
      </c>
      <c r="J236" s="28">
        <v>169</v>
      </c>
      <c r="K236" s="28">
        <v>57</v>
      </c>
      <c r="L236" s="28" t="s">
        <v>2130</v>
      </c>
      <c r="M236" s="30">
        <v>0.46721311475409799</v>
      </c>
      <c r="N236" s="28"/>
      <c r="O236" s="30">
        <v>1</v>
      </c>
      <c r="P236" s="30" t="s">
        <v>5131</v>
      </c>
      <c r="T236" s="3"/>
    </row>
    <row r="237" spans="1:20">
      <c r="A237" s="28" t="s">
        <v>591</v>
      </c>
      <c r="B237" s="28" t="s">
        <v>746</v>
      </c>
      <c r="C237" s="29" t="s">
        <v>1852</v>
      </c>
      <c r="D237" s="28" t="s">
        <v>1879</v>
      </c>
      <c r="E237" s="53">
        <v>112385613</v>
      </c>
      <c r="F237" s="53">
        <v>112385613</v>
      </c>
      <c r="G237" s="28">
        <v>0</v>
      </c>
      <c r="H237" s="28" t="s">
        <v>1900</v>
      </c>
      <c r="I237" s="28" t="s">
        <v>1353</v>
      </c>
      <c r="J237" s="28">
        <v>284</v>
      </c>
      <c r="K237" s="28">
        <v>95</v>
      </c>
      <c r="L237" s="28" t="s">
        <v>2131</v>
      </c>
      <c r="M237" s="30">
        <v>0.77868852459016402</v>
      </c>
      <c r="N237" s="28"/>
      <c r="O237" s="30">
        <v>1</v>
      </c>
      <c r="P237" s="30" t="s">
        <v>5131</v>
      </c>
      <c r="T237" s="3"/>
    </row>
    <row r="238" spans="1:20">
      <c r="A238" s="28" t="s">
        <v>591</v>
      </c>
      <c r="B238" s="28" t="s">
        <v>212</v>
      </c>
      <c r="C238" s="29" t="s">
        <v>1842</v>
      </c>
      <c r="D238" s="28" t="s">
        <v>1880</v>
      </c>
      <c r="E238" s="53">
        <v>19598971</v>
      </c>
      <c r="F238" s="53">
        <v>19598971</v>
      </c>
      <c r="G238" s="28">
        <v>0</v>
      </c>
      <c r="H238" s="28" t="s">
        <v>1900</v>
      </c>
      <c r="I238" s="28" t="s">
        <v>1354</v>
      </c>
      <c r="J238" s="28">
        <v>928</v>
      </c>
      <c r="K238" s="28">
        <v>310</v>
      </c>
      <c r="L238" s="28" t="s">
        <v>2130</v>
      </c>
      <c r="M238" s="30">
        <v>0.99041533546325899</v>
      </c>
      <c r="N238" s="28"/>
      <c r="O238" s="30">
        <v>1</v>
      </c>
      <c r="P238" s="30" t="s">
        <v>5131</v>
      </c>
      <c r="T238" s="3"/>
    </row>
    <row r="239" spans="1:20">
      <c r="A239" s="28" t="s">
        <v>591</v>
      </c>
      <c r="B239" s="28" t="s">
        <v>747</v>
      </c>
      <c r="C239" s="29" t="s">
        <v>1852</v>
      </c>
      <c r="D239" s="28" t="s">
        <v>1880</v>
      </c>
      <c r="E239" s="53">
        <v>20285693</v>
      </c>
      <c r="F239" s="53">
        <v>20285693</v>
      </c>
      <c r="G239" s="28">
        <v>0</v>
      </c>
      <c r="H239" s="28" t="s">
        <v>1900</v>
      </c>
      <c r="I239" s="28" t="s">
        <v>1355</v>
      </c>
      <c r="J239" s="28">
        <v>114</v>
      </c>
      <c r="K239" s="28">
        <v>38</v>
      </c>
      <c r="L239" s="28" t="s">
        <v>2134</v>
      </c>
      <c r="M239" s="30">
        <v>0.25675675675675702</v>
      </c>
      <c r="N239" s="28"/>
      <c r="O239" s="30">
        <v>1</v>
      </c>
      <c r="P239" s="30" t="s">
        <v>5131</v>
      </c>
      <c r="T239" s="3"/>
    </row>
    <row r="240" spans="1:20">
      <c r="A240" s="28" t="s">
        <v>591</v>
      </c>
      <c r="B240" s="28" t="s">
        <v>748</v>
      </c>
      <c r="C240" s="29" t="s">
        <v>1840</v>
      </c>
      <c r="D240" s="28" t="s">
        <v>1880</v>
      </c>
      <c r="E240" s="53">
        <v>20534733</v>
      </c>
      <c r="F240" s="53">
        <v>20534733</v>
      </c>
      <c r="G240" s="28">
        <v>0</v>
      </c>
      <c r="H240" s="28" t="s">
        <v>1900</v>
      </c>
      <c r="I240" s="28" t="s">
        <v>1356</v>
      </c>
      <c r="J240" s="28">
        <v>1288</v>
      </c>
      <c r="K240" s="28">
        <v>430</v>
      </c>
      <c r="L240" s="28" t="s">
        <v>2130</v>
      </c>
      <c r="M240" s="30">
        <v>0.89770354906054295</v>
      </c>
      <c r="N240" s="28" t="s">
        <v>2147</v>
      </c>
      <c r="O240" s="30">
        <v>0.5</v>
      </c>
      <c r="P240" s="30" t="s">
        <v>5130</v>
      </c>
      <c r="T240" s="3"/>
    </row>
    <row r="241" spans="1:20">
      <c r="A241" s="28" t="s">
        <v>591</v>
      </c>
      <c r="B241" s="28" t="s">
        <v>748</v>
      </c>
      <c r="C241" s="29" t="s">
        <v>1857</v>
      </c>
      <c r="D241" s="28" t="s">
        <v>1880</v>
      </c>
      <c r="E241" s="53">
        <v>20534766</v>
      </c>
      <c r="F241" s="53">
        <v>20534766</v>
      </c>
      <c r="G241" s="28">
        <v>0</v>
      </c>
      <c r="H241" s="28" t="s">
        <v>1900</v>
      </c>
      <c r="I241" s="28" t="s">
        <v>1356</v>
      </c>
      <c r="J241" s="28">
        <v>1321</v>
      </c>
      <c r="K241" s="28">
        <v>441</v>
      </c>
      <c r="L241" s="28" t="s">
        <v>2130</v>
      </c>
      <c r="M241" s="30">
        <v>0.92066805845511501</v>
      </c>
      <c r="N241" s="28"/>
      <c r="O241" s="30">
        <v>0.5</v>
      </c>
      <c r="P241" s="30" t="s">
        <v>5130</v>
      </c>
      <c r="T241" s="3"/>
    </row>
    <row r="242" spans="1:20">
      <c r="A242" s="28" t="s">
        <v>591</v>
      </c>
      <c r="B242" s="28" t="s">
        <v>748</v>
      </c>
      <c r="C242" s="29" t="s">
        <v>1842</v>
      </c>
      <c r="D242" s="28" t="s">
        <v>1880</v>
      </c>
      <c r="E242" s="53">
        <v>20534781</v>
      </c>
      <c r="F242" s="53">
        <v>20534781</v>
      </c>
      <c r="G242" s="28">
        <v>0</v>
      </c>
      <c r="H242" s="28" t="s">
        <v>1900</v>
      </c>
      <c r="I242" s="28" t="s">
        <v>1356</v>
      </c>
      <c r="J242" s="28">
        <v>1336</v>
      </c>
      <c r="K242" s="28">
        <v>446</v>
      </c>
      <c r="L242" s="28" t="s">
        <v>2130</v>
      </c>
      <c r="M242" s="30">
        <v>0.93110647181628403</v>
      </c>
      <c r="N242" s="28"/>
      <c r="O242" s="30">
        <v>0.5</v>
      </c>
      <c r="P242" s="30" t="s">
        <v>5130</v>
      </c>
      <c r="T242" s="3"/>
    </row>
    <row r="243" spans="1:20">
      <c r="A243" s="28" t="s">
        <v>591</v>
      </c>
      <c r="B243" s="28" t="s">
        <v>749</v>
      </c>
      <c r="C243" s="29" t="s">
        <v>1840</v>
      </c>
      <c r="D243" s="28" t="s">
        <v>1880</v>
      </c>
      <c r="E243" s="53">
        <v>22305714</v>
      </c>
      <c r="F243" s="53">
        <v>22305714</v>
      </c>
      <c r="G243" s="28">
        <v>0</v>
      </c>
      <c r="H243" s="28" t="s">
        <v>1900</v>
      </c>
      <c r="I243" s="28" t="s">
        <v>1357</v>
      </c>
      <c r="J243" s="28">
        <v>144</v>
      </c>
      <c r="K243" s="28">
        <v>48</v>
      </c>
      <c r="L243" s="28" t="s">
        <v>2134</v>
      </c>
      <c r="M243" s="30">
        <v>9.6774193548387094E-2</v>
      </c>
      <c r="N243" s="28" t="s">
        <v>2147</v>
      </c>
      <c r="O243" s="30">
        <v>1</v>
      </c>
      <c r="P243" s="30" t="s">
        <v>5130</v>
      </c>
      <c r="T243" s="3"/>
    </row>
    <row r="244" spans="1:20">
      <c r="A244" s="28" t="s">
        <v>591</v>
      </c>
      <c r="B244" s="28" t="s">
        <v>750</v>
      </c>
      <c r="C244" s="29" t="s">
        <v>1842</v>
      </c>
      <c r="D244" s="28" t="s">
        <v>1880</v>
      </c>
      <c r="E244" s="53">
        <v>38653267</v>
      </c>
      <c r="F244" s="53">
        <v>38653267</v>
      </c>
      <c r="G244" s="28">
        <v>0</v>
      </c>
      <c r="H244" s="28" t="s">
        <v>1900</v>
      </c>
      <c r="I244" s="28" t="s">
        <v>1358</v>
      </c>
      <c r="J244" s="28" t="s">
        <v>1960</v>
      </c>
      <c r="K244" s="28" t="s">
        <v>1961</v>
      </c>
      <c r="L244" s="28" t="s">
        <v>2129</v>
      </c>
      <c r="M244" s="30">
        <v>1.1302181102470499E-2</v>
      </c>
      <c r="N244" s="28"/>
      <c r="O244" s="30">
        <v>1</v>
      </c>
      <c r="P244" s="30" t="s">
        <v>5131</v>
      </c>
      <c r="T244" s="3"/>
    </row>
    <row r="245" spans="1:20">
      <c r="A245" s="28" t="s">
        <v>591</v>
      </c>
      <c r="B245" s="28" t="s">
        <v>751</v>
      </c>
      <c r="C245" s="29" t="s">
        <v>1844</v>
      </c>
      <c r="D245" s="28" t="s">
        <v>1880</v>
      </c>
      <c r="E245" s="53">
        <v>44043879</v>
      </c>
      <c r="F245" s="53">
        <v>44043879</v>
      </c>
      <c r="G245" s="28">
        <v>0</v>
      </c>
      <c r="H245" s="28" t="s">
        <v>1900</v>
      </c>
      <c r="I245" s="28" t="s">
        <v>1359</v>
      </c>
      <c r="J245" s="28">
        <v>2062</v>
      </c>
      <c r="K245" s="28">
        <v>688</v>
      </c>
      <c r="L245" s="28" t="s">
        <v>2135</v>
      </c>
      <c r="M245" s="30">
        <v>0.83292978208232404</v>
      </c>
      <c r="N245" s="28"/>
      <c r="O245" s="30">
        <v>1</v>
      </c>
      <c r="P245" s="30" t="s">
        <v>5131</v>
      </c>
      <c r="T245" s="3"/>
    </row>
    <row r="246" spans="1:20">
      <c r="A246" s="28" t="s">
        <v>591</v>
      </c>
      <c r="B246" s="28" t="s">
        <v>752</v>
      </c>
      <c r="C246" s="29" t="s">
        <v>1844</v>
      </c>
      <c r="D246" s="28" t="s">
        <v>1880</v>
      </c>
      <c r="E246" s="53">
        <v>49528792</v>
      </c>
      <c r="F246" s="53">
        <v>49528792</v>
      </c>
      <c r="G246" s="28">
        <v>0</v>
      </c>
      <c r="H246" s="28" t="s">
        <v>1900</v>
      </c>
      <c r="I246" s="28" t="s">
        <v>1360</v>
      </c>
      <c r="J246" s="28">
        <v>304</v>
      </c>
      <c r="K246" s="28">
        <v>102</v>
      </c>
      <c r="L246" s="28" t="s">
        <v>2130</v>
      </c>
      <c r="M246" s="30">
        <v>0.94444444444444398</v>
      </c>
      <c r="N246" s="28"/>
      <c r="O246" s="30">
        <v>1</v>
      </c>
      <c r="P246" s="30" t="s">
        <v>5130</v>
      </c>
      <c r="T246" s="3"/>
    </row>
    <row r="247" spans="1:20">
      <c r="A247" s="28" t="s">
        <v>591</v>
      </c>
      <c r="B247" s="28" t="s">
        <v>753</v>
      </c>
      <c r="C247" s="29" t="s">
        <v>1842</v>
      </c>
      <c r="D247" s="28" t="s">
        <v>1880</v>
      </c>
      <c r="E247" s="53">
        <v>49620209</v>
      </c>
      <c r="F247" s="53">
        <v>49620209</v>
      </c>
      <c r="G247" s="28">
        <v>0</v>
      </c>
      <c r="H247" s="28" t="s">
        <v>1900</v>
      </c>
      <c r="I247" s="28" t="s">
        <v>1361</v>
      </c>
      <c r="J247" s="28">
        <v>885</v>
      </c>
      <c r="K247" s="28">
        <v>295</v>
      </c>
      <c r="L247" s="28" t="s">
        <v>2131</v>
      </c>
      <c r="M247" s="30">
        <v>0.90769230769230802</v>
      </c>
      <c r="N247" s="28"/>
      <c r="O247" s="30">
        <v>1</v>
      </c>
      <c r="P247" s="30" t="s">
        <v>5131</v>
      </c>
      <c r="T247" s="3"/>
    </row>
    <row r="248" spans="1:20">
      <c r="A248" s="28" t="s">
        <v>591</v>
      </c>
      <c r="B248" s="28" t="s">
        <v>116</v>
      </c>
      <c r="C248" s="29" t="s">
        <v>1840</v>
      </c>
      <c r="D248" s="28" t="s">
        <v>1880</v>
      </c>
      <c r="E248" s="53">
        <v>51251831</v>
      </c>
      <c r="F248" s="53">
        <v>51251831</v>
      </c>
      <c r="G248" s="28">
        <v>0</v>
      </c>
      <c r="H248" s="28" t="s">
        <v>1900</v>
      </c>
      <c r="I248" s="28" t="s">
        <v>1362</v>
      </c>
      <c r="J248" s="28">
        <v>864</v>
      </c>
      <c r="K248" s="28">
        <v>288</v>
      </c>
      <c r="L248" s="28" t="s">
        <v>2134</v>
      </c>
      <c r="M248" s="30">
        <v>0.46829268292682902</v>
      </c>
      <c r="N248" s="28"/>
      <c r="O248" s="30">
        <v>0.25</v>
      </c>
      <c r="P248" s="30" t="s">
        <v>5130</v>
      </c>
      <c r="T248" s="3"/>
    </row>
    <row r="249" spans="1:20">
      <c r="A249" s="28" t="s">
        <v>591</v>
      </c>
      <c r="B249" s="28" t="s">
        <v>754</v>
      </c>
      <c r="C249" s="29" t="s">
        <v>1840</v>
      </c>
      <c r="D249" s="28" t="s">
        <v>1880</v>
      </c>
      <c r="E249" s="53">
        <v>51968792</v>
      </c>
      <c r="F249" s="53">
        <v>51968792</v>
      </c>
      <c r="G249" s="28">
        <v>0</v>
      </c>
      <c r="H249" s="28" t="s">
        <v>1900</v>
      </c>
      <c r="I249" s="28" t="s">
        <v>1363</v>
      </c>
      <c r="J249" s="28" t="s">
        <v>1962</v>
      </c>
      <c r="K249" s="28" t="s">
        <v>1963</v>
      </c>
      <c r="L249" s="28" t="s">
        <v>2141</v>
      </c>
      <c r="M249" s="30">
        <v>0.9927139583511515</v>
      </c>
      <c r="N249" s="28" t="s">
        <v>2147</v>
      </c>
      <c r="O249" s="30">
        <v>1</v>
      </c>
      <c r="P249" s="30" t="s">
        <v>5131</v>
      </c>
      <c r="T249" s="3"/>
    </row>
    <row r="250" spans="1:20">
      <c r="A250" s="28" t="s">
        <v>591</v>
      </c>
      <c r="B250" s="28" t="s">
        <v>143</v>
      </c>
      <c r="C250" s="29" t="s">
        <v>1849</v>
      </c>
      <c r="D250" s="28" t="s">
        <v>1880</v>
      </c>
      <c r="E250" s="53">
        <v>58084431</v>
      </c>
      <c r="F250" s="53">
        <v>58084431</v>
      </c>
      <c r="G250" s="28">
        <v>0</v>
      </c>
      <c r="H250" s="28" t="s">
        <v>1900</v>
      </c>
      <c r="I250" s="28" t="s">
        <v>1364</v>
      </c>
      <c r="J250" s="28">
        <v>4919</v>
      </c>
      <c r="K250" s="28">
        <v>1640</v>
      </c>
      <c r="L250" s="28" t="s">
        <v>2137</v>
      </c>
      <c r="M250" s="30">
        <v>0.99696048632218803</v>
      </c>
      <c r="N250" s="28"/>
      <c r="O250" s="30">
        <v>0.16666666666666699</v>
      </c>
      <c r="P250" s="30" t="s">
        <v>5130</v>
      </c>
      <c r="T250" s="3"/>
    </row>
    <row r="251" spans="1:20">
      <c r="A251" s="28" t="s">
        <v>591</v>
      </c>
      <c r="B251" s="28" t="s">
        <v>755</v>
      </c>
      <c r="C251" s="29" t="s">
        <v>1842</v>
      </c>
      <c r="D251" s="28" t="s">
        <v>1880</v>
      </c>
      <c r="E251" s="53">
        <v>74614018</v>
      </c>
      <c r="F251" s="53">
        <v>74614018</v>
      </c>
      <c r="G251" s="28">
        <v>0</v>
      </c>
      <c r="H251" s="28" t="s">
        <v>1899</v>
      </c>
      <c r="I251" s="28" t="s">
        <v>1365</v>
      </c>
      <c r="J251" s="28">
        <v>1369</v>
      </c>
      <c r="K251" s="28">
        <v>457</v>
      </c>
      <c r="L251" s="28" t="s">
        <v>2128</v>
      </c>
      <c r="M251" s="30">
        <v>1</v>
      </c>
      <c r="N251" s="28"/>
      <c r="O251" s="30">
        <v>0.5</v>
      </c>
      <c r="P251" s="30" t="s">
        <v>5130</v>
      </c>
      <c r="T251" s="3"/>
    </row>
    <row r="252" spans="1:20">
      <c r="A252" s="28" t="s">
        <v>591</v>
      </c>
      <c r="B252" s="28" t="s">
        <v>756</v>
      </c>
      <c r="C252" s="29" t="s">
        <v>1841</v>
      </c>
      <c r="D252" s="28" t="s">
        <v>1880</v>
      </c>
      <c r="E252" s="53">
        <v>75141715</v>
      </c>
      <c r="F252" s="53">
        <v>75141715</v>
      </c>
      <c r="G252" s="28">
        <v>0</v>
      </c>
      <c r="H252" s="28" t="s">
        <v>1900</v>
      </c>
      <c r="I252" s="28" t="s">
        <v>1366</v>
      </c>
      <c r="J252" s="28">
        <v>49</v>
      </c>
      <c r="K252" s="28">
        <v>17</v>
      </c>
      <c r="L252" s="28" t="s">
        <v>2130</v>
      </c>
      <c r="M252" s="30">
        <v>5.2795031055900603E-2</v>
      </c>
      <c r="N252" s="28"/>
      <c r="O252" s="30">
        <v>0.5</v>
      </c>
      <c r="P252" s="30" t="s">
        <v>5130</v>
      </c>
      <c r="T252" s="3"/>
    </row>
    <row r="253" spans="1:20">
      <c r="A253" s="28" t="s">
        <v>591</v>
      </c>
      <c r="B253" s="28" t="s">
        <v>757</v>
      </c>
      <c r="C253" s="29" t="s">
        <v>1850</v>
      </c>
      <c r="D253" s="28" t="s">
        <v>1880</v>
      </c>
      <c r="E253" s="53">
        <v>81035543</v>
      </c>
      <c r="F253" s="53">
        <v>81035543</v>
      </c>
      <c r="G253" s="28">
        <v>0</v>
      </c>
      <c r="H253" s="28" t="s">
        <v>1899</v>
      </c>
      <c r="I253" s="28" t="s">
        <v>1367</v>
      </c>
      <c r="J253" s="28">
        <v>904</v>
      </c>
      <c r="K253" s="28">
        <v>302</v>
      </c>
      <c r="L253" s="28" t="s">
        <v>2128</v>
      </c>
      <c r="M253" s="30">
        <v>1</v>
      </c>
      <c r="N253" s="28"/>
      <c r="O253" s="30">
        <v>0.5</v>
      </c>
      <c r="P253" s="30" t="s">
        <v>5130</v>
      </c>
      <c r="T253" s="3"/>
    </row>
    <row r="254" spans="1:20">
      <c r="A254" s="28" t="s">
        <v>591</v>
      </c>
      <c r="B254" s="28" t="s">
        <v>67</v>
      </c>
      <c r="C254" s="29" t="s">
        <v>1842</v>
      </c>
      <c r="D254" s="28" t="s">
        <v>1880</v>
      </c>
      <c r="E254" s="53">
        <v>91117002</v>
      </c>
      <c r="F254" s="53">
        <v>91117002</v>
      </c>
      <c r="G254" s="28">
        <v>0</v>
      </c>
      <c r="H254" s="28" t="s">
        <v>1900</v>
      </c>
      <c r="I254" s="28" t="s">
        <v>68</v>
      </c>
      <c r="J254" s="28">
        <v>3335</v>
      </c>
      <c r="K254" s="28">
        <v>1112</v>
      </c>
      <c r="L254" s="28" t="s">
        <v>2132</v>
      </c>
      <c r="M254" s="30">
        <v>0.995523724261415</v>
      </c>
      <c r="N254" s="28"/>
      <c r="O254" s="30">
        <v>1</v>
      </c>
      <c r="P254" s="30" t="s">
        <v>5131</v>
      </c>
      <c r="T254" s="3"/>
    </row>
    <row r="255" spans="1:20">
      <c r="A255" s="28" t="s">
        <v>591</v>
      </c>
      <c r="B255" s="28" t="s">
        <v>758</v>
      </c>
      <c r="C255" s="29" t="s">
        <v>1841</v>
      </c>
      <c r="D255" s="28" t="s">
        <v>1880</v>
      </c>
      <c r="E255" s="53">
        <v>92474582</v>
      </c>
      <c r="F255" s="53">
        <v>92474582</v>
      </c>
      <c r="G255" s="28">
        <v>0</v>
      </c>
      <c r="H255" s="28" t="s">
        <v>1899</v>
      </c>
      <c r="I255" s="28" t="s">
        <v>1368</v>
      </c>
      <c r="J255" s="28">
        <v>944</v>
      </c>
      <c r="K255" s="28">
        <v>315</v>
      </c>
      <c r="L255" s="28" t="s">
        <v>2139</v>
      </c>
      <c r="M255" s="30">
        <v>1</v>
      </c>
      <c r="N255" s="28"/>
      <c r="O255" s="30">
        <v>0.33333333333333298</v>
      </c>
      <c r="P255" s="30" t="s">
        <v>5130</v>
      </c>
      <c r="T255" s="3"/>
    </row>
    <row r="256" spans="1:20">
      <c r="A256" s="28" t="s">
        <v>591</v>
      </c>
      <c r="B256" s="28" t="s">
        <v>758</v>
      </c>
      <c r="C256" s="29" t="s">
        <v>1840</v>
      </c>
      <c r="D256" s="28" t="s">
        <v>1880</v>
      </c>
      <c r="E256" s="53">
        <v>92474583</v>
      </c>
      <c r="F256" s="53">
        <v>92474583</v>
      </c>
      <c r="G256" s="28">
        <v>0</v>
      </c>
      <c r="H256" s="28" t="s">
        <v>1899</v>
      </c>
      <c r="I256" s="28" t="s">
        <v>1368</v>
      </c>
      <c r="J256" s="28">
        <v>943</v>
      </c>
      <c r="K256" s="28">
        <v>315</v>
      </c>
      <c r="L256" s="28" t="s">
        <v>2127</v>
      </c>
      <c r="M256" s="30">
        <v>1</v>
      </c>
      <c r="N256" s="28"/>
      <c r="O256" s="30">
        <v>0.33333333333333298</v>
      </c>
      <c r="P256" s="30" t="s">
        <v>5130</v>
      </c>
      <c r="T256" s="3"/>
    </row>
    <row r="257" spans="1:20">
      <c r="A257" s="28" t="s">
        <v>591</v>
      </c>
      <c r="B257" s="28" t="s">
        <v>759</v>
      </c>
      <c r="C257" s="29" t="s">
        <v>1842</v>
      </c>
      <c r="D257" s="28" t="s">
        <v>1880</v>
      </c>
      <c r="E257" s="53">
        <v>92824736</v>
      </c>
      <c r="F257" s="53">
        <v>92824736</v>
      </c>
      <c r="G257" s="28">
        <v>0</v>
      </c>
      <c r="H257" s="28" t="s">
        <v>1899</v>
      </c>
      <c r="I257" s="28" t="s">
        <v>1369</v>
      </c>
      <c r="J257" s="28">
        <v>1233</v>
      </c>
      <c r="K257" s="28">
        <v>411</v>
      </c>
      <c r="L257" s="28" t="s">
        <v>2145</v>
      </c>
      <c r="M257" s="30">
        <v>1</v>
      </c>
      <c r="N257" s="28"/>
      <c r="O257" s="30">
        <v>0.5</v>
      </c>
      <c r="P257" s="30" t="s">
        <v>5131</v>
      </c>
      <c r="T257" s="3"/>
    </row>
    <row r="258" spans="1:20">
      <c r="A258" s="28" t="s">
        <v>591</v>
      </c>
      <c r="B258" s="28" t="s">
        <v>760</v>
      </c>
      <c r="C258" s="29" t="s">
        <v>1840</v>
      </c>
      <c r="D258" s="28" t="s">
        <v>1880</v>
      </c>
      <c r="E258" s="53">
        <v>101878267</v>
      </c>
      <c r="F258" s="53">
        <v>101878267</v>
      </c>
      <c r="G258" s="28">
        <v>0</v>
      </c>
      <c r="H258" s="28" t="s">
        <v>1899</v>
      </c>
      <c r="I258" s="28" t="s">
        <v>1370</v>
      </c>
      <c r="J258" s="28" t="s">
        <v>1964</v>
      </c>
      <c r="K258" s="28" t="s">
        <v>1965</v>
      </c>
      <c r="L258" s="28" t="s">
        <v>2128</v>
      </c>
      <c r="M258" s="30">
        <v>1</v>
      </c>
      <c r="N258" s="28"/>
      <c r="O258" s="30">
        <v>1</v>
      </c>
      <c r="P258" s="30" t="s">
        <v>5131</v>
      </c>
      <c r="T258" s="3"/>
    </row>
    <row r="259" spans="1:20">
      <c r="A259" s="28" t="s">
        <v>591</v>
      </c>
      <c r="B259" s="28" t="s">
        <v>106</v>
      </c>
      <c r="C259" s="29" t="s">
        <v>1842</v>
      </c>
      <c r="D259" s="28" t="s">
        <v>1881</v>
      </c>
      <c r="E259" s="53">
        <v>36561013</v>
      </c>
      <c r="F259" s="53">
        <v>36561013</v>
      </c>
      <c r="G259" s="28">
        <v>0</v>
      </c>
      <c r="H259" s="28" t="s">
        <v>1900</v>
      </c>
      <c r="I259" s="28" t="s">
        <v>1371</v>
      </c>
      <c r="J259" s="28">
        <v>958</v>
      </c>
      <c r="K259" s="28">
        <v>320</v>
      </c>
      <c r="L259" s="28" t="s">
        <v>2130</v>
      </c>
      <c r="M259" s="30">
        <v>0.96676737160120896</v>
      </c>
      <c r="N259" s="28"/>
      <c r="O259" s="30">
        <v>0.5</v>
      </c>
      <c r="P259" s="30" t="s">
        <v>5131</v>
      </c>
      <c r="T259" s="3"/>
    </row>
    <row r="260" spans="1:20">
      <c r="A260" s="28" t="s">
        <v>591</v>
      </c>
      <c r="B260" s="28" t="s">
        <v>761</v>
      </c>
      <c r="C260" s="29" t="s">
        <v>1842</v>
      </c>
      <c r="D260" s="28" t="s">
        <v>1881</v>
      </c>
      <c r="E260" s="53">
        <v>36777916</v>
      </c>
      <c r="F260" s="53">
        <v>36777916</v>
      </c>
      <c r="G260" s="28">
        <v>0</v>
      </c>
      <c r="H260" s="28" t="s">
        <v>1900</v>
      </c>
      <c r="I260" s="28" t="s">
        <v>1372</v>
      </c>
      <c r="J260" s="28">
        <v>418</v>
      </c>
      <c r="K260" s="28">
        <v>140</v>
      </c>
      <c r="L260" s="28" t="s">
        <v>2129</v>
      </c>
      <c r="M260" s="30">
        <v>0.77777777777777801</v>
      </c>
      <c r="N260" s="28"/>
      <c r="O260" s="30">
        <v>1</v>
      </c>
      <c r="P260" s="30" t="s">
        <v>5131</v>
      </c>
      <c r="T260" s="3"/>
    </row>
    <row r="261" spans="1:20">
      <c r="A261" s="28" t="s">
        <v>591</v>
      </c>
      <c r="B261" s="28" t="s">
        <v>762</v>
      </c>
      <c r="C261" s="29" t="s">
        <v>1840</v>
      </c>
      <c r="D261" s="28" t="s">
        <v>1881</v>
      </c>
      <c r="E261" s="53">
        <v>37332097</v>
      </c>
      <c r="F261" s="53">
        <v>37332097</v>
      </c>
      <c r="G261" s="28">
        <v>0</v>
      </c>
      <c r="H261" s="28" t="s">
        <v>1900</v>
      </c>
      <c r="I261" s="28" t="s">
        <v>1373</v>
      </c>
      <c r="J261" s="28">
        <v>469</v>
      </c>
      <c r="K261" s="28">
        <v>157</v>
      </c>
      <c r="L261" s="28" t="s">
        <v>2135</v>
      </c>
      <c r="M261" s="30">
        <v>0.85326086956521696</v>
      </c>
      <c r="N261" s="28" t="s">
        <v>2147</v>
      </c>
      <c r="O261" s="30">
        <v>1</v>
      </c>
      <c r="P261" s="30" t="s">
        <v>5131</v>
      </c>
      <c r="T261" s="3"/>
    </row>
    <row r="262" spans="1:20">
      <c r="A262" s="28" t="s">
        <v>591</v>
      </c>
      <c r="B262" s="28" t="s">
        <v>763</v>
      </c>
      <c r="C262" s="29" t="s">
        <v>1846</v>
      </c>
      <c r="D262" s="28" t="s">
        <v>1881</v>
      </c>
      <c r="E262" s="53">
        <v>38896813</v>
      </c>
      <c r="F262" s="53">
        <v>38896813</v>
      </c>
      <c r="G262" s="28">
        <v>0</v>
      </c>
      <c r="H262" s="28" t="s">
        <v>1900</v>
      </c>
      <c r="I262" s="28" t="s">
        <v>1374</v>
      </c>
      <c r="J262" s="28">
        <v>280</v>
      </c>
      <c r="K262" s="28">
        <v>94</v>
      </c>
      <c r="L262" s="28" t="s">
        <v>2135</v>
      </c>
      <c r="M262" s="30">
        <v>0.46766169154228898</v>
      </c>
      <c r="N262" s="28"/>
      <c r="O262" s="30">
        <v>0.5</v>
      </c>
      <c r="P262" s="30" t="s">
        <v>5130</v>
      </c>
      <c r="T262" s="3"/>
    </row>
    <row r="263" spans="1:20">
      <c r="A263" s="28" t="s">
        <v>591</v>
      </c>
      <c r="B263" s="28" t="s">
        <v>168</v>
      </c>
      <c r="C263" s="29" t="s">
        <v>1842</v>
      </c>
      <c r="D263" s="28" t="s">
        <v>1881</v>
      </c>
      <c r="E263" s="53">
        <v>39586617</v>
      </c>
      <c r="F263" s="53">
        <v>39586617</v>
      </c>
      <c r="G263" s="28">
        <v>0</v>
      </c>
      <c r="H263" s="28" t="s">
        <v>1900</v>
      </c>
      <c r="I263" s="28" t="s">
        <v>1375</v>
      </c>
      <c r="J263" s="28">
        <v>1210</v>
      </c>
      <c r="K263" s="28">
        <v>404</v>
      </c>
      <c r="L263" s="28" t="s">
        <v>2129</v>
      </c>
      <c r="M263" s="30">
        <v>0.54965986394557798</v>
      </c>
      <c r="N263" s="28"/>
      <c r="O263" s="30">
        <v>0.33333333333333298</v>
      </c>
      <c r="P263" s="30" t="s">
        <v>5131</v>
      </c>
      <c r="T263" s="3"/>
    </row>
    <row r="264" spans="1:20">
      <c r="A264" s="28" t="s">
        <v>591</v>
      </c>
      <c r="B264" s="28" t="s">
        <v>764</v>
      </c>
      <c r="C264" s="29" t="s">
        <v>1840</v>
      </c>
      <c r="D264" s="28" t="s">
        <v>1881</v>
      </c>
      <c r="E264" s="53">
        <v>41881206</v>
      </c>
      <c r="F264" s="53">
        <v>41881206</v>
      </c>
      <c r="G264" s="28">
        <v>0</v>
      </c>
      <c r="H264" s="28" t="s">
        <v>1899</v>
      </c>
      <c r="I264" s="28" t="s">
        <v>1376</v>
      </c>
      <c r="J264" s="28">
        <v>244</v>
      </c>
      <c r="K264" s="28">
        <v>82</v>
      </c>
      <c r="L264" s="28" t="s">
        <v>2127</v>
      </c>
      <c r="M264" s="30">
        <v>1</v>
      </c>
      <c r="N264" s="28"/>
      <c r="O264" s="30">
        <v>0.5</v>
      </c>
      <c r="P264" s="30" t="s">
        <v>5131</v>
      </c>
      <c r="T264" s="3"/>
    </row>
    <row r="265" spans="1:20">
      <c r="A265" s="28" t="s">
        <v>591</v>
      </c>
      <c r="B265" s="28" t="s">
        <v>765</v>
      </c>
      <c r="C265" s="29" t="s">
        <v>1840</v>
      </c>
      <c r="D265" s="28" t="s">
        <v>1881</v>
      </c>
      <c r="E265" s="53">
        <v>43197005</v>
      </c>
      <c r="F265" s="53">
        <v>43197005</v>
      </c>
      <c r="G265" s="28">
        <v>0</v>
      </c>
      <c r="H265" s="28" t="s">
        <v>1899</v>
      </c>
      <c r="I265" s="28" t="s">
        <v>1377</v>
      </c>
      <c r="J265" s="28">
        <v>1452</v>
      </c>
      <c r="K265" s="28">
        <v>484</v>
      </c>
      <c r="L265" s="28" t="s">
        <v>2126</v>
      </c>
      <c r="M265" s="30">
        <v>1</v>
      </c>
      <c r="N265" s="28"/>
      <c r="O265" s="30">
        <v>1</v>
      </c>
      <c r="P265" s="30" t="s">
        <v>5130</v>
      </c>
      <c r="T265" s="3"/>
    </row>
    <row r="266" spans="1:20">
      <c r="A266" s="28" t="s">
        <v>591</v>
      </c>
      <c r="B266" s="28" t="s">
        <v>766</v>
      </c>
      <c r="C266" s="29" t="s">
        <v>1840</v>
      </c>
      <c r="D266" s="28" t="s">
        <v>1881</v>
      </c>
      <c r="E266" s="53">
        <v>48580258</v>
      </c>
      <c r="F266" s="53">
        <v>48580258</v>
      </c>
      <c r="G266" s="28">
        <v>0</v>
      </c>
      <c r="H266" s="28" t="s">
        <v>1899</v>
      </c>
      <c r="I266" s="28" t="s">
        <v>1378</v>
      </c>
      <c r="J266" s="28">
        <v>1005</v>
      </c>
      <c r="K266" s="28">
        <v>335</v>
      </c>
      <c r="L266" s="28" t="s">
        <v>2126</v>
      </c>
      <c r="M266" s="30">
        <v>1</v>
      </c>
      <c r="N266" s="28"/>
      <c r="O266" s="30">
        <v>1</v>
      </c>
      <c r="P266" s="30" t="s">
        <v>5130</v>
      </c>
      <c r="T266" s="3"/>
    </row>
    <row r="267" spans="1:20">
      <c r="A267" s="28" t="s">
        <v>591</v>
      </c>
      <c r="B267" s="28" t="s">
        <v>766</v>
      </c>
      <c r="C267" s="29" t="s">
        <v>1854</v>
      </c>
      <c r="D267" s="28" t="s">
        <v>1881</v>
      </c>
      <c r="E267" s="53">
        <v>48580266</v>
      </c>
      <c r="F267" s="53">
        <v>48580266</v>
      </c>
      <c r="G267" s="28">
        <v>0</v>
      </c>
      <c r="H267" s="28" t="s">
        <v>1900</v>
      </c>
      <c r="I267" s="28" t="s">
        <v>1378</v>
      </c>
      <c r="J267" s="28">
        <v>997</v>
      </c>
      <c r="K267" s="28">
        <v>333</v>
      </c>
      <c r="L267" s="28" t="s">
        <v>2130</v>
      </c>
      <c r="M267" s="30">
        <v>0.99402985074626904</v>
      </c>
      <c r="N267" s="28"/>
      <c r="O267" s="30">
        <v>1</v>
      </c>
      <c r="P267" s="30" t="s">
        <v>5130</v>
      </c>
      <c r="T267" s="3"/>
    </row>
    <row r="268" spans="1:20">
      <c r="A268" s="28" t="s">
        <v>591</v>
      </c>
      <c r="B268" s="28" t="s">
        <v>767</v>
      </c>
      <c r="C268" s="29" t="s">
        <v>1844</v>
      </c>
      <c r="D268" s="28" t="s">
        <v>1881</v>
      </c>
      <c r="E268" s="53">
        <v>53497593</v>
      </c>
      <c r="F268" s="53">
        <v>53497593</v>
      </c>
      <c r="G268" s="28">
        <v>0</v>
      </c>
      <c r="H268" s="28" t="s">
        <v>1900</v>
      </c>
      <c r="I268" s="28" t="s">
        <v>1379</v>
      </c>
      <c r="J268" s="28">
        <v>1078</v>
      </c>
      <c r="K268" s="28">
        <v>360</v>
      </c>
      <c r="L268" s="28" t="s">
        <v>2130</v>
      </c>
      <c r="M268" s="30">
        <v>0.94240837696335</v>
      </c>
      <c r="N268" s="28"/>
      <c r="O268" s="30">
        <v>0.33333333333333298</v>
      </c>
      <c r="P268" s="30" t="s">
        <v>5131</v>
      </c>
      <c r="T268" s="3"/>
    </row>
    <row r="269" spans="1:20">
      <c r="A269" s="28" t="s">
        <v>591</v>
      </c>
      <c r="B269" s="28" t="s">
        <v>316</v>
      </c>
      <c r="C269" s="29" t="s">
        <v>1844</v>
      </c>
      <c r="D269" s="28" t="s">
        <v>1881</v>
      </c>
      <c r="E269" s="53">
        <v>54780345</v>
      </c>
      <c r="F269" s="53">
        <v>54780345</v>
      </c>
      <c r="G269" s="28">
        <v>0</v>
      </c>
      <c r="H269" s="28" t="s">
        <v>1900</v>
      </c>
      <c r="I269" s="28" t="s">
        <v>1380</v>
      </c>
      <c r="J269" s="28">
        <v>459</v>
      </c>
      <c r="K269" s="28">
        <v>153</v>
      </c>
      <c r="L269" s="28" t="s">
        <v>2134</v>
      </c>
      <c r="M269" s="30">
        <v>0.96226415094339601</v>
      </c>
      <c r="N269" s="28"/>
      <c r="O269" s="30">
        <v>0.33333333333333298</v>
      </c>
      <c r="P269" s="30" t="s">
        <v>5130</v>
      </c>
      <c r="T269" s="3"/>
    </row>
    <row r="270" spans="1:20">
      <c r="A270" s="28" t="s">
        <v>591</v>
      </c>
      <c r="B270" s="28" t="s">
        <v>316</v>
      </c>
      <c r="C270" s="29" t="s">
        <v>1846</v>
      </c>
      <c r="D270" s="28" t="s">
        <v>1881</v>
      </c>
      <c r="E270" s="53">
        <v>54780380</v>
      </c>
      <c r="F270" s="53">
        <v>54780380</v>
      </c>
      <c r="G270" s="28">
        <v>0</v>
      </c>
      <c r="H270" s="28" t="s">
        <v>1900</v>
      </c>
      <c r="I270" s="28" t="s">
        <v>1380</v>
      </c>
      <c r="J270" s="28">
        <v>424</v>
      </c>
      <c r="K270" s="28">
        <v>142</v>
      </c>
      <c r="L270" s="28" t="s">
        <v>2141</v>
      </c>
      <c r="M270" s="30">
        <v>0.89308176100629</v>
      </c>
      <c r="N270" s="28"/>
      <c r="O270" s="30">
        <v>0.33333333333333298</v>
      </c>
      <c r="P270" s="30" t="s">
        <v>5130</v>
      </c>
      <c r="T270" s="3"/>
    </row>
    <row r="271" spans="1:20">
      <c r="A271" s="28" t="s">
        <v>591</v>
      </c>
      <c r="B271" s="28" t="s">
        <v>768</v>
      </c>
      <c r="C271" s="29" t="s">
        <v>1840</v>
      </c>
      <c r="D271" s="28" t="s">
        <v>1881</v>
      </c>
      <c r="E271" s="53">
        <v>58706787</v>
      </c>
      <c r="F271" s="53">
        <v>58706787</v>
      </c>
      <c r="G271" s="28">
        <v>0</v>
      </c>
      <c r="H271" s="28" t="s">
        <v>1900</v>
      </c>
      <c r="I271" s="28" t="s">
        <v>1381</v>
      </c>
      <c r="J271" s="28" t="s">
        <v>1966</v>
      </c>
      <c r="K271" s="28" t="s">
        <v>1967</v>
      </c>
      <c r="L271" s="28" t="s">
        <v>2129</v>
      </c>
      <c r="M271" s="30">
        <v>4.8827147776436999E-2</v>
      </c>
      <c r="N271" s="28"/>
      <c r="O271" s="30">
        <v>0.5</v>
      </c>
      <c r="P271" s="30" t="s">
        <v>5131</v>
      </c>
      <c r="T271" s="3"/>
    </row>
    <row r="272" spans="1:20">
      <c r="A272" s="28" t="s">
        <v>591</v>
      </c>
      <c r="B272" s="28" t="s">
        <v>28</v>
      </c>
      <c r="C272" s="29" t="s">
        <v>1849</v>
      </c>
      <c r="D272" s="28" t="s">
        <v>1881</v>
      </c>
      <c r="E272" s="53">
        <v>63036548</v>
      </c>
      <c r="F272" s="53">
        <v>63036548</v>
      </c>
      <c r="G272" s="28">
        <v>0</v>
      </c>
      <c r="H272" s="28" t="s">
        <v>1900</v>
      </c>
      <c r="I272" s="28" t="s">
        <v>1382</v>
      </c>
      <c r="J272" s="28">
        <v>1537</v>
      </c>
      <c r="K272" s="28">
        <v>513</v>
      </c>
      <c r="L272" s="28" t="s">
        <v>2130</v>
      </c>
      <c r="M272" s="30">
        <v>0.98087954110898701</v>
      </c>
      <c r="N272" s="28" t="s">
        <v>2149</v>
      </c>
      <c r="O272" s="30">
        <v>1</v>
      </c>
      <c r="P272" s="30" t="s">
        <v>5130</v>
      </c>
      <c r="T272" s="3"/>
    </row>
    <row r="273" spans="1:20">
      <c r="A273" s="28" t="s">
        <v>591</v>
      </c>
      <c r="B273" s="28" t="s">
        <v>769</v>
      </c>
      <c r="C273" s="29" t="s">
        <v>1846</v>
      </c>
      <c r="D273" s="28" t="s">
        <v>1881</v>
      </c>
      <c r="E273" s="53">
        <v>67110972</v>
      </c>
      <c r="F273" s="53">
        <v>67110972</v>
      </c>
      <c r="G273" s="28">
        <v>0</v>
      </c>
      <c r="H273" s="28" t="s">
        <v>1900</v>
      </c>
      <c r="I273" s="28" t="s">
        <v>1383</v>
      </c>
      <c r="J273" s="28">
        <v>386</v>
      </c>
      <c r="K273" s="28">
        <v>129</v>
      </c>
      <c r="L273" s="28" t="s">
        <v>2131</v>
      </c>
      <c r="M273" s="30">
        <v>0.16840731070496101</v>
      </c>
      <c r="N273" s="28"/>
      <c r="O273" s="30">
        <v>0.2</v>
      </c>
      <c r="P273" s="30" t="s">
        <v>5131</v>
      </c>
      <c r="T273" s="3"/>
    </row>
    <row r="274" spans="1:20">
      <c r="A274" s="28" t="s">
        <v>591</v>
      </c>
      <c r="B274" s="28" t="s">
        <v>152</v>
      </c>
      <c r="C274" s="29" t="s">
        <v>1842</v>
      </c>
      <c r="D274" s="28" t="s">
        <v>1881</v>
      </c>
      <c r="E274" s="53">
        <v>68931034</v>
      </c>
      <c r="F274" s="53">
        <v>68931034</v>
      </c>
      <c r="G274" s="28">
        <v>0</v>
      </c>
      <c r="H274" s="28" t="s">
        <v>1899</v>
      </c>
      <c r="I274" s="28" t="s">
        <v>1384</v>
      </c>
      <c r="J274" s="28">
        <v>280</v>
      </c>
      <c r="K274" s="28">
        <v>94</v>
      </c>
      <c r="L274" s="28" t="s">
        <v>2128</v>
      </c>
      <c r="M274" s="30">
        <v>1</v>
      </c>
      <c r="N274" s="28"/>
      <c r="O274" s="30">
        <v>0.5</v>
      </c>
      <c r="P274" s="30" t="s">
        <v>5130</v>
      </c>
      <c r="T274" s="3"/>
    </row>
    <row r="275" spans="1:20">
      <c r="A275" s="28" t="s">
        <v>591</v>
      </c>
      <c r="B275" s="28" t="s">
        <v>294</v>
      </c>
      <c r="C275" s="29" t="s">
        <v>1840</v>
      </c>
      <c r="D275" s="28" t="s">
        <v>1881</v>
      </c>
      <c r="E275" s="53">
        <v>70487282</v>
      </c>
      <c r="F275" s="53">
        <v>70487282</v>
      </c>
      <c r="G275" s="28">
        <v>0</v>
      </c>
      <c r="H275" s="28" t="s">
        <v>1900</v>
      </c>
      <c r="I275" s="28" t="s">
        <v>1385</v>
      </c>
      <c r="J275" s="28">
        <v>816</v>
      </c>
      <c r="K275" s="28">
        <v>272</v>
      </c>
      <c r="L275" s="28" t="s">
        <v>2131</v>
      </c>
      <c r="M275" s="30">
        <v>0.99270072992700698</v>
      </c>
      <c r="N275" s="28" t="s">
        <v>2150</v>
      </c>
      <c r="O275" s="30">
        <v>1</v>
      </c>
      <c r="P275" s="30" t="s">
        <v>5131</v>
      </c>
      <c r="T275" s="3"/>
    </row>
    <row r="276" spans="1:20">
      <c r="A276" s="28" t="s">
        <v>591</v>
      </c>
      <c r="B276" s="28" t="s">
        <v>770</v>
      </c>
      <c r="C276" s="29" t="s">
        <v>1844</v>
      </c>
      <c r="D276" s="28" t="s">
        <v>1881</v>
      </c>
      <c r="E276" s="53">
        <v>76250843</v>
      </c>
      <c r="F276" s="53">
        <v>76250843</v>
      </c>
      <c r="G276" s="28">
        <v>0</v>
      </c>
      <c r="H276" s="28" t="s">
        <v>1899</v>
      </c>
      <c r="I276" s="28" t="s">
        <v>1386</v>
      </c>
      <c r="J276" s="28" t="s">
        <v>1968</v>
      </c>
      <c r="K276" s="28" t="s">
        <v>1969</v>
      </c>
      <c r="L276" s="28" t="s">
        <v>2140</v>
      </c>
      <c r="M276" s="30">
        <v>1</v>
      </c>
      <c r="N276" s="28"/>
      <c r="O276" s="30">
        <v>1</v>
      </c>
      <c r="P276" s="30" t="s">
        <v>5131</v>
      </c>
      <c r="T276" s="3"/>
    </row>
    <row r="277" spans="1:20">
      <c r="A277" s="28" t="s">
        <v>591</v>
      </c>
      <c r="B277" s="28" t="s">
        <v>272</v>
      </c>
      <c r="C277" s="29" t="s">
        <v>1840</v>
      </c>
      <c r="D277" s="28" t="s">
        <v>1881</v>
      </c>
      <c r="E277" s="53">
        <v>83289430</v>
      </c>
      <c r="F277" s="53">
        <v>83289430</v>
      </c>
      <c r="G277" s="28">
        <v>0</v>
      </c>
      <c r="H277" s="28" t="s">
        <v>1900</v>
      </c>
      <c r="I277" s="28" t="s">
        <v>1387</v>
      </c>
      <c r="J277" s="28">
        <v>1945</v>
      </c>
      <c r="K277" s="28">
        <v>649</v>
      </c>
      <c r="L277" s="28" t="s">
        <v>2130</v>
      </c>
      <c r="M277" s="30">
        <v>0.99846153846153896</v>
      </c>
      <c r="N277" s="28" t="s">
        <v>2147</v>
      </c>
      <c r="O277" s="30">
        <v>0.5</v>
      </c>
      <c r="P277" s="30" t="s">
        <v>5130</v>
      </c>
      <c r="T277" s="3"/>
    </row>
    <row r="278" spans="1:20">
      <c r="A278" s="28" t="s">
        <v>591</v>
      </c>
      <c r="B278" s="28" t="s">
        <v>272</v>
      </c>
      <c r="C278" s="29" t="s">
        <v>1844</v>
      </c>
      <c r="D278" s="28" t="s">
        <v>1881</v>
      </c>
      <c r="E278" s="53">
        <v>83289433</v>
      </c>
      <c r="F278" s="53">
        <v>83289433</v>
      </c>
      <c r="G278" s="28">
        <v>0</v>
      </c>
      <c r="H278" s="28" t="s">
        <v>1899</v>
      </c>
      <c r="I278" s="28" t="s">
        <v>1387</v>
      </c>
      <c r="J278" s="28">
        <v>1948</v>
      </c>
      <c r="K278" s="28">
        <v>650</v>
      </c>
      <c r="L278" s="28" t="s">
        <v>2127</v>
      </c>
      <c r="M278" s="30">
        <v>1</v>
      </c>
      <c r="N278" s="28"/>
      <c r="O278" s="30">
        <v>0.5</v>
      </c>
      <c r="P278" s="30" t="s">
        <v>5130</v>
      </c>
      <c r="T278" s="3"/>
    </row>
    <row r="279" spans="1:20">
      <c r="A279" s="28" t="s">
        <v>591</v>
      </c>
      <c r="B279" s="28" t="s">
        <v>22</v>
      </c>
      <c r="C279" s="29" t="s">
        <v>1842</v>
      </c>
      <c r="D279" s="28" t="s">
        <v>1881</v>
      </c>
      <c r="E279" s="53">
        <v>84900464</v>
      </c>
      <c r="F279" s="53">
        <v>84900464</v>
      </c>
      <c r="G279" s="28">
        <v>0</v>
      </c>
      <c r="H279" s="28" t="s">
        <v>1900</v>
      </c>
      <c r="I279" s="28" t="s">
        <v>1388</v>
      </c>
      <c r="J279" s="28">
        <v>2863</v>
      </c>
      <c r="K279" s="28">
        <v>955</v>
      </c>
      <c r="L279" s="28" t="s">
        <v>2130</v>
      </c>
      <c r="M279" s="30">
        <v>0.89503280224929704</v>
      </c>
      <c r="N279" s="28"/>
      <c r="O279" s="30">
        <v>1</v>
      </c>
      <c r="P279" s="30" t="s">
        <v>5131</v>
      </c>
      <c r="T279" s="3"/>
    </row>
    <row r="280" spans="1:20">
      <c r="A280" s="28" t="s">
        <v>591</v>
      </c>
      <c r="B280" s="28" t="s">
        <v>22</v>
      </c>
      <c r="C280" s="29" t="s">
        <v>1842</v>
      </c>
      <c r="D280" s="28" t="s">
        <v>1881</v>
      </c>
      <c r="E280" s="53">
        <v>85018670</v>
      </c>
      <c r="F280" s="53">
        <v>85018670</v>
      </c>
      <c r="G280" s="28">
        <v>0</v>
      </c>
      <c r="H280" s="28" t="s">
        <v>1900</v>
      </c>
      <c r="I280" s="28" t="s">
        <v>1388</v>
      </c>
      <c r="J280" s="28">
        <v>3082</v>
      </c>
      <c r="K280" s="28">
        <v>1028</v>
      </c>
      <c r="L280" s="28" t="s">
        <v>2129</v>
      </c>
      <c r="M280" s="30">
        <v>0.96344892221181</v>
      </c>
      <c r="N280" s="28"/>
      <c r="O280" s="30">
        <v>1</v>
      </c>
      <c r="P280" s="30" t="s">
        <v>5131</v>
      </c>
      <c r="T280" s="3"/>
    </row>
    <row r="281" spans="1:20">
      <c r="A281" s="28" t="s">
        <v>591</v>
      </c>
      <c r="B281" s="28" t="s">
        <v>771</v>
      </c>
      <c r="C281" s="29" t="s">
        <v>1842</v>
      </c>
      <c r="D281" s="28" t="s">
        <v>1881</v>
      </c>
      <c r="E281" s="53">
        <v>90816653</v>
      </c>
      <c r="F281" s="53">
        <v>90816653</v>
      </c>
      <c r="G281" s="28">
        <v>0</v>
      </c>
      <c r="H281" s="28" t="s">
        <v>1900</v>
      </c>
      <c r="I281" s="28" t="s">
        <v>1389</v>
      </c>
      <c r="J281" s="28">
        <v>271</v>
      </c>
      <c r="K281" s="28">
        <v>91</v>
      </c>
      <c r="L281" s="28" t="s">
        <v>2129</v>
      </c>
      <c r="M281" s="30">
        <v>0.50837988826815605</v>
      </c>
      <c r="N281" s="28"/>
      <c r="O281" s="30">
        <v>1</v>
      </c>
      <c r="P281" s="30" t="s">
        <v>5131</v>
      </c>
      <c r="T281" s="3"/>
    </row>
    <row r="282" spans="1:20">
      <c r="A282" s="28" t="s">
        <v>591</v>
      </c>
      <c r="B282" s="28" t="s">
        <v>771</v>
      </c>
      <c r="C282" s="29" t="s">
        <v>1842</v>
      </c>
      <c r="D282" s="28" t="s">
        <v>1881</v>
      </c>
      <c r="E282" s="53">
        <v>90817241</v>
      </c>
      <c r="F282" s="53">
        <v>90817241</v>
      </c>
      <c r="G282" s="28">
        <v>0</v>
      </c>
      <c r="H282" s="28" t="s">
        <v>1900</v>
      </c>
      <c r="I282" s="28" t="s">
        <v>1389</v>
      </c>
      <c r="J282" s="28">
        <v>429</v>
      </c>
      <c r="K282" s="28">
        <v>143</v>
      </c>
      <c r="L282" s="28" t="s">
        <v>2142</v>
      </c>
      <c r="M282" s="30">
        <v>0.79888268156424602</v>
      </c>
      <c r="N282" s="28"/>
      <c r="O282" s="30">
        <v>1</v>
      </c>
      <c r="P282" s="30" t="s">
        <v>5131</v>
      </c>
      <c r="T282" s="3"/>
    </row>
    <row r="283" spans="1:20">
      <c r="A283" s="28" t="s">
        <v>591</v>
      </c>
      <c r="B283" s="28" t="s">
        <v>772</v>
      </c>
      <c r="C283" s="29" t="s">
        <v>1840</v>
      </c>
      <c r="D283" s="28" t="s">
        <v>1882</v>
      </c>
      <c r="E283" s="53">
        <v>1410003</v>
      </c>
      <c r="F283" s="53">
        <v>1410003</v>
      </c>
      <c r="G283" s="28">
        <v>0</v>
      </c>
      <c r="H283" s="28" t="s">
        <v>1900</v>
      </c>
      <c r="I283" s="28" t="s">
        <v>1390</v>
      </c>
      <c r="J283" s="28">
        <v>1013</v>
      </c>
      <c r="K283" s="28">
        <v>338</v>
      </c>
      <c r="L283" s="28" t="s">
        <v>2131</v>
      </c>
      <c r="M283" s="30">
        <v>0.94677871148459403</v>
      </c>
      <c r="N283" s="28"/>
      <c r="O283" s="30">
        <v>1</v>
      </c>
      <c r="P283" s="30" t="s">
        <v>5130</v>
      </c>
      <c r="T283" s="3"/>
    </row>
    <row r="284" spans="1:20">
      <c r="A284" s="28" t="s">
        <v>591</v>
      </c>
      <c r="B284" s="28" t="s">
        <v>773</v>
      </c>
      <c r="C284" s="29" t="s">
        <v>1844</v>
      </c>
      <c r="D284" s="28" t="s">
        <v>1882</v>
      </c>
      <c r="E284" s="53">
        <v>1478419</v>
      </c>
      <c r="F284" s="53">
        <v>1478419</v>
      </c>
      <c r="G284" s="28">
        <v>0</v>
      </c>
      <c r="H284" s="28" t="s">
        <v>1900</v>
      </c>
      <c r="I284" s="28" t="s">
        <v>1391</v>
      </c>
      <c r="J284" s="28">
        <v>51</v>
      </c>
      <c r="K284" s="28">
        <v>17</v>
      </c>
      <c r="L284" s="28" t="s">
        <v>2142</v>
      </c>
      <c r="M284" s="30">
        <v>3.58649789029536E-2</v>
      </c>
      <c r="N284" s="28"/>
      <c r="O284" s="30">
        <v>1</v>
      </c>
      <c r="P284" s="30" t="s">
        <v>5131</v>
      </c>
      <c r="T284" s="3"/>
    </row>
    <row r="285" spans="1:20">
      <c r="A285" s="28" t="s">
        <v>591</v>
      </c>
      <c r="B285" s="28" t="s">
        <v>773</v>
      </c>
      <c r="C285" s="29" t="s">
        <v>1842</v>
      </c>
      <c r="D285" s="28" t="s">
        <v>1882</v>
      </c>
      <c r="E285" s="53">
        <v>1478431</v>
      </c>
      <c r="F285" s="53">
        <v>1478431</v>
      </c>
      <c r="G285" s="28">
        <v>0</v>
      </c>
      <c r="H285" s="28" t="s">
        <v>1900</v>
      </c>
      <c r="I285" s="28" t="s">
        <v>1391</v>
      </c>
      <c r="J285" s="28">
        <v>39</v>
      </c>
      <c r="K285" s="28">
        <v>13</v>
      </c>
      <c r="L285" s="28" t="s">
        <v>2142</v>
      </c>
      <c r="M285" s="30">
        <v>2.7426160337552699E-2</v>
      </c>
      <c r="N285" s="28"/>
      <c r="O285" s="30">
        <v>1</v>
      </c>
      <c r="P285" s="30" t="s">
        <v>5131</v>
      </c>
      <c r="T285" s="3"/>
    </row>
    <row r="286" spans="1:20">
      <c r="A286" s="28" t="s">
        <v>591</v>
      </c>
      <c r="B286" s="28" t="s">
        <v>774</v>
      </c>
      <c r="C286" s="29" t="s">
        <v>1842</v>
      </c>
      <c r="D286" s="28" t="s">
        <v>1882</v>
      </c>
      <c r="E286" s="53">
        <v>2521033</v>
      </c>
      <c r="F286" s="53">
        <v>2521033</v>
      </c>
      <c r="G286" s="28">
        <v>0</v>
      </c>
      <c r="H286" s="28" t="s">
        <v>1900</v>
      </c>
      <c r="I286" s="28" t="s">
        <v>1392</v>
      </c>
      <c r="J286" s="28">
        <v>43</v>
      </c>
      <c r="K286" s="28">
        <v>15</v>
      </c>
      <c r="L286" s="28" t="s">
        <v>2129</v>
      </c>
      <c r="M286" s="30">
        <v>6.0483870967742E-2</v>
      </c>
      <c r="N286" s="28"/>
      <c r="O286" s="30">
        <v>1</v>
      </c>
      <c r="P286" s="30" t="s">
        <v>5131</v>
      </c>
      <c r="T286" s="3"/>
    </row>
    <row r="287" spans="1:20">
      <c r="A287" s="28" t="s">
        <v>591</v>
      </c>
      <c r="B287" s="28" t="s">
        <v>775</v>
      </c>
      <c r="C287" s="29" t="s">
        <v>1852</v>
      </c>
      <c r="D287" s="28" t="s">
        <v>1882</v>
      </c>
      <c r="E287" s="53">
        <v>2789536</v>
      </c>
      <c r="F287" s="53">
        <v>2789536</v>
      </c>
      <c r="G287" s="28">
        <v>0</v>
      </c>
      <c r="H287" s="28" t="s">
        <v>1900</v>
      </c>
      <c r="I287" s="28" t="s">
        <v>1393</v>
      </c>
      <c r="J287" s="28">
        <v>545</v>
      </c>
      <c r="K287" s="28">
        <v>182</v>
      </c>
      <c r="L287" s="28" t="s">
        <v>2131</v>
      </c>
      <c r="M287" s="30">
        <v>0.57053291536050199</v>
      </c>
      <c r="N287" s="28"/>
      <c r="O287" s="30">
        <v>1</v>
      </c>
      <c r="P287" s="30" t="s">
        <v>5131</v>
      </c>
      <c r="T287" s="3"/>
    </row>
    <row r="288" spans="1:20">
      <c r="A288" s="28" t="s">
        <v>591</v>
      </c>
      <c r="B288" s="28" t="s">
        <v>776</v>
      </c>
      <c r="C288" s="29" t="s">
        <v>1842</v>
      </c>
      <c r="D288" s="28" t="s">
        <v>1882</v>
      </c>
      <c r="E288" s="53">
        <v>3233964</v>
      </c>
      <c r="F288" s="53">
        <v>3233964</v>
      </c>
      <c r="G288" s="28">
        <v>0</v>
      </c>
      <c r="H288" s="28" t="s">
        <v>1900</v>
      </c>
      <c r="I288" s="28" t="s">
        <v>1394</v>
      </c>
      <c r="J288" s="28">
        <v>1231</v>
      </c>
      <c r="K288" s="28">
        <v>411</v>
      </c>
      <c r="L288" s="28" t="s">
        <v>2141</v>
      </c>
      <c r="M288" s="30">
        <v>0.92152466367713004</v>
      </c>
      <c r="N288" s="28"/>
      <c r="O288" s="30">
        <v>0.5</v>
      </c>
      <c r="P288" s="30" t="s">
        <v>5130</v>
      </c>
      <c r="T288" s="3"/>
    </row>
    <row r="289" spans="1:20">
      <c r="A289" s="28" t="s">
        <v>591</v>
      </c>
      <c r="B289" s="28" t="s">
        <v>777</v>
      </c>
      <c r="C289" s="29" t="s">
        <v>1846</v>
      </c>
      <c r="D289" s="28" t="s">
        <v>1882</v>
      </c>
      <c r="E289" s="53">
        <v>4565186</v>
      </c>
      <c r="F289" s="53">
        <v>4565186</v>
      </c>
      <c r="G289" s="28">
        <v>0</v>
      </c>
      <c r="H289" s="28" t="s">
        <v>1900</v>
      </c>
      <c r="I289" s="28" t="s">
        <v>1395</v>
      </c>
      <c r="J289" s="28">
        <v>704</v>
      </c>
      <c r="K289" s="28">
        <v>235</v>
      </c>
      <c r="L289" s="28" t="s">
        <v>2132</v>
      </c>
      <c r="M289" s="30">
        <v>0.20577933450087599</v>
      </c>
      <c r="N289" s="28"/>
      <c r="O289" s="30">
        <v>1</v>
      </c>
      <c r="P289" s="30" t="s">
        <v>5130</v>
      </c>
      <c r="T289" s="3"/>
    </row>
    <row r="290" spans="1:20">
      <c r="A290" s="28" t="s">
        <v>591</v>
      </c>
      <c r="B290" s="28" t="s">
        <v>778</v>
      </c>
      <c r="C290" s="29" t="s">
        <v>1842</v>
      </c>
      <c r="D290" s="28" t="s">
        <v>1882</v>
      </c>
      <c r="E290" s="53">
        <v>11969203</v>
      </c>
      <c r="F290" s="53">
        <v>11969203</v>
      </c>
      <c r="G290" s="28">
        <v>0</v>
      </c>
      <c r="H290" s="28" t="s">
        <v>1899</v>
      </c>
      <c r="I290" s="28" t="s">
        <v>1396</v>
      </c>
      <c r="J290" s="28">
        <v>553</v>
      </c>
      <c r="K290" s="28">
        <v>185</v>
      </c>
      <c r="L290" s="28" t="s">
        <v>2140</v>
      </c>
      <c r="M290" s="30">
        <v>1</v>
      </c>
      <c r="N290" s="28"/>
      <c r="O290" s="30">
        <v>1</v>
      </c>
      <c r="P290" s="30" t="s">
        <v>5130</v>
      </c>
      <c r="T290" s="3"/>
    </row>
    <row r="291" spans="1:20">
      <c r="A291" s="28" t="s">
        <v>591</v>
      </c>
      <c r="B291" s="28" t="s">
        <v>779</v>
      </c>
      <c r="C291" s="29" t="s">
        <v>1840</v>
      </c>
      <c r="D291" s="28" t="s">
        <v>1882</v>
      </c>
      <c r="E291" s="53">
        <v>20705074</v>
      </c>
      <c r="F291" s="53">
        <v>20705074</v>
      </c>
      <c r="G291" s="28">
        <v>0</v>
      </c>
      <c r="H291" s="28" t="s">
        <v>1899</v>
      </c>
      <c r="I291" s="28" t="s">
        <v>1397</v>
      </c>
      <c r="J291" s="28">
        <v>1317</v>
      </c>
      <c r="K291" s="28">
        <v>439</v>
      </c>
      <c r="L291" s="28" t="s">
        <v>2126</v>
      </c>
      <c r="M291" s="30">
        <v>1</v>
      </c>
      <c r="N291" s="28"/>
      <c r="O291" s="30">
        <v>0.5</v>
      </c>
      <c r="P291" s="30" t="s">
        <v>5130</v>
      </c>
      <c r="T291" s="3"/>
    </row>
    <row r="292" spans="1:20">
      <c r="A292" s="28" t="s">
        <v>591</v>
      </c>
      <c r="B292" s="28" t="s">
        <v>310</v>
      </c>
      <c r="C292" s="29" t="s">
        <v>1842</v>
      </c>
      <c r="D292" s="28" t="s">
        <v>1882</v>
      </c>
      <c r="E292" s="53">
        <v>22015757</v>
      </c>
      <c r="F292" s="53">
        <v>22015757</v>
      </c>
      <c r="G292" s="28">
        <v>0</v>
      </c>
      <c r="H292" s="28" t="s">
        <v>1900</v>
      </c>
      <c r="I292" s="28" t="s">
        <v>1398</v>
      </c>
      <c r="J292" s="28">
        <v>91</v>
      </c>
      <c r="K292" s="28">
        <v>31</v>
      </c>
      <c r="L292" s="28" t="s">
        <v>2135</v>
      </c>
      <c r="M292" s="30">
        <v>2.61603375527426E-2</v>
      </c>
      <c r="N292" s="28"/>
      <c r="O292" s="30">
        <v>1</v>
      </c>
      <c r="P292" s="30" t="s">
        <v>5131</v>
      </c>
      <c r="T292" s="3"/>
    </row>
    <row r="293" spans="1:20">
      <c r="A293" s="28" t="s">
        <v>591</v>
      </c>
      <c r="B293" s="28" t="s">
        <v>273</v>
      </c>
      <c r="C293" s="29" t="s">
        <v>1842</v>
      </c>
      <c r="D293" s="28" t="s">
        <v>1882</v>
      </c>
      <c r="E293" s="53">
        <v>24825543</v>
      </c>
      <c r="F293" s="53">
        <v>24825543</v>
      </c>
      <c r="G293" s="28">
        <v>0</v>
      </c>
      <c r="H293" s="28" t="s">
        <v>1900</v>
      </c>
      <c r="I293" s="28" t="s">
        <v>1399</v>
      </c>
      <c r="J293" s="28">
        <v>673</v>
      </c>
      <c r="K293" s="28">
        <v>225</v>
      </c>
      <c r="L293" s="28" t="s">
        <v>2141</v>
      </c>
      <c r="M293" s="30">
        <v>0.43269230769230799</v>
      </c>
      <c r="N293" s="28"/>
      <c r="O293" s="30">
        <v>0.2</v>
      </c>
      <c r="P293" s="30" t="s">
        <v>5130</v>
      </c>
      <c r="T293" s="3"/>
    </row>
    <row r="294" spans="1:20">
      <c r="A294" s="28" t="s">
        <v>591</v>
      </c>
      <c r="B294" s="28" t="s">
        <v>780</v>
      </c>
      <c r="C294" s="29" t="s">
        <v>1858</v>
      </c>
      <c r="D294" s="28" t="s">
        <v>1882</v>
      </c>
      <c r="E294" s="53">
        <v>29616232</v>
      </c>
      <c r="F294" s="53">
        <v>29616232</v>
      </c>
      <c r="G294" s="28">
        <v>0</v>
      </c>
      <c r="H294" s="28" t="s">
        <v>1899</v>
      </c>
      <c r="I294" s="28" t="s">
        <v>1400</v>
      </c>
      <c r="J294" s="28">
        <v>893</v>
      </c>
      <c r="K294" s="28">
        <v>298</v>
      </c>
      <c r="L294" s="28" t="s">
        <v>2126</v>
      </c>
      <c r="M294" s="30">
        <v>1</v>
      </c>
      <c r="N294" s="28"/>
      <c r="O294" s="30">
        <v>1</v>
      </c>
      <c r="P294" s="30" t="s">
        <v>5131</v>
      </c>
      <c r="T294" s="3"/>
    </row>
    <row r="295" spans="1:20">
      <c r="A295" s="28" t="s">
        <v>591</v>
      </c>
      <c r="B295" s="28" t="s">
        <v>781</v>
      </c>
      <c r="C295" s="29" t="s">
        <v>1842</v>
      </c>
      <c r="D295" s="28" t="s">
        <v>1882</v>
      </c>
      <c r="E295" s="53">
        <v>31300700</v>
      </c>
      <c r="F295" s="53">
        <v>31300700</v>
      </c>
      <c r="G295" s="28">
        <v>0</v>
      </c>
      <c r="H295" s="28" t="s">
        <v>1900</v>
      </c>
      <c r="I295" s="28" t="s">
        <v>1401</v>
      </c>
      <c r="J295" s="28">
        <v>3463</v>
      </c>
      <c r="K295" s="28">
        <v>1155</v>
      </c>
      <c r="L295" s="28" t="s">
        <v>2130</v>
      </c>
      <c r="M295" s="30">
        <v>0.99226804123711299</v>
      </c>
      <c r="N295" s="28"/>
      <c r="O295" s="30">
        <v>1</v>
      </c>
      <c r="P295" s="30" t="s">
        <v>5131</v>
      </c>
      <c r="T295" s="3"/>
    </row>
    <row r="296" spans="1:20">
      <c r="A296" s="28" t="s">
        <v>591</v>
      </c>
      <c r="B296" s="28" t="s">
        <v>782</v>
      </c>
      <c r="C296" s="29" t="s">
        <v>1840</v>
      </c>
      <c r="D296" s="28" t="s">
        <v>1882</v>
      </c>
      <c r="E296" s="53">
        <v>50618441</v>
      </c>
      <c r="F296" s="53">
        <v>50618441</v>
      </c>
      <c r="G296" s="28">
        <v>0</v>
      </c>
      <c r="H296" s="28" t="s">
        <v>1900</v>
      </c>
      <c r="I296" s="28" t="s">
        <v>1402</v>
      </c>
      <c r="J296" s="28">
        <v>265</v>
      </c>
      <c r="K296" s="28">
        <v>89</v>
      </c>
      <c r="L296" s="28" t="s">
        <v>2130</v>
      </c>
      <c r="M296" s="30">
        <v>0.70078740157480301</v>
      </c>
      <c r="N296" s="28"/>
      <c r="O296" s="30">
        <v>1</v>
      </c>
      <c r="P296" s="30" t="s">
        <v>5131</v>
      </c>
      <c r="T296" s="3"/>
    </row>
    <row r="297" spans="1:20">
      <c r="A297" s="28" t="s">
        <v>591</v>
      </c>
      <c r="B297" s="28" t="s">
        <v>782</v>
      </c>
      <c r="C297" s="29" t="s">
        <v>1851</v>
      </c>
      <c r="D297" s="28" t="s">
        <v>1882</v>
      </c>
      <c r="E297" s="53">
        <v>50665238</v>
      </c>
      <c r="F297" s="53">
        <v>50665238</v>
      </c>
      <c r="G297" s="28">
        <v>0</v>
      </c>
      <c r="H297" s="28" t="s">
        <v>1900</v>
      </c>
      <c r="I297" s="28" t="s">
        <v>1402</v>
      </c>
      <c r="J297" s="28">
        <v>60</v>
      </c>
      <c r="K297" s="28">
        <v>20</v>
      </c>
      <c r="L297" s="28" t="s">
        <v>2134</v>
      </c>
      <c r="M297" s="30">
        <v>0.15748031496063</v>
      </c>
      <c r="N297" s="28"/>
      <c r="O297" s="30">
        <v>1</v>
      </c>
      <c r="P297" s="30" t="s">
        <v>5131</v>
      </c>
      <c r="T297" s="3"/>
    </row>
    <row r="298" spans="1:20">
      <c r="A298" s="28" t="s">
        <v>591</v>
      </c>
      <c r="B298" s="28" t="s">
        <v>783</v>
      </c>
      <c r="C298" s="29" t="s">
        <v>1844</v>
      </c>
      <c r="D298" s="28" t="s">
        <v>1882</v>
      </c>
      <c r="E298" s="53">
        <v>54444306</v>
      </c>
      <c r="F298" s="53">
        <v>54444306</v>
      </c>
      <c r="G298" s="28">
        <v>0</v>
      </c>
      <c r="H298" s="28" t="s">
        <v>1900</v>
      </c>
      <c r="I298" s="28" t="s">
        <v>1403</v>
      </c>
      <c r="J298" s="28" t="s">
        <v>1970</v>
      </c>
      <c r="K298" s="28" t="s">
        <v>1971</v>
      </c>
      <c r="L298" s="28" t="s">
        <v>2129</v>
      </c>
      <c r="M298" s="30">
        <v>0.75836155293574059</v>
      </c>
      <c r="N298" s="28"/>
      <c r="O298" s="30">
        <v>1</v>
      </c>
      <c r="P298" s="30" t="s">
        <v>5131</v>
      </c>
      <c r="T298" s="3"/>
    </row>
    <row r="299" spans="1:20">
      <c r="A299" s="28" t="s">
        <v>591</v>
      </c>
      <c r="B299" s="28" t="s">
        <v>77</v>
      </c>
      <c r="C299" s="29" t="s">
        <v>1846</v>
      </c>
      <c r="D299" s="28" t="s">
        <v>1882</v>
      </c>
      <c r="E299" s="53">
        <v>54541251</v>
      </c>
      <c r="F299" s="53">
        <v>54541251</v>
      </c>
      <c r="G299" s="28">
        <v>0</v>
      </c>
      <c r="H299" s="28" t="s">
        <v>1900</v>
      </c>
      <c r="I299" s="28" t="s">
        <v>78</v>
      </c>
      <c r="J299" s="28">
        <v>107</v>
      </c>
      <c r="K299" s="28">
        <v>36</v>
      </c>
      <c r="L299" s="28" t="s">
        <v>2132</v>
      </c>
      <c r="M299" s="30">
        <v>5.9504132231405001E-2</v>
      </c>
      <c r="N299" s="28"/>
      <c r="O299" s="30">
        <v>0.33333333333333298</v>
      </c>
      <c r="P299" s="30" t="s">
        <v>5130</v>
      </c>
      <c r="T299" s="3"/>
    </row>
    <row r="300" spans="1:20">
      <c r="A300" s="28" t="s">
        <v>591</v>
      </c>
      <c r="B300" s="28" t="s">
        <v>784</v>
      </c>
      <c r="C300" s="29" t="s">
        <v>1848</v>
      </c>
      <c r="D300" s="28" t="s">
        <v>1882</v>
      </c>
      <c r="E300" s="53">
        <v>56986573</v>
      </c>
      <c r="F300" s="53">
        <v>56986573</v>
      </c>
      <c r="G300" s="28">
        <v>0</v>
      </c>
      <c r="H300" s="28" t="s">
        <v>1900</v>
      </c>
      <c r="I300" s="28" t="s">
        <v>1404</v>
      </c>
      <c r="J300" s="28">
        <v>253</v>
      </c>
      <c r="K300" s="28">
        <v>85</v>
      </c>
      <c r="L300" s="28" t="s">
        <v>2130</v>
      </c>
      <c r="M300" s="30">
        <v>0.33203125</v>
      </c>
      <c r="N300" s="28"/>
      <c r="O300" s="30">
        <v>0.33333333333333298</v>
      </c>
      <c r="P300" s="30" t="s">
        <v>5131</v>
      </c>
      <c r="T300" s="3"/>
    </row>
    <row r="301" spans="1:20">
      <c r="A301" s="28" t="s">
        <v>591</v>
      </c>
      <c r="B301" s="28" t="s">
        <v>785</v>
      </c>
      <c r="C301" s="29" t="s">
        <v>1840</v>
      </c>
      <c r="D301" s="28" t="s">
        <v>1882</v>
      </c>
      <c r="E301" s="53">
        <v>57134922</v>
      </c>
      <c r="F301" s="53">
        <v>57134922</v>
      </c>
      <c r="G301" s="28">
        <v>0</v>
      </c>
      <c r="H301" s="28" t="s">
        <v>1900</v>
      </c>
      <c r="I301" s="28" t="s">
        <v>1405</v>
      </c>
      <c r="J301" s="28">
        <v>4524</v>
      </c>
      <c r="K301" s="28">
        <v>1508</v>
      </c>
      <c r="L301" s="28" t="s">
        <v>2142</v>
      </c>
      <c r="M301" s="30">
        <v>0.97164948453608202</v>
      </c>
      <c r="N301" s="28"/>
      <c r="O301" s="30">
        <v>0.25</v>
      </c>
      <c r="P301" s="30" t="s">
        <v>5130</v>
      </c>
      <c r="T301" s="3"/>
    </row>
    <row r="302" spans="1:20">
      <c r="A302" s="28" t="s">
        <v>591</v>
      </c>
      <c r="B302" s="28" t="s">
        <v>786</v>
      </c>
      <c r="C302" s="29" t="s">
        <v>1842</v>
      </c>
      <c r="D302" s="28" t="s">
        <v>1882</v>
      </c>
      <c r="E302" s="53">
        <v>65084510</v>
      </c>
      <c r="F302" s="53">
        <v>65084510</v>
      </c>
      <c r="G302" s="28">
        <v>0</v>
      </c>
      <c r="H302" s="28" t="s">
        <v>1900</v>
      </c>
      <c r="I302" s="28" t="s">
        <v>1406</v>
      </c>
      <c r="J302" s="28">
        <v>292</v>
      </c>
      <c r="K302" s="28">
        <v>98</v>
      </c>
      <c r="L302" s="28" t="s">
        <v>2130</v>
      </c>
      <c r="M302" s="30">
        <v>0.46889952153109998</v>
      </c>
      <c r="N302" s="28"/>
      <c r="O302" s="30">
        <v>0.25</v>
      </c>
      <c r="P302" s="30" t="s">
        <v>5130</v>
      </c>
      <c r="T302" s="3"/>
    </row>
    <row r="303" spans="1:20">
      <c r="A303" s="28" t="s">
        <v>591</v>
      </c>
      <c r="B303" s="28" t="s">
        <v>787</v>
      </c>
      <c r="C303" s="29" t="s">
        <v>1844</v>
      </c>
      <c r="D303" s="28" t="s">
        <v>1882</v>
      </c>
      <c r="E303" s="53">
        <v>73828268</v>
      </c>
      <c r="F303" s="53">
        <v>73828268</v>
      </c>
      <c r="G303" s="28">
        <v>0</v>
      </c>
      <c r="H303" s="28" t="s">
        <v>1900</v>
      </c>
      <c r="I303" s="28" t="s">
        <v>1407</v>
      </c>
      <c r="J303" s="28">
        <v>925</v>
      </c>
      <c r="K303" s="28">
        <v>309</v>
      </c>
      <c r="L303" s="28" t="s">
        <v>2130</v>
      </c>
      <c r="M303" s="30">
        <v>0.34758155230596199</v>
      </c>
      <c r="N303" s="28"/>
      <c r="O303" s="30">
        <v>0.11111111111111099</v>
      </c>
      <c r="P303" s="30" t="s">
        <v>5131</v>
      </c>
      <c r="T303" s="3"/>
    </row>
    <row r="304" spans="1:20">
      <c r="A304" s="28" t="s">
        <v>591</v>
      </c>
      <c r="B304" s="28" t="s">
        <v>788</v>
      </c>
      <c r="C304" s="29" t="s">
        <v>1859</v>
      </c>
      <c r="D304" s="28" t="s">
        <v>1882</v>
      </c>
      <c r="E304" s="53">
        <v>76328123</v>
      </c>
      <c r="F304" s="53">
        <v>76328123</v>
      </c>
      <c r="G304" s="28">
        <v>0</v>
      </c>
      <c r="H304" s="28" t="s">
        <v>1900</v>
      </c>
      <c r="I304" s="28" t="s">
        <v>1408</v>
      </c>
      <c r="J304" s="28">
        <v>424</v>
      </c>
      <c r="K304" s="28">
        <v>142</v>
      </c>
      <c r="L304" s="28" t="s">
        <v>2130</v>
      </c>
      <c r="M304" s="30">
        <v>0.83040935672514604</v>
      </c>
      <c r="N304" s="28"/>
      <c r="O304" s="30">
        <v>0.25</v>
      </c>
      <c r="P304" s="30" t="s">
        <v>5130</v>
      </c>
      <c r="T304" s="3"/>
    </row>
    <row r="305" spans="1:20">
      <c r="A305" s="28" t="s">
        <v>591</v>
      </c>
      <c r="B305" s="28" t="s">
        <v>789</v>
      </c>
      <c r="C305" s="29" t="s">
        <v>1842</v>
      </c>
      <c r="D305" s="28" t="s">
        <v>1882</v>
      </c>
      <c r="E305" s="53">
        <v>85906086</v>
      </c>
      <c r="F305" s="53">
        <v>85906086</v>
      </c>
      <c r="G305" s="28">
        <v>0</v>
      </c>
      <c r="H305" s="28" t="s">
        <v>1900</v>
      </c>
      <c r="I305" s="28" t="s">
        <v>1409</v>
      </c>
      <c r="J305" s="28" t="s">
        <v>1972</v>
      </c>
      <c r="K305" s="28" t="s">
        <v>1973</v>
      </c>
      <c r="L305" s="28" t="s">
        <v>2129</v>
      </c>
      <c r="M305" s="30">
        <v>0.59169287211740029</v>
      </c>
      <c r="N305" s="28"/>
      <c r="O305" s="30">
        <v>1</v>
      </c>
      <c r="P305" s="30" t="s">
        <v>5131</v>
      </c>
      <c r="T305" s="3"/>
    </row>
    <row r="306" spans="1:20">
      <c r="A306" s="28" t="s">
        <v>591</v>
      </c>
      <c r="B306" s="28" t="s">
        <v>790</v>
      </c>
      <c r="C306" s="29" t="s">
        <v>1844</v>
      </c>
      <c r="D306" s="28" t="s">
        <v>1882</v>
      </c>
      <c r="E306" s="53">
        <v>87918387</v>
      </c>
      <c r="F306" s="53">
        <v>87918387</v>
      </c>
      <c r="G306" s="28">
        <v>0</v>
      </c>
      <c r="H306" s="28" t="s">
        <v>1900</v>
      </c>
      <c r="I306" s="28" t="s">
        <v>1410</v>
      </c>
      <c r="J306" s="28">
        <v>271</v>
      </c>
      <c r="K306" s="28">
        <v>91</v>
      </c>
      <c r="L306" s="28" t="s">
        <v>2141</v>
      </c>
      <c r="M306" s="30">
        <v>0.72222222222222199</v>
      </c>
      <c r="N306" s="28"/>
      <c r="O306" s="30">
        <v>1</v>
      </c>
      <c r="P306" s="30" t="s">
        <v>5131</v>
      </c>
      <c r="T306" s="3"/>
    </row>
    <row r="307" spans="1:20">
      <c r="A307" s="28" t="s">
        <v>591</v>
      </c>
      <c r="B307" s="28" t="s">
        <v>790</v>
      </c>
      <c r="C307" s="29" t="s">
        <v>1842</v>
      </c>
      <c r="D307" s="28" t="s">
        <v>1882</v>
      </c>
      <c r="E307" s="53">
        <v>87918493</v>
      </c>
      <c r="F307" s="53">
        <v>87918493</v>
      </c>
      <c r="G307" s="28">
        <v>0</v>
      </c>
      <c r="H307" s="28" t="s">
        <v>1899</v>
      </c>
      <c r="I307" s="28" t="s">
        <v>1410</v>
      </c>
      <c r="J307" s="28">
        <v>377</v>
      </c>
      <c r="K307" s="28">
        <v>126</v>
      </c>
      <c r="L307" s="28" t="s">
        <v>2139</v>
      </c>
      <c r="M307" s="30">
        <v>1</v>
      </c>
      <c r="N307" s="28"/>
      <c r="O307" s="30">
        <v>1</v>
      </c>
      <c r="P307" s="30" t="s">
        <v>5131</v>
      </c>
      <c r="T307" s="3"/>
    </row>
    <row r="308" spans="1:20">
      <c r="A308" s="28" t="s">
        <v>591</v>
      </c>
      <c r="B308" s="28" t="s">
        <v>791</v>
      </c>
      <c r="C308" s="29" t="s">
        <v>1846</v>
      </c>
      <c r="D308" s="28" t="s">
        <v>1883</v>
      </c>
      <c r="E308" s="53">
        <v>1631332</v>
      </c>
      <c r="F308" s="53">
        <v>1631332</v>
      </c>
      <c r="G308" s="28">
        <v>0</v>
      </c>
      <c r="H308" s="28" t="s">
        <v>1899</v>
      </c>
      <c r="I308" s="28" t="s">
        <v>1411</v>
      </c>
      <c r="J308" s="28">
        <v>2413</v>
      </c>
      <c r="K308" s="28">
        <v>805</v>
      </c>
      <c r="L308" s="28" t="s">
        <v>2128</v>
      </c>
      <c r="M308" s="30">
        <v>1</v>
      </c>
      <c r="N308" s="28"/>
      <c r="O308" s="30">
        <v>1</v>
      </c>
      <c r="P308" s="30" t="s">
        <v>5130</v>
      </c>
      <c r="T308" s="3"/>
    </row>
    <row r="309" spans="1:20">
      <c r="A309" s="28" t="s">
        <v>591</v>
      </c>
      <c r="B309" s="28" t="s">
        <v>792</v>
      </c>
      <c r="C309" s="29" t="s">
        <v>1842</v>
      </c>
      <c r="D309" s="28" t="s">
        <v>1883</v>
      </c>
      <c r="E309" s="53">
        <v>3732336</v>
      </c>
      <c r="F309" s="53">
        <v>3732336</v>
      </c>
      <c r="G309" s="28">
        <v>0</v>
      </c>
      <c r="H309" s="28" t="s">
        <v>1900</v>
      </c>
      <c r="I309" s="28" t="s">
        <v>1412</v>
      </c>
      <c r="J309" s="28">
        <v>763</v>
      </c>
      <c r="K309" s="28">
        <v>255</v>
      </c>
      <c r="L309" s="28" t="s">
        <v>2130</v>
      </c>
      <c r="M309" s="30">
        <v>0.48944337811900201</v>
      </c>
      <c r="N309" s="28"/>
      <c r="O309" s="30">
        <v>0.33333333333333298</v>
      </c>
      <c r="P309" s="30" t="s">
        <v>5130</v>
      </c>
      <c r="T309" s="3"/>
    </row>
    <row r="310" spans="1:20">
      <c r="A310" s="28" t="s">
        <v>591</v>
      </c>
      <c r="B310" s="28" t="s">
        <v>793</v>
      </c>
      <c r="C310" s="29" t="s">
        <v>1840</v>
      </c>
      <c r="D310" s="28" t="s">
        <v>1883</v>
      </c>
      <c r="E310" s="53">
        <v>3775478</v>
      </c>
      <c r="F310" s="53">
        <v>3775478</v>
      </c>
      <c r="G310" s="28">
        <v>0</v>
      </c>
      <c r="H310" s="28" t="s">
        <v>1899</v>
      </c>
      <c r="I310" s="28" t="s">
        <v>1413</v>
      </c>
      <c r="J310" s="28" t="s">
        <v>1974</v>
      </c>
      <c r="K310" s="28" t="s">
        <v>1975</v>
      </c>
      <c r="L310" s="28" t="s">
        <v>2127</v>
      </c>
      <c r="M310" s="30">
        <v>1</v>
      </c>
      <c r="N310" s="28"/>
      <c r="O310" s="30">
        <v>0.42857142857142899</v>
      </c>
      <c r="P310" s="30" t="s">
        <v>5131</v>
      </c>
      <c r="T310" s="3"/>
    </row>
    <row r="311" spans="1:20">
      <c r="A311" s="28" t="s">
        <v>591</v>
      </c>
      <c r="B311" s="28" t="s">
        <v>794</v>
      </c>
      <c r="C311" s="29" t="s">
        <v>1846</v>
      </c>
      <c r="D311" s="28" t="s">
        <v>1883</v>
      </c>
      <c r="E311" s="53">
        <v>7792701</v>
      </c>
      <c r="F311" s="53">
        <v>7792701</v>
      </c>
      <c r="G311" s="28">
        <v>0</v>
      </c>
      <c r="H311" s="28" t="s">
        <v>1900</v>
      </c>
      <c r="I311" s="28" t="s">
        <v>1414</v>
      </c>
      <c r="J311" s="28">
        <v>2552</v>
      </c>
      <c r="K311" s="28">
        <v>851</v>
      </c>
      <c r="L311" s="28" t="s">
        <v>2131</v>
      </c>
      <c r="M311" s="30">
        <v>0.91900647948164105</v>
      </c>
      <c r="N311" s="28" t="s">
        <v>2147</v>
      </c>
      <c r="O311" s="30">
        <v>0.5</v>
      </c>
      <c r="P311" s="30" t="s">
        <v>5130</v>
      </c>
      <c r="T311" s="3"/>
    </row>
    <row r="312" spans="1:20">
      <c r="A312" s="28" t="s">
        <v>591</v>
      </c>
      <c r="B312" s="28" t="s">
        <v>239</v>
      </c>
      <c r="C312" s="29" t="s">
        <v>1842</v>
      </c>
      <c r="D312" s="28" t="s">
        <v>1883</v>
      </c>
      <c r="E312" s="53">
        <v>17046895</v>
      </c>
      <c r="F312" s="53">
        <v>17046895</v>
      </c>
      <c r="G312" s="28">
        <v>0</v>
      </c>
      <c r="H312" s="28" t="s">
        <v>1900</v>
      </c>
      <c r="I312" s="28" t="s">
        <v>1415</v>
      </c>
      <c r="J312" s="28">
        <v>670</v>
      </c>
      <c r="K312" s="28">
        <v>224</v>
      </c>
      <c r="L312" s="28" t="s">
        <v>2141</v>
      </c>
      <c r="M312" s="30">
        <v>0.88537549407114602</v>
      </c>
      <c r="N312" s="28"/>
      <c r="O312" s="30">
        <v>1</v>
      </c>
      <c r="P312" s="30" t="s">
        <v>5131</v>
      </c>
      <c r="T312" s="3"/>
    </row>
    <row r="313" spans="1:20">
      <c r="A313" s="28" t="s">
        <v>591</v>
      </c>
      <c r="B313" s="28" t="s">
        <v>795</v>
      </c>
      <c r="C313" s="29" t="s">
        <v>1842</v>
      </c>
      <c r="D313" s="28" t="s">
        <v>1883</v>
      </c>
      <c r="E313" s="53">
        <v>23715500</v>
      </c>
      <c r="F313" s="53">
        <v>23715500</v>
      </c>
      <c r="G313" s="28">
        <v>0</v>
      </c>
      <c r="H313" s="28" t="s">
        <v>1900</v>
      </c>
      <c r="I313" s="28" t="s">
        <v>1416</v>
      </c>
      <c r="J313" s="28">
        <v>568</v>
      </c>
      <c r="K313" s="28">
        <v>190</v>
      </c>
      <c r="L313" s="28" t="s">
        <v>2129</v>
      </c>
      <c r="M313" s="30">
        <v>0.87557603686635999</v>
      </c>
      <c r="N313" s="28"/>
      <c r="O313" s="30">
        <v>1</v>
      </c>
      <c r="P313" s="30" t="s">
        <v>5130</v>
      </c>
      <c r="T313" s="3"/>
    </row>
    <row r="314" spans="1:20">
      <c r="A314" s="28" t="s">
        <v>591</v>
      </c>
      <c r="B314" s="28" t="s">
        <v>796</v>
      </c>
      <c r="C314" s="29" t="s">
        <v>1842</v>
      </c>
      <c r="D314" s="28" t="s">
        <v>1883</v>
      </c>
      <c r="E314" s="53">
        <v>29930129</v>
      </c>
      <c r="F314" s="53">
        <v>29930129</v>
      </c>
      <c r="G314" s="28">
        <v>0</v>
      </c>
      <c r="H314" s="28" t="s">
        <v>1900</v>
      </c>
      <c r="I314" s="28" t="s">
        <v>1417</v>
      </c>
      <c r="J314" s="28">
        <v>284</v>
      </c>
      <c r="K314" s="28">
        <v>95</v>
      </c>
      <c r="L314" s="28" t="s">
        <v>2132</v>
      </c>
      <c r="M314" s="30">
        <v>0.56547619047619002</v>
      </c>
      <c r="N314" s="28"/>
      <c r="O314" s="30">
        <v>1</v>
      </c>
      <c r="P314" s="30" t="s">
        <v>5131</v>
      </c>
      <c r="T314" s="3"/>
    </row>
    <row r="315" spans="1:20">
      <c r="A315" s="28" t="s">
        <v>591</v>
      </c>
      <c r="B315" s="28" t="s">
        <v>274</v>
      </c>
      <c r="C315" s="29" t="s">
        <v>1849</v>
      </c>
      <c r="D315" s="28" t="s">
        <v>1883</v>
      </c>
      <c r="E315" s="53">
        <v>30796059</v>
      </c>
      <c r="F315" s="53">
        <v>30796059</v>
      </c>
      <c r="G315" s="28">
        <v>0</v>
      </c>
      <c r="H315" s="28" t="s">
        <v>1900</v>
      </c>
      <c r="I315" s="28" t="s">
        <v>275</v>
      </c>
      <c r="J315" s="28">
        <v>754</v>
      </c>
      <c r="K315" s="28">
        <v>252</v>
      </c>
      <c r="L315" s="28" t="s">
        <v>2136</v>
      </c>
      <c r="M315" s="30">
        <v>0.28062360801781699</v>
      </c>
      <c r="N315" s="28"/>
      <c r="O315" s="30">
        <v>1</v>
      </c>
      <c r="P315" s="30" t="s">
        <v>5131</v>
      </c>
      <c r="T315" s="3"/>
    </row>
    <row r="316" spans="1:20">
      <c r="A316" s="28" t="s">
        <v>591</v>
      </c>
      <c r="B316" s="28" t="s">
        <v>797</v>
      </c>
      <c r="C316" s="29" t="s">
        <v>1842</v>
      </c>
      <c r="D316" s="28" t="s">
        <v>1883</v>
      </c>
      <c r="E316" s="53">
        <v>32038863</v>
      </c>
      <c r="F316" s="53">
        <v>32038863</v>
      </c>
      <c r="G316" s="28">
        <v>0</v>
      </c>
      <c r="H316" s="28" t="s">
        <v>1900</v>
      </c>
      <c r="I316" s="28" t="s">
        <v>1418</v>
      </c>
      <c r="J316" s="28">
        <v>961</v>
      </c>
      <c r="K316" s="28">
        <v>321</v>
      </c>
      <c r="L316" s="28" t="s">
        <v>2130</v>
      </c>
      <c r="M316" s="30">
        <v>0.90677966101694996</v>
      </c>
      <c r="N316" s="28"/>
      <c r="O316" s="30">
        <v>1</v>
      </c>
      <c r="P316" s="30" t="s">
        <v>5131</v>
      </c>
      <c r="T316" s="3"/>
    </row>
    <row r="317" spans="1:20">
      <c r="A317" s="28" t="s">
        <v>591</v>
      </c>
      <c r="B317" s="28" t="s">
        <v>798</v>
      </c>
      <c r="C317" s="29" t="s">
        <v>1842</v>
      </c>
      <c r="D317" s="28" t="s">
        <v>1883</v>
      </c>
      <c r="E317" s="53">
        <v>34566673</v>
      </c>
      <c r="F317" s="53">
        <v>34566673</v>
      </c>
      <c r="G317" s="28">
        <v>0</v>
      </c>
      <c r="H317" s="28" t="s">
        <v>1899</v>
      </c>
      <c r="I317" s="28" t="s">
        <v>1419</v>
      </c>
      <c r="J317" s="28">
        <v>540</v>
      </c>
      <c r="K317" s="28">
        <v>180</v>
      </c>
      <c r="L317" s="28" t="s">
        <v>2126</v>
      </c>
      <c r="M317" s="30">
        <v>1</v>
      </c>
      <c r="N317" s="28"/>
      <c r="O317" s="30">
        <v>1</v>
      </c>
      <c r="P317" s="30" t="s">
        <v>5131</v>
      </c>
      <c r="T317" s="3"/>
    </row>
    <row r="318" spans="1:20">
      <c r="A318" s="28" t="s">
        <v>591</v>
      </c>
      <c r="B318" s="28" t="s">
        <v>798</v>
      </c>
      <c r="C318" s="29" t="s">
        <v>1842</v>
      </c>
      <c r="D318" s="28" t="s">
        <v>1883</v>
      </c>
      <c r="E318" s="53">
        <v>34570398</v>
      </c>
      <c r="F318" s="53">
        <v>34570398</v>
      </c>
      <c r="G318" s="28">
        <v>0</v>
      </c>
      <c r="H318" s="28" t="s">
        <v>1900</v>
      </c>
      <c r="I318" s="28" t="s">
        <v>1419</v>
      </c>
      <c r="J318" s="28">
        <v>463</v>
      </c>
      <c r="K318" s="28">
        <v>155</v>
      </c>
      <c r="L318" s="28" t="s">
        <v>2130</v>
      </c>
      <c r="M318" s="30">
        <v>0.86111111111111105</v>
      </c>
      <c r="N318" s="28"/>
      <c r="O318" s="30">
        <v>1</v>
      </c>
      <c r="P318" s="30" t="s">
        <v>5131</v>
      </c>
      <c r="T318" s="3"/>
    </row>
    <row r="319" spans="1:20">
      <c r="A319" s="28" t="s">
        <v>591</v>
      </c>
      <c r="B319" s="28" t="s">
        <v>799</v>
      </c>
      <c r="C319" s="29" t="s">
        <v>1844</v>
      </c>
      <c r="D319" s="28" t="s">
        <v>1883</v>
      </c>
      <c r="E319" s="53">
        <v>35286586</v>
      </c>
      <c r="F319" s="53">
        <v>35286586</v>
      </c>
      <c r="G319" s="28">
        <v>0</v>
      </c>
      <c r="H319" s="28" t="s">
        <v>1899</v>
      </c>
      <c r="I319" s="28" t="s">
        <v>1420</v>
      </c>
      <c r="J319" s="28" t="s">
        <v>1976</v>
      </c>
      <c r="K319" s="28" t="s">
        <v>1977</v>
      </c>
      <c r="L319" s="28" t="s">
        <v>2128</v>
      </c>
      <c r="M319" s="30">
        <v>1</v>
      </c>
      <c r="N319" s="28"/>
      <c r="O319" s="30">
        <v>1</v>
      </c>
      <c r="P319" s="30" t="s">
        <v>5131</v>
      </c>
      <c r="T319" s="3"/>
    </row>
    <row r="320" spans="1:20">
      <c r="A320" s="28" t="s">
        <v>591</v>
      </c>
      <c r="B320" s="28" t="s">
        <v>800</v>
      </c>
      <c r="C320" s="29" t="s">
        <v>1842</v>
      </c>
      <c r="D320" s="28" t="s">
        <v>1883</v>
      </c>
      <c r="E320" s="53">
        <v>37125648</v>
      </c>
      <c r="F320" s="53">
        <v>37125648</v>
      </c>
      <c r="G320" s="28">
        <v>0</v>
      </c>
      <c r="H320" s="28" t="s">
        <v>1899</v>
      </c>
      <c r="I320" s="28" t="s">
        <v>1421</v>
      </c>
      <c r="J320" s="28">
        <v>304</v>
      </c>
      <c r="K320" s="28">
        <v>102</v>
      </c>
      <c r="L320" s="28" t="s">
        <v>2128</v>
      </c>
      <c r="M320" s="30">
        <v>1</v>
      </c>
      <c r="N320" s="28"/>
      <c r="O320" s="30">
        <v>1</v>
      </c>
      <c r="P320" s="30" t="s">
        <v>5130</v>
      </c>
      <c r="T320" s="3"/>
    </row>
    <row r="321" spans="1:20">
      <c r="A321" s="28" t="s">
        <v>591</v>
      </c>
      <c r="B321" s="28" t="s">
        <v>801</v>
      </c>
      <c r="C321" s="29" t="s">
        <v>1843</v>
      </c>
      <c r="D321" s="28" t="s">
        <v>1883</v>
      </c>
      <c r="E321" s="53">
        <v>37137996</v>
      </c>
      <c r="F321" s="53">
        <v>37137996</v>
      </c>
      <c r="G321" s="28">
        <v>0</v>
      </c>
      <c r="H321" s="28" t="s">
        <v>1900</v>
      </c>
      <c r="I321" s="28" t="s">
        <v>1422</v>
      </c>
      <c r="J321" s="28" t="s">
        <v>1978</v>
      </c>
      <c r="K321" s="28" t="s">
        <v>1979</v>
      </c>
      <c r="L321" s="28" t="s">
        <v>2130</v>
      </c>
      <c r="M321" s="30">
        <v>0.65642912062380165</v>
      </c>
      <c r="N321" s="28"/>
      <c r="O321" s="30">
        <v>1</v>
      </c>
      <c r="P321" s="30" t="s">
        <v>5131</v>
      </c>
      <c r="T321" s="3"/>
    </row>
    <row r="322" spans="1:20">
      <c r="A322" s="28" t="s">
        <v>591</v>
      </c>
      <c r="B322" s="28" t="s">
        <v>802</v>
      </c>
      <c r="C322" s="29" t="s">
        <v>1842</v>
      </c>
      <c r="D322" s="28" t="s">
        <v>1883</v>
      </c>
      <c r="E322" s="53">
        <v>37528617</v>
      </c>
      <c r="F322" s="53">
        <v>37528617</v>
      </c>
      <c r="G322" s="28">
        <v>0</v>
      </c>
      <c r="H322" s="28" t="s">
        <v>1900</v>
      </c>
      <c r="I322" s="28" t="s">
        <v>1423</v>
      </c>
      <c r="J322" s="28">
        <v>223</v>
      </c>
      <c r="K322" s="28">
        <v>75</v>
      </c>
      <c r="L322" s="28" t="s">
        <v>2130</v>
      </c>
      <c r="M322" s="30">
        <v>0.46875</v>
      </c>
      <c r="N322" s="28"/>
      <c r="O322" s="30">
        <v>1</v>
      </c>
      <c r="P322" s="30" t="s">
        <v>5131</v>
      </c>
      <c r="T322" s="3"/>
    </row>
    <row r="323" spans="1:20">
      <c r="A323" s="28" t="s">
        <v>591</v>
      </c>
      <c r="B323" s="28" t="s">
        <v>803</v>
      </c>
      <c r="C323" s="29" t="s">
        <v>1842</v>
      </c>
      <c r="D323" s="28" t="s">
        <v>1883</v>
      </c>
      <c r="E323" s="53">
        <v>38244244</v>
      </c>
      <c r="F323" s="53">
        <v>38244244</v>
      </c>
      <c r="G323" s="28">
        <v>0</v>
      </c>
      <c r="H323" s="28" t="s">
        <v>1900</v>
      </c>
      <c r="I323" s="28" t="s">
        <v>1424</v>
      </c>
      <c r="J323" s="28">
        <v>415</v>
      </c>
      <c r="K323" s="28">
        <v>139</v>
      </c>
      <c r="L323" s="28" t="s">
        <v>2136</v>
      </c>
      <c r="M323" s="30">
        <v>0.51865671641791</v>
      </c>
      <c r="N323" s="28"/>
      <c r="O323" s="30">
        <v>0.25</v>
      </c>
      <c r="P323" s="30" t="s">
        <v>5130</v>
      </c>
      <c r="T323" s="3"/>
    </row>
    <row r="324" spans="1:20">
      <c r="A324" s="28" t="s">
        <v>591</v>
      </c>
      <c r="B324" s="28" t="s">
        <v>804</v>
      </c>
      <c r="C324" s="29" t="s">
        <v>1842</v>
      </c>
      <c r="D324" s="28" t="s">
        <v>1883</v>
      </c>
      <c r="E324" s="53">
        <v>40183518</v>
      </c>
      <c r="F324" s="53">
        <v>40183518</v>
      </c>
      <c r="G324" s="28">
        <v>0</v>
      </c>
      <c r="H324" s="28" t="s">
        <v>1900</v>
      </c>
      <c r="I324" s="28" t="s">
        <v>1425</v>
      </c>
      <c r="J324" s="28" t="s">
        <v>1980</v>
      </c>
      <c r="K324" s="28" t="s">
        <v>1981</v>
      </c>
      <c r="L324" s="28" t="s">
        <v>2129</v>
      </c>
      <c r="M324" s="30">
        <v>0.80142195767195801</v>
      </c>
      <c r="N324" s="28"/>
      <c r="O324" s="30">
        <v>0.66666666666666696</v>
      </c>
      <c r="P324" s="30" t="s">
        <v>5131</v>
      </c>
      <c r="T324" s="3"/>
    </row>
    <row r="325" spans="1:20">
      <c r="A325" s="28" t="s">
        <v>591</v>
      </c>
      <c r="B325" s="28" t="s">
        <v>805</v>
      </c>
      <c r="C325" s="29" t="s">
        <v>1848</v>
      </c>
      <c r="D325" s="28" t="s">
        <v>1883</v>
      </c>
      <c r="E325" s="53">
        <v>40183700</v>
      </c>
      <c r="F325" s="53">
        <v>40183700</v>
      </c>
      <c r="G325" s="28">
        <v>0</v>
      </c>
      <c r="H325" s="28" t="s">
        <v>1900</v>
      </c>
      <c r="I325" s="28" t="s">
        <v>1426</v>
      </c>
      <c r="J325" s="28">
        <v>1401</v>
      </c>
      <c r="K325" s="28">
        <v>467</v>
      </c>
      <c r="L325" s="28" t="s">
        <v>2131</v>
      </c>
      <c r="M325" s="30">
        <v>0.75811688311688297</v>
      </c>
      <c r="N325" s="28"/>
      <c r="O325" s="30">
        <v>0.33333333333333298</v>
      </c>
      <c r="P325" s="30" t="s">
        <v>5130</v>
      </c>
      <c r="T325" s="3"/>
    </row>
    <row r="326" spans="1:20">
      <c r="A326" s="28" t="s">
        <v>591</v>
      </c>
      <c r="B326" s="28" t="s">
        <v>805</v>
      </c>
      <c r="C326" s="29" t="s">
        <v>1842</v>
      </c>
      <c r="D326" s="28" t="s">
        <v>1883</v>
      </c>
      <c r="E326" s="53">
        <v>40183923</v>
      </c>
      <c r="F326" s="53">
        <v>40183923</v>
      </c>
      <c r="G326" s="28">
        <v>0</v>
      </c>
      <c r="H326" s="28" t="s">
        <v>1900</v>
      </c>
      <c r="I326" s="28" t="s">
        <v>1426</v>
      </c>
      <c r="J326" s="28">
        <v>1624</v>
      </c>
      <c r="K326" s="28">
        <v>542</v>
      </c>
      <c r="L326" s="28" t="s">
        <v>2141</v>
      </c>
      <c r="M326" s="30">
        <v>0.87987012987013002</v>
      </c>
      <c r="N326" s="28"/>
      <c r="O326" s="30">
        <v>0.33333333333333298</v>
      </c>
      <c r="P326" s="30" t="s">
        <v>5130</v>
      </c>
      <c r="T326" s="3"/>
    </row>
    <row r="327" spans="1:20">
      <c r="A327" s="28" t="s">
        <v>591</v>
      </c>
      <c r="B327" s="28" t="s">
        <v>806</v>
      </c>
      <c r="C327" s="29" t="s">
        <v>1842</v>
      </c>
      <c r="D327" s="28" t="s">
        <v>1883</v>
      </c>
      <c r="E327" s="53">
        <v>40335219</v>
      </c>
      <c r="F327" s="53">
        <v>40335219</v>
      </c>
      <c r="G327" s="28">
        <v>0</v>
      </c>
      <c r="H327" s="28" t="s">
        <v>1900</v>
      </c>
      <c r="I327" s="28" t="s">
        <v>1427</v>
      </c>
      <c r="J327" s="28">
        <v>284</v>
      </c>
      <c r="K327" s="28">
        <v>95</v>
      </c>
      <c r="L327" s="28" t="s">
        <v>2131</v>
      </c>
      <c r="M327" s="30">
        <v>0.95959595959596</v>
      </c>
      <c r="N327" s="28"/>
      <c r="O327" s="30">
        <v>0.16666666666666699</v>
      </c>
      <c r="P327" s="30" t="s">
        <v>5130</v>
      </c>
      <c r="T327" s="3"/>
    </row>
    <row r="328" spans="1:20">
      <c r="A328" s="28" t="s">
        <v>591</v>
      </c>
      <c r="B328" s="28" t="s">
        <v>89</v>
      </c>
      <c r="C328" s="29" t="s">
        <v>1849</v>
      </c>
      <c r="D328" s="28" t="s">
        <v>1883</v>
      </c>
      <c r="E328" s="53">
        <v>41262768</v>
      </c>
      <c r="F328" s="53">
        <v>41262768</v>
      </c>
      <c r="G328" s="28">
        <v>0</v>
      </c>
      <c r="H328" s="28" t="s">
        <v>1900</v>
      </c>
      <c r="I328" s="28" t="s">
        <v>1428</v>
      </c>
      <c r="J328" s="28">
        <v>495</v>
      </c>
      <c r="K328" s="28">
        <v>165</v>
      </c>
      <c r="L328" s="28" t="s">
        <v>2131</v>
      </c>
      <c r="M328" s="30">
        <v>0.37078651685393299</v>
      </c>
      <c r="N328" s="28"/>
      <c r="O328" s="30">
        <v>0.2</v>
      </c>
      <c r="P328" s="30" t="s">
        <v>5130</v>
      </c>
      <c r="T328" s="3"/>
    </row>
    <row r="329" spans="1:20">
      <c r="A329" s="28" t="s">
        <v>591</v>
      </c>
      <c r="B329" s="28" t="s">
        <v>807</v>
      </c>
      <c r="C329" s="29" t="s">
        <v>1842</v>
      </c>
      <c r="D329" s="28" t="s">
        <v>1883</v>
      </c>
      <c r="E329" s="53">
        <v>42367589</v>
      </c>
      <c r="F329" s="53">
        <v>42367589</v>
      </c>
      <c r="G329" s="28">
        <v>0</v>
      </c>
      <c r="H329" s="28" t="s">
        <v>1900</v>
      </c>
      <c r="I329" s="28" t="s">
        <v>1429</v>
      </c>
      <c r="J329" s="28">
        <v>532</v>
      </c>
      <c r="K329" s="28">
        <v>178</v>
      </c>
      <c r="L329" s="28" t="s">
        <v>2130</v>
      </c>
      <c r="M329" s="30">
        <v>0.90816326530612201</v>
      </c>
      <c r="N329" s="28"/>
      <c r="O329" s="30">
        <v>0.33333333333333298</v>
      </c>
      <c r="P329" s="30" t="s">
        <v>5130</v>
      </c>
      <c r="T329" s="3"/>
    </row>
    <row r="330" spans="1:20">
      <c r="A330" s="28" t="s">
        <v>591</v>
      </c>
      <c r="B330" s="28" t="s">
        <v>808</v>
      </c>
      <c r="C330" s="29" t="s">
        <v>1852</v>
      </c>
      <c r="D330" s="28" t="s">
        <v>1883</v>
      </c>
      <c r="E330" s="53">
        <v>42807253</v>
      </c>
      <c r="F330" s="53">
        <v>42807253</v>
      </c>
      <c r="G330" s="28">
        <v>0</v>
      </c>
      <c r="H330" s="28" t="s">
        <v>1900</v>
      </c>
      <c r="I330" s="28" t="s">
        <v>1430</v>
      </c>
      <c r="J330" s="28" t="s">
        <v>1982</v>
      </c>
      <c r="K330" s="28" t="s">
        <v>1983</v>
      </c>
      <c r="L330" s="28" t="s">
        <v>2130</v>
      </c>
      <c r="M330" s="30">
        <v>0.43577865261120297</v>
      </c>
      <c r="N330" s="28"/>
      <c r="O330" s="30">
        <v>1</v>
      </c>
      <c r="P330" s="30" t="s">
        <v>5131</v>
      </c>
      <c r="T330" s="3"/>
    </row>
    <row r="331" spans="1:20">
      <c r="A331" s="28" t="s">
        <v>591</v>
      </c>
      <c r="B331" s="28" t="s">
        <v>809</v>
      </c>
      <c r="C331" s="29" t="s">
        <v>1846</v>
      </c>
      <c r="D331" s="28" t="s">
        <v>1883</v>
      </c>
      <c r="E331" s="53">
        <v>44278851</v>
      </c>
      <c r="F331" s="53">
        <v>44278851</v>
      </c>
      <c r="G331" s="28">
        <v>0</v>
      </c>
      <c r="H331" s="28" t="s">
        <v>1900</v>
      </c>
      <c r="I331" s="28" t="s">
        <v>1431</v>
      </c>
      <c r="J331" s="28">
        <v>228</v>
      </c>
      <c r="K331" s="28">
        <v>76</v>
      </c>
      <c r="L331" s="28" t="s">
        <v>2131</v>
      </c>
      <c r="M331" s="30">
        <v>0.16135881104034</v>
      </c>
      <c r="N331" s="28"/>
      <c r="O331" s="30">
        <v>0.2</v>
      </c>
      <c r="P331" s="30" t="s">
        <v>5130</v>
      </c>
      <c r="T331" s="3"/>
    </row>
    <row r="332" spans="1:20">
      <c r="A332" s="28" t="s">
        <v>591</v>
      </c>
      <c r="B332" s="28" t="s">
        <v>810</v>
      </c>
      <c r="C332" s="29" t="s">
        <v>1844</v>
      </c>
      <c r="D332" s="28" t="s">
        <v>1883</v>
      </c>
      <c r="E332" s="53">
        <v>45279463</v>
      </c>
      <c r="F332" s="53">
        <v>45279463</v>
      </c>
      <c r="G332" s="28">
        <v>0</v>
      </c>
      <c r="H332" s="28" t="s">
        <v>1900</v>
      </c>
      <c r="I332" s="28" t="s">
        <v>1432</v>
      </c>
      <c r="J332" s="28">
        <v>208</v>
      </c>
      <c r="K332" s="28">
        <v>70</v>
      </c>
      <c r="L332" s="28" t="s">
        <v>2129</v>
      </c>
      <c r="M332" s="30">
        <v>0.53435114503816805</v>
      </c>
      <c r="N332" s="28"/>
      <c r="O332" s="30">
        <v>1</v>
      </c>
      <c r="P332" s="30" t="s">
        <v>5131</v>
      </c>
      <c r="T332" s="3"/>
    </row>
    <row r="333" spans="1:20">
      <c r="A333" s="28" t="s">
        <v>591</v>
      </c>
      <c r="B333" s="28" t="s">
        <v>811</v>
      </c>
      <c r="C333" s="29" t="s">
        <v>1842</v>
      </c>
      <c r="D333" s="28" t="s">
        <v>1883</v>
      </c>
      <c r="E333" s="53">
        <v>45546782</v>
      </c>
      <c r="F333" s="53">
        <v>45546782</v>
      </c>
      <c r="G333" s="28">
        <v>0</v>
      </c>
      <c r="H333" s="28" t="s">
        <v>1900</v>
      </c>
      <c r="I333" s="28" t="s">
        <v>1433</v>
      </c>
      <c r="J333" s="28">
        <v>844</v>
      </c>
      <c r="K333" s="28">
        <v>282</v>
      </c>
      <c r="L333" s="28" t="s">
        <v>2130</v>
      </c>
      <c r="M333" s="30">
        <v>0.63228699551569501</v>
      </c>
      <c r="N333" s="28"/>
      <c r="O333" s="30">
        <v>0.5</v>
      </c>
      <c r="P333" s="30" t="s">
        <v>5130</v>
      </c>
      <c r="T333" s="3"/>
    </row>
    <row r="334" spans="1:20">
      <c r="A334" s="28" t="s">
        <v>591</v>
      </c>
      <c r="B334" s="28" t="s">
        <v>812</v>
      </c>
      <c r="C334" s="29" t="s">
        <v>1844</v>
      </c>
      <c r="D334" s="28" t="s">
        <v>1883</v>
      </c>
      <c r="E334" s="53">
        <v>53588142</v>
      </c>
      <c r="F334" s="53">
        <v>53588142</v>
      </c>
      <c r="G334" s="28">
        <v>0</v>
      </c>
      <c r="H334" s="28" t="s">
        <v>1900</v>
      </c>
      <c r="I334" s="28" t="s">
        <v>1434</v>
      </c>
      <c r="J334" s="28">
        <v>629</v>
      </c>
      <c r="K334" s="28">
        <v>210</v>
      </c>
      <c r="L334" s="28" t="s">
        <v>2131</v>
      </c>
      <c r="M334" s="30">
        <v>0.67524115755627001</v>
      </c>
      <c r="N334" s="28"/>
      <c r="O334" s="30">
        <v>1</v>
      </c>
      <c r="P334" s="30" t="s">
        <v>5131</v>
      </c>
      <c r="T334" s="3"/>
    </row>
    <row r="335" spans="1:20">
      <c r="A335" s="28" t="s">
        <v>591</v>
      </c>
      <c r="B335" s="28" t="s">
        <v>813</v>
      </c>
      <c r="C335" s="29" t="s">
        <v>1844</v>
      </c>
      <c r="D335" s="28" t="s">
        <v>1883</v>
      </c>
      <c r="E335" s="53">
        <v>53602205</v>
      </c>
      <c r="F335" s="53">
        <v>53602205</v>
      </c>
      <c r="G335" s="28">
        <v>0</v>
      </c>
      <c r="H335" s="28" t="s">
        <v>1900</v>
      </c>
      <c r="I335" s="28" t="s">
        <v>1435</v>
      </c>
      <c r="J335" s="28">
        <v>190</v>
      </c>
      <c r="K335" s="28">
        <v>64</v>
      </c>
      <c r="L335" s="28" t="s">
        <v>2129</v>
      </c>
      <c r="M335" s="30">
        <v>0.207792207792208</v>
      </c>
      <c r="N335" s="28"/>
      <c r="O335" s="30">
        <v>1</v>
      </c>
      <c r="P335" s="30" t="s">
        <v>5131</v>
      </c>
      <c r="T335" s="3"/>
    </row>
    <row r="336" spans="1:20">
      <c r="A336" s="28" t="s">
        <v>591</v>
      </c>
      <c r="B336" s="28" t="s">
        <v>813</v>
      </c>
      <c r="C336" s="29" t="s">
        <v>1846</v>
      </c>
      <c r="D336" s="28" t="s">
        <v>1883</v>
      </c>
      <c r="E336" s="53">
        <v>53602430</v>
      </c>
      <c r="F336" s="53">
        <v>53602430</v>
      </c>
      <c r="G336" s="28">
        <v>0</v>
      </c>
      <c r="H336" s="28" t="s">
        <v>1900</v>
      </c>
      <c r="I336" s="28" t="s">
        <v>1435</v>
      </c>
      <c r="J336" s="28">
        <v>415</v>
      </c>
      <c r="K336" s="28">
        <v>139</v>
      </c>
      <c r="L336" s="28" t="s">
        <v>2130</v>
      </c>
      <c r="M336" s="30">
        <v>0.45129870129870098</v>
      </c>
      <c r="N336" s="28"/>
      <c r="O336" s="30">
        <v>1</v>
      </c>
      <c r="P336" s="30" t="s">
        <v>5131</v>
      </c>
      <c r="T336" s="3"/>
    </row>
    <row r="337" spans="1:20">
      <c r="A337" s="28" t="s">
        <v>591</v>
      </c>
      <c r="B337" s="28" t="s">
        <v>813</v>
      </c>
      <c r="C337" s="29" t="s">
        <v>1842</v>
      </c>
      <c r="D337" s="28" t="s">
        <v>1883</v>
      </c>
      <c r="E337" s="53">
        <v>53602645</v>
      </c>
      <c r="F337" s="53">
        <v>53602645</v>
      </c>
      <c r="G337" s="28">
        <v>0</v>
      </c>
      <c r="H337" s="28" t="s">
        <v>1900</v>
      </c>
      <c r="I337" s="28" t="s">
        <v>1435</v>
      </c>
      <c r="J337" s="28">
        <v>630</v>
      </c>
      <c r="K337" s="28">
        <v>210</v>
      </c>
      <c r="L337" s="28" t="s">
        <v>2131</v>
      </c>
      <c r="M337" s="30">
        <v>0.68181818181818199</v>
      </c>
      <c r="N337" s="28"/>
      <c r="O337" s="30">
        <v>1</v>
      </c>
      <c r="P337" s="30" t="s">
        <v>5131</v>
      </c>
      <c r="T337" s="3"/>
    </row>
    <row r="338" spans="1:20">
      <c r="A338" s="28" t="s">
        <v>591</v>
      </c>
      <c r="B338" s="28" t="s">
        <v>814</v>
      </c>
      <c r="C338" s="29" t="s">
        <v>1849</v>
      </c>
      <c r="D338" s="28" t="s">
        <v>1883</v>
      </c>
      <c r="E338" s="53">
        <v>57801414</v>
      </c>
      <c r="F338" s="53">
        <v>57801414</v>
      </c>
      <c r="G338" s="28">
        <v>0</v>
      </c>
      <c r="H338" s="28" t="s">
        <v>1900</v>
      </c>
      <c r="I338" s="28" t="s">
        <v>1436</v>
      </c>
      <c r="J338" s="28">
        <v>34</v>
      </c>
      <c r="K338" s="28">
        <v>12</v>
      </c>
      <c r="L338" s="28" t="s">
        <v>2141</v>
      </c>
      <c r="M338" s="30">
        <v>2.4439918533604901E-2</v>
      </c>
      <c r="N338" s="28"/>
      <c r="O338" s="30">
        <v>0.5</v>
      </c>
      <c r="P338" s="30" t="s">
        <v>5131</v>
      </c>
      <c r="T338" s="3"/>
    </row>
    <row r="339" spans="1:20">
      <c r="A339" s="28" t="s">
        <v>591</v>
      </c>
      <c r="B339" s="28" t="s">
        <v>11</v>
      </c>
      <c r="C339" s="29" t="s">
        <v>1842</v>
      </c>
      <c r="D339" s="28" t="s">
        <v>1883</v>
      </c>
      <c r="E339" s="53">
        <v>64661568</v>
      </c>
      <c r="F339" s="53">
        <v>64661568</v>
      </c>
      <c r="G339" s="28">
        <v>0</v>
      </c>
      <c r="H339" s="28" t="s">
        <v>1900</v>
      </c>
      <c r="I339" s="28" t="s">
        <v>1437</v>
      </c>
      <c r="J339" s="28">
        <v>3964</v>
      </c>
      <c r="K339" s="28">
        <v>1322</v>
      </c>
      <c r="L339" s="28" t="s">
        <v>2129</v>
      </c>
      <c r="M339" s="30">
        <v>0.85621761658031104</v>
      </c>
      <c r="N339" s="28"/>
      <c r="O339" s="30">
        <v>1</v>
      </c>
      <c r="P339" s="30" t="s">
        <v>5131</v>
      </c>
      <c r="T339" s="3"/>
    </row>
    <row r="340" spans="1:20">
      <c r="A340" s="28" t="s">
        <v>591</v>
      </c>
      <c r="B340" s="28" t="s">
        <v>815</v>
      </c>
      <c r="C340" s="29" t="s">
        <v>1844</v>
      </c>
      <c r="D340" s="28" t="s">
        <v>1883</v>
      </c>
      <c r="E340" s="53">
        <v>68752923</v>
      </c>
      <c r="F340" s="53">
        <v>68752923</v>
      </c>
      <c r="G340" s="28">
        <v>0</v>
      </c>
      <c r="H340" s="28" t="s">
        <v>1899</v>
      </c>
      <c r="I340" s="28" t="s">
        <v>1438</v>
      </c>
      <c r="J340" s="28">
        <v>1751</v>
      </c>
      <c r="K340" s="28">
        <v>584</v>
      </c>
      <c r="L340" s="28" t="s">
        <v>2139</v>
      </c>
      <c r="M340" s="30">
        <v>1</v>
      </c>
      <c r="N340" s="28"/>
      <c r="O340" s="30">
        <v>0.33333333333333298</v>
      </c>
      <c r="P340" s="30" t="s">
        <v>5130</v>
      </c>
      <c r="T340" s="3"/>
    </row>
    <row r="341" spans="1:20">
      <c r="A341" s="28" t="s">
        <v>591</v>
      </c>
      <c r="B341" s="28" t="s">
        <v>816</v>
      </c>
      <c r="C341" s="29" t="s">
        <v>1846</v>
      </c>
      <c r="D341" s="28" t="s">
        <v>1883</v>
      </c>
      <c r="E341" s="53">
        <v>70120387</v>
      </c>
      <c r="F341" s="53">
        <v>70120387</v>
      </c>
      <c r="G341" s="28">
        <v>0</v>
      </c>
      <c r="H341" s="28" t="s">
        <v>1899</v>
      </c>
      <c r="I341" s="28" t="s">
        <v>1439</v>
      </c>
      <c r="J341" s="28">
        <v>618</v>
      </c>
      <c r="K341" s="28">
        <v>206</v>
      </c>
      <c r="L341" s="28" t="s">
        <v>2145</v>
      </c>
      <c r="M341" s="30">
        <v>1</v>
      </c>
      <c r="N341" s="28"/>
      <c r="O341" s="30">
        <v>1</v>
      </c>
      <c r="P341" s="30" t="s">
        <v>5131</v>
      </c>
      <c r="T341" s="3"/>
    </row>
    <row r="342" spans="1:20">
      <c r="A342" s="28" t="s">
        <v>591</v>
      </c>
      <c r="B342" s="28" t="s">
        <v>816</v>
      </c>
      <c r="C342" s="29" t="s">
        <v>1845</v>
      </c>
      <c r="D342" s="28" t="s">
        <v>1883</v>
      </c>
      <c r="E342" s="53">
        <v>70120410</v>
      </c>
      <c r="F342" s="53">
        <v>70120410</v>
      </c>
      <c r="G342" s="28">
        <v>0</v>
      </c>
      <c r="H342" s="28" t="s">
        <v>1900</v>
      </c>
      <c r="I342" s="28" t="s">
        <v>1439</v>
      </c>
      <c r="J342" s="28">
        <v>595</v>
      </c>
      <c r="K342" s="28">
        <v>199</v>
      </c>
      <c r="L342" s="28" t="s">
        <v>2130</v>
      </c>
      <c r="M342" s="30">
        <v>0.96601941747572795</v>
      </c>
      <c r="N342" s="28"/>
      <c r="O342" s="30">
        <v>1</v>
      </c>
      <c r="P342" s="30" t="s">
        <v>5131</v>
      </c>
      <c r="T342" s="3"/>
    </row>
    <row r="343" spans="1:20">
      <c r="A343" s="28" t="s">
        <v>591</v>
      </c>
      <c r="B343" s="28" t="s">
        <v>817</v>
      </c>
      <c r="C343" s="29" t="s">
        <v>1840</v>
      </c>
      <c r="D343" s="28" t="s">
        <v>1883</v>
      </c>
      <c r="E343" s="53">
        <v>70386057</v>
      </c>
      <c r="F343" s="53">
        <v>70386057</v>
      </c>
      <c r="G343" s="28">
        <v>0</v>
      </c>
      <c r="H343" s="28" t="s">
        <v>1899</v>
      </c>
      <c r="I343" s="28" t="s">
        <v>1440</v>
      </c>
      <c r="J343" s="28">
        <v>1051</v>
      </c>
      <c r="K343" s="28">
        <v>351</v>
      </c>
      <c r="L343" s="28" t="s">
        <v>2128</v>
      </c>
      <c r="M343" s="30">
        <v>1</v>
      </c>
      <c r="N343" s="28" t="s">
        <v>2148</v>
      </c>
      <c r="O343" s="30">
        <v>1</v>
      </c>
      <c r="P343" s="30" t="s">
        <v>5131</v>
      </c>
      <c r="T343" s="3"/>
    </row>
    <row r="344" spans="1:20">
      <c r="A344" s="28" t="s">
        <v>591</v>
      </c>
      <c r="B344" s="28" t="s">
        <v>818</v>
      </c>
      <c r="C344" s="29" t="s">
        <v>1844</v>
      </c>
      <c r="D344" s="28" t="s">
        <v>1883</v>
      </c>
      <c r="E344" s="53">
        <v>71135099</v>
      </c>
      <c r="F344" s="53">
        <v>71135099</v>
      </c>
      <c r="G344" s="28">
        <v>0</v>
      </c>
      <c r="H344" s="28" t="s">
        <v>1899</v>
      </c>
      <c r="I344" s="28" t="s">
        <v>1441</v>
      </c>
      <c r="J344" s="28">
        <v>2974</v>
      </c>
      <c r="K344" s="28">
        <v>992</v>
      </c>
      <c r="L344" s="28" t="s">
        <v>2144</v>
      </c>
      <c r="M344" s="30">
        <v>1</v>
      </c>
      <c r="N344" s="28"/>
      <c r="O344" s="30">
        <v>0.33333333333333298</v>
      </c>
      <c r="P344" s="30" t="s">
        <v>5130</v>
      </c>
      <c r="T344" s="3"/>
    </row>
    <row r="345" spans="1:20">
      <c r="A345" s="28" t="s">
        <v>591</v>
      </c>
      <c r="B345" s="28" t="s">
        <v>247</v>
      </c>
      <c r="C345" s="29" t="s">
        <v>1842</v>
      </c>
      <c r="D345" s="28" t="s">
        <v>1883</v>
      </c>
      <c r="E345" s="53">
        <v>71781914</v>
      </c>
      <c r="F345" s="53">
        <v>71781914</v>
      </c>
      <c r="G345" s="28">
        <v>0</v>
      </c>
      <c r="H345" s="28" t="s">
        <v>1899</v>
      </c>
      <c r="I345" s="28" t="s">
        <v>248</v>
      </c>
      <c r="J345" s="28">
        <v>4990</v>
      </c>
      <c r="K345" s="28">
        <v>1664</v>
      </c>
      <c r="L345" s="28" t="s">
        <v>2128</v>
      </c>
      <c r="M345" s="30">
        <v>1</v>
      </c>
      <c r="N345" s="28"/>
      <c r="O345" s="30">
        <v>1</v>
      </c>
      <c r="P345" s="30" t="s">
        <v>5130</v>
      </c>
      <c r="T345" s="3"/>
    </row>
    <row r="346" spans="1:20">
      <c r="A346" s="28" t="s">
        <v>591</v>
      </c>
      <c r="B346" s="28" t="s">
        <v>819</v>
      </c>
      <c r="C346" s="29" t="s">
        <v>1840</v>
      </c>
      <c r="D346" s="28" t="s">
        <v>1883</v>
      </c>
      <c r="E346" s="53">
        <v>75370475</v>
      </c>
      <c r="F346" s="53">
        <v>75370475</v>
      </c>
      <c r="G346" s="28">
        <v>0</v>
      </c>
      <c r="H346" s="28" t="s">
        <v>1900</v>
      </c>
      <c r="I346" s="28" t="s">
        <v>1442</v>
      </c>
      <c r="J346" s="28">
        <v>568</v>
      </c>
      <c r="K346" s="28">
        <v>190</v>
      </c>
      <c r="L346" s="28" t="s">
        <v>2129</v>
      </c>
      <c r="M346" s="30">
        <v>0.89622641509433998</v>
      </c>
      <c r="N346" s="28"/>
      <c r="O346" s="30">
        <v>0.5</v>
      </c>
      <c r="P346" s="30" t="s">
        <v>5130</v>
      </c>
      <c r="T346" s="3"/>
    </row>
    <row r="347" spans="1:20">
      <c r="A347" s="28" t="s">
        <v>591</v>
      </c>
      <c r="B347" s="28" t="s">
        <v>256</v>
      </c>
      <c r="C347" s="29" t="s">
        <v>1842</v>
      </c>
      <c r="D347" s="28" t="s">
        <v>1883</v>
      </c>
      <c r="E347" s="53">
        <v>75907873</v>
      </c>
      <c r="F347" s="53">
        <v>75907873</v>
      </c>
      <c r="G347" s="28">
        <v>0</v>
      </c>
      <c r="H347" s="28" t="s">
        <v>1899</v>
      </c>
      <c r="I347" s="28" t="s">
        <v>1443</v>
      </c>
      <c r="J347" s="28">
        <v>3190</v>
      </c>
      <c r="K347" s="28">
        <v>1064</v>
      </c>
      <c r="L347" s="28" t="s">
        <v>2128</v>
      </c>
      <c r="M347" s="30">
        <v>1</v>
      </c>
      <c r="N347" s="28"/>
      <c r="O347" s="30">
        <v>0.5</v>
      </c>
      <c r="P347" s="30" t="s">
        <v>5130</v>
      </c>
      <c r="T347" s="3"/>
    </row>
    <row r="348" spans="1:20">
      <c r="A348" s="28" t="s">
        <v>591</v>
      </c>
      <c r="B348" s="28" t="s">
        <v>820</v>
      </c>
      <c r="C348" s="29" t="s">
        <v>1840</v>
      </c>
      <c r="D348" s="28" t="s">
        <v>1884</v>
      </c>
      <c r="E348" s="53">
        <v>201279</v>
      </c>
      <c r="F348" s="53">
        <v>201279</v>
      </c>
      <c r="G348" s="28">
        <v>0</v>
      </c>
      <c r="H348" s="28" t="s">
        <v>1900</v>
      </c>
      <c r="I348" s="28" t="s">
        <v>1444</v>
      </c>
      <c r="J348" s="28" t="s">
        <v>1984</v>
      </c>
      <c r="K348" s="28" t="s">
        <v>1985</v>
      </c>
      <c r="L348" s="28" t="s">
        <v>2130</v>
      </c>
      <c r="M348" s="30">
        <v>0.99790294246816003</v>
      </c>
      <c r="N348" s="28"/>
      <c r="O348" s="30">
        <v>1</v>
      </c>
      <c r="P348" s="30" t="s">
        <v>5131</v>
      </c>
      <c r="T348" s="3"/>
    </row>
    <row r="349" spans="1:20">
      <c r="A349" s="28" t="s">
        <v>591</v>
      </c>
      <c r="B349" s="28" t="s">
        <v>821</v>
      </c>
      <c r="C349" s="29" t="s">
        <v>1842</v>
      </c>
      <c r="D349" s="28" t="s">
        <v>1884</v>
      </c>
      <c r="E349" s="53">
        <v>696471</v>
      </c>
      <c r="F349" s="53">
        <v>696471</v>
      </c>
      <c r="G349" s="28">
        <v>0</v>
      </c>
      <c r="H349" s="28" t="s">
        <v>1900</v>
      </c>
      <c r="I349" s="28" t="s">
        <v>1445</v>
      </c>
      <c r="J349" s="28">
        <v>62</v>
      </c>
      <c r="K349" s="28">
        <v>21</v>
      </c>
      <c r="L349" s="28" t="s">
        <v>2137</v>
      </c>
      <c r="M349" s="30">
        <v>5.8011049723756897E-2</v>
      </c>
      <c r="N349" s="28"/>
      <c r="O349" s="30">
        <v>0.33333333333333298</v>
      </c>
      <c r="P349" s="30" t="s">
        <v>5130</v>
      </c>
      <c r="T349" s="3"/>
    </row>
    <row r="350" spans="1:20">
      <c r="A350" s="28" t="s">
        <v>591</v>
      </c>
      <c r="B350" s="28" t="s">
        <v>822</v>
      </c>
      <c r="C350" s="29" t="s">
        <v>1849</v>
      </c>
      <c r="D350" s="28" t="s">
        <v>1884</v>
      </c>
      <c r="E350" s="53">
        <v>18989900</v>
      </c>
      <c r="F350" s="53">
        <v>18989900</v>
      </c>
      <c r="G350" s="28">
        <v>0</v>
      </c>
      <c r="H350" s="28" t="s">
        <v>1900</v>
      </c>
      <c r="I350" s="28" t="s">
        <v>1446</v>
      </c>
      <c r="J350" s="28">
        <v>36</v>
      </c>
      <c r="K350" s="28">
        <v>12</v>
      </c>
      <c r="L350" s="28" t="s">
        <v>2134</v>
      </c>
      <c r="M350" s="30">
        <v>3.2520325203252001E-2</v>
      </c>
      <c r="N350" s="28" t="s">
        <v>2149</v>
      </c>
      <c r="O350" s="30">
        <v>0.25</v>
      </c>
      <c r="P350" s="30" t="s">
        <v>5130</v>
      </c>
      <c r="T350" s="3"/>
    </row>
    <row r="351" spans="1:20">
      <c r="A351" s="28" t="s">
        <v>591</v>
      </c>
      <c r="B351" s="28" t="s">
        <v>97</v>
      </c>
      <c r="C351" s="29" t="s">
        <v>1842</v>
      </c>
      <c r="D351" s="28" t="s">
        <v>1884</v>
      </c>
      <c r="E351" s="53">
        <v>27245173</v>
      </c>
      <c r="F351" s="53">
        <v>27245173</v>
      </c>
      <c r="G351" s="28">
        <v>0</v>
      </c>
      <c r="H351" s="28" t="s">
        <v>1900</v>
      </c>
      <c r="I351" s="28" t="s">
        <v>1447</v>
      </c>
      <c r="J351" s="28">
        <v>2176</v>
      </c>
      <c r="K351" s="28">
        <v>726</v>
      </c>
      <c r="L351" s="28" t="s">
        <v>2130</v>
      </c>
      <c r="M351" s="30">
        <v>0.68490566037735801</v>
      </c>
      <c r="N351" s="28"/>
      <c r="O351" s="30">
        <v>0.5</v>
      </c>
      <c r="P351" s="30" t="s">
        <v>5130</v>
      </c>
      <c r="T351" s="3"/>
    </row>
    <row r="352" spans="1:20">
      <c r="A352" s="28" t="s">
        <v>591</v>
      </c>
      <c r="B352" s="28" t="s">
        <v>823</v>
      </c>
      <c r="C352" s="29" t="s">
        <v>1860</v>
      </c>
      <c r="D352" s="28" t="s">
        <v>1884</v>
      </c>
      <c r="E352" s="53">
        <v>27310168</v>
      </c>
      <c r="F352" s="53">
        <v>27310168</v>
      </c>
      <c r="G352" s="28">
        <v>0</v>
      </c>
      <c r="H352" s="28" t="s">
        <v>1900</v>
      </c>
      <c r="I352" s="28" t="s">
        <v>1448</v>
      </c>
      <c r="J352" s="28">
        <v>2947</v>
      </c>
      <c r="K352" s="28">
        <v>983</v>
      </c>
      <c r="L352" s="28" t="s">
        <v>2129</v>
      </c>
      <c r="M352" s="30">
        <v>0.98299999999999998</v>
      </c>
      <c r="N352" s="28" t="s">
        <v>2147</v>
      </c>
      <c r="O352" s="30">
        <v>1</v>
      </c>
      <c r="P352" s="30" t="s">
        <v>5130</v>
      </c>
      <c r="T352" s="3"/>
    </row>
    <row r="353" spans="1:20">
      <c r="A353" s="28" t="s">
        <v>591</v>
      </c>
      <c r="B353" s="28" t="s">
        <v>824</v>
      </c>
      <c r="C353" s="29" t="s">
        <v>1851</v>
      </c>
      <c r="D353" s="28" t="s">
        <v>1884</v>
      </c>
      <c r="E353" s="53">
        <v>31203290</v>
      </c>
      <c r="F353" s="53">
        <v>31203290</v>
      </c>
      <c r="G353" s="28">
        <v>0</v>
      </c>
      <c r="H353" s="28" t="s">
        <v>1900</v>
      </c>
      <c r="I353" s="28" t="s">
        <v>1449</v>
      </c>
      <c r="J353" s="28">
        <v>895</v>
      </c>
      <c r="K353" s="28">
        <v>299</v>
      </c>
      <c r="L353" s="28" t="s">
        <v>2129</v>
      </c>
      <c r="M353" s="30">
        <v>0.89520958083832303</v>
      </c>
      <c r="N353" s="28"/>
      <c r="O353" s="30">
        <v>1</v>
      </c>
      <c r="P353" s="30" t="s">
        <v>5131</v>
      </c>
      <c r="T353" s="3"/>
    </row>
    <row r="354" spans="1:20">
      <c r="A354" s="28" t="s">
        <v>591</v>
      </c>
      <c r="B354" s="28" t="s">
        <v>824</v>
      </c>
      <c r="C354" s="29" t="s">
        <v>1842</v>
      </c>
      <c r="D354" s="28" t="s">
        <v>1884</v>
      </c>
      <c r="E354" s="53">
        <v>31203317</v>
      </c>
      <c r="F354" s="53">
        <v>31203317</v>
      </c>
      <c r="G354" s="28">
        <v>0</v>
      </c>
      <c r="H354" s="28" t="s">
        <v>1900</v>
      </c>
      <c r="I354" s="28" t="s">
        <v>1449</v>
      </c>
      <c r="J354" s="28">
        <v>868</v>
      </c>
      <c r="K354" s="28">
        <v>290</v>
      </c>
      <c r="L354" s="28" t="s">
        <v>2129</v>
      </c>
      <c r="M354" s="30">
        <v>0.86826347305389195</v>
      </c>
      <c r="N354" s="28"/>
      <c r="O354" s="30">
        <v>1</v>
      </c>
      <c r="P354" s="30" t="s">
        <v>5131</v>
      </c>
      <c r="T354" s="3"/>
    </row>
    <row r="355" spans="1:20">
      <c r="A355" s="28" t="s">
        <v>591</v>
      </c>
      <c r="B355" s="28" t="s">
        <v>825</v>
      </c>
      <c r="C355" s="29" t="s">
        <v>1840</v>
      </c>
      <c r="D355" s="28" t="s">
        <v>1884</v>
      </c>
      <c r="E355" s="53">
        <v>31812960</v>
      </c>
      <c r="F355" s="53">
        <v>31812960</v>
      </c>
      <c r="G355" s="28">
        <v>0</v>
      </c>
      <c r="H355" s="28" t="s">
        <v>1900</v>
      </c>
      <c r="I355" s="28" t="s">
        <v>1450</v>
      </c>
      <c r="J355" s="28" t="s">
        <v>1986</v>
      </c>
      <c r="K355" s="28" t="s">
        <v>1987</v>
      </c>
      <c r="L355" s="28" t="s">
        <v>2137</v>
      </c>
      <c r="M355" s="30">
        <v>0.98695834609147337</v>
      </c>
      <c r="N355" s="28" t="s">
        <v>2147</v>
      </c>
      <c r="O355" s="30">
        <v>0.75</v>
      </c>
      <c r="P355" s="30" t="s">
        <v>5131</v>
      </c>
      <c r="T355" s="3"/>
    </row>
    <row r="356" spans="1:20">
      <c r="A356" s="28" t="s">
        <v>591</v>
      </c>
      <c r="B356" s="28" t="s">
        <v>263</v>
      </c>
      <c r="C356" s="29" t="s">
        <v>1852</v>
      </c>
      <c r="D356" s="28" t="s">
        <v>1884</v>
      </c>
      <c r="E356" s="53">
        <v>40710632</v>
      </c>
      <c r="F356" s="53">
        <v>40710632</v>
      </c>
      <c r="G356" s="28">
        <v>0</v>
      </c>
      <c r="H356" s="28" t="s">
        <v>1900</v>
      </c>
      <c r="I356" s="28" t="s">
        <v>1451</v>
      </c>
      <c r="J356" s="28">
        <v>645</v>
      </c>
      <c r="K356" s="28">
        <v>215</v>
      </c>
      <c r="L356" s="28" t="s">
        <v>2142</v>
      </c>
      <c r="M356" s="30">
        <v>0.88477366255143997</v>
      </c>
      <c r="N356" s="28"/>
      <c r="O356" s="30">
        <v>0.5</v>
      </c>
      <c r="P356" s="30" t="s">
        <v>5130</v>
      </c>
      <c r="T356" s="3"/>
    </row>
    <row r="357" spans="1:20">
      <c r="A357" s="28" t="s">
        <v>591</v>
      </c>
      <c r="B357" s="28" t="s">
        <v>826</v>
      </c>
      <c r="C357" s="29" t="s">
        <v>1844</v>
      </c>
      <c r="D357" s="28" t="s">
        <v>1884</v>
      </c>
      <c r="E357" s="53">
        <v>46050109</v>
      </c>
      <c r="F357" s="53">
        <v>46050109</v>
      </c>
      <c r="G357" s="28">
        <v>0</v>
      </c>
      <c r="H357" s="28" t="s">
        <v>1900</v>
      </c>
      <c r="I357" s="28" t="s">
        <v>1452</v>
      </c>
      <c r="J357" s="28">
        <v>1543</v>
      </c>
      <c r="K357" s="28">
        <v>515</v>
      </c>
      <c r="L357" s="28" t="s">
        <v>2129</v>
      </c>
      <c r="M357" s="30">
        <v>0.96082089552238803</v>
      </c>
      <c r="N357" s="28"/>
      <c r="O357" s="30">
        <v>7.1428571428571397E-2</v>
      </c>
      <c r="P357" s="30" t="s">
        <v>5130</v>
      </c>
      <c r="T357" s="3"/>
    </row>
    <row r="358" spans="1:20">
      <c r="A358" s="28" t="s">
        <v>591</v>
      </c>
      <c r="B358" s="28" t="s">
        <v>827</v>
      </c>
      <c r="C358" s="29" t="s">
        <v>1842</v>
      </c>
      <c r="D358" s="28" t="s">
        <v>1884</v>
      </c>
      <c r="E358" s="53">
        <v>53460172</v>
      </c>
      <c r="F358" s="53">
        <v>53460172</v>
      </c>
      <c r="G358" s="28">
        <v>0</v>
      </c>
      <c r="H358" s="28" t="s">
        <v>1900</v>
      </c>
      <c r="I358" s="28" t="s">
        <v>1453</v>
      </c>
      <c r="J358" s="28">
        <v>29</v>
      </c>
      <c r="K358" s="28">
        <v>10</v>
      </c>
      <c r="L358" s="28" t="s">
        <v>2131</v>
      </c>
      <c r="M358" s="30">
        <v>9.7087378640776698E-2</v>
      </c>
      <c r="N358" s="28"/>
      <c r="O358" s="30">
        <v>1</v>
      </c>
      <c r="P358" s="30" t="s">
        <v>5131</v>
      </c>
      <c r="T358" s="3"/>
    </row>
    <row r="359" spans="1:20">
      <c r="A359" s="28" t="s">
        <v>591</v>
      </c>
      <c r="B359" s="28" t="s">
        <v>827</v>
      </c>
      <c r="C359" s="29" t="s">
        <v>1842</v>
      </c>
      <c r="D359" s="28" t="s">
        <v>1884</v>
      </c>
      <c r="E359" s="53">
        <v>53486241</v>
      </c>
      <c r="F359" s="53">
        <v>53486241</v>
      </c>
      <c r="G359" s="28">
        <v>0</v>
      </c>
      <c r="H359" s="28" t="s">
        <v>1900</v>
      </c>
      <c r="I359" s="28" t="s">
        <v>1453</v>
      </c>
      <c r="J359" s="28">
        <v>145</v>
      </c>
      <c r="K359" s="28">
        <v>49</v>
      </c>
      <c r="L359" s="28" t="s">
        <v>2130</v>
      </c>
      <c r="M359" s="30">
        <v>0.475728155339806</v>
      </c>
      <c r="N359" s="28"/>
      <c r="O359" s="30">
        <v>1</v>
      </c>
      <c r="P359" s="30" t="s">
        <v>5131</v>
      </c>
      <c r="T359" s="3"/>
    </row>
    <row r="360" spans="1:20">
      <c r="A360" s="28" t="s">
        <v>591</v>
      </c>
      <c r="B360" s="28" t="s">
        <v>130</v>
      </c>
      <c r="C360" s="29" t="s">
        <v>1858</v>
      </c>
      <c r="D360" s="28" t="s">
        <v>1884</v>
      </c>
      <c r="E360" s="53">
        <v>59772667</v>
      </c>
      <c r="F360" s="53">
        <v>59772667</v>
      </c>
      <c r="G360" s="28">
        <v>0</v>
      </c>
      <c r="H360" s="28" t="s">
        <v>1900</v>
      </c>
      <c r="I360" s="28" t="s">
        <v>1454</v>
      </c>
      <c r="J360" s="28">
        <v>118</v>
      </c>
      <c r="K360" s="28">
        <v>40</v>
      </c>
      <c r="L360" s="28" t="s">
        <v>2129</v>
      </c>
      <c r="M360" s="30">
        <v>0.28571428571428598</v>
      </c>
      <c r="N360" s="28"/>
      <c r="O360" s="30">
        <v>1</v>
      </c>
      <c r="P360" s="30" t="s">
        <v>5131</v>
      </c>
      <c r="T360" s="3"/>
    </row>
    <row r="361" spans="1:20">
      <c r="A361" s="28" t="s">
        <v>591</v>
      </c>
      <c r="B361" s="28" t="s">
        <v>55</v>
      </c>
      <c r="C361" s="29" t="s">
        <v>1841</v>
      </c>
      <c r="D361" s="28" t="s">
        <v>1884</v>
      </c>
      <c r="E361" s="53">
        <v>71268476</v>
      </c>
      <c r="F361" s="53">
        <v>71268476</v>
      </c>
      <c r="G361" s="28">
        <v>0</v>
      </c>
      <c r="H361" s="28" t="s">
        <v>1900</v>
      </c>
      <c r="I361" s="28" t="s">
        <v>1455</v>
      </c>
      <c r="J361" s="28">
        <v>31</v>
      </c>
      <c r="K361" s="28">
        <v>11</v>
      </c>
      <c r="L361" s="28" t="s">
        <v>2129</v>
      </c>
      <c r="M361" s="30">
        <v>0.10784313725490199</v>
      </c>
      <c r="N361" s="28" t="s">
        <v>2148</v>
      </c>
      <c r="O361" s="30">
        <v>1</v>
      </c>
      <c r="P361" s="30" t="s">
        <v>5131</v>
      </c>
      <c r="T361" s="3"/>
    </row>
    <row r="362" spans="1:20">
      <c r="A362" s="28" t="s">
        <v>591</v>
      </c>
      <c r="B362" s="28" t="s">
        <v>828</v>
      </c>
      <c r="C362" s="29" t="s">
        <v>1842</v>
      </c>
      <c r="D362" s="28" t="s">
        <v>1885</v>
      </c>
      <c r="E362" s="53">
        <v>455942</v>
      </c>
      <c r="F362" s="53">
        <v>455942</v>
      </c>
      <c r="G362" s="28">
        <v>0</v>
      </c>
      <c r="H362" s="28" t="s">
        <v>1900</v>
      </c>
      <c r="I362" s="28" t="s">
        <v>1456</v>
      </c>
      <c r="J362" s="28" t="s">
        <v>1988</v>
      </c>
      <c r="K362" s="28" t="s">
        <v>1989</v>
      </c>
      <c r="L362" s="28" t="s">
        <v>2130</v>
      </c>
      <c r="M362" s="30">
        <v>0.97903729447463106</v>
      </c>
      <c r="N362" s="28"/>
      <c r="O362" s="30">
        <v>1</v>
      </c>
      <c r="P362" s="30" t="s">
        <v>5131</v>
      </c>
      <c r="T362" s="3"/>
    </row>
    <row r="363" spans="1:20">
      <c r="A363" s="28" t="s">
        <v>591</v>
      </c>
      <c r="B363" s="28" t="s">
        <v>829</v>
      </c>
      <c r="C363" s="29" t="s">
        <v>1840</v>
      </c>
      <c r="D363" s="28" t="s">
        <v>1885</v>
      </c>
      <c r="E363" s="53">
        <v>1734027</v>
      </c>
      <c r="F363" s="53">
        <v>1734027</v>
      </c>
      <c r="G363" s="28">
        <v>0</v>
      </c>
      <c r="H363" s="28" t="s">
        <v>1899</v>
      </c>
      <c r="I363" s="28" t="s">
        <v>1457</v>
      </c>
      <c r="J363" s="28" t="s">
        <v>1990</v>
      </c>
      <c r="K363" s="28" t="s">
        <v>1991</v>
      </c>
      <c r="L363" s="28" t="s">
        <v>2126</v>
      </c>
      <c r="M363" s="30">
        <v>1</v>
      </c>
      <c r="N363" s="28"/>
      <c r="O363" s="30">
        <v>0.66666666666666696</v>
      </c>
      <c r="P363" s="30" t="s">
        <v>5131</v>
      </c>
      <c r="T363" s="3"/>
    </row>
    <row r="364" spans="1:20">
      <c r="A364" s="28" t="s">
        <v>591</v>
      </c>
      <c r="B364" s="28" t="s">
        <v>830</v>
      </c>
      <c r="C364" s="29" t="s">
        <v>1844</v>
      </c>
      <c r="D364" s="28" t="s">
        <v>1885</v>
      </c>
      <c r="E364" s="53">
        <v>3493962</v>
      </c>
      <c r="F364" s="53">
        <v>3493962</v>
      </c>
      <c r="G364" s="28">
        <v>0</v>
      </c>
      <c r="H364" s="28" t="s">
        <v>1900</v>
      </c>
      <c r="I364" s="28" t="s">
        <v>1458</v>
      </c>
      <c r="J364" s="28">
        <v>1434</v>
      </c>
      <c r="K364" s="28">
        <v>478</v>
      </c>
      <c r="L364" s="28" t="s">
        <v>2131</v>
      </c>
      <c r="M364" s="30">
        <v>0.88682745825603004</v>
      </c>
      <c r="N364" s="28"/>
      <c r="O364" s="30">
        <v>0.33333333333333298</v>
      </c>
      <c r="P364" s="30" t="s">
        <v>5130</v>
      </c>
      <c r="T364" s="3"/>
    </row>
    <row r="365" spans="1:20">
      <c r="A365" s="28" t="s">
        <v>591</v>
      </c>
      <c r="B365" s="28" t="s">
        <v>831</v>
      </c>
      <c r="C365" s="29" t="s">
        <v>1851</v>
      </c>
      <c r="D365" s="28" t="s">
        <v>1885</v>
      </c>
      <c r="E365" s="53">
        <v>4243637</v>
      </c>
      <c r="F365" s="53">
        <v>4243637</v>
      </c>
      <c r="G365" s="28">
        <v>0</v>
      </c>
      <c r="H365" s="28" t="s">
        <v>1900</v>
      </c>
      <c r="I365" s="28" t="s">
        <v>1459</v>
      </c>
      <c r="J365" s="28" t="s">
        <v>1992</v>
      </c>
      <c r="K365" s="28" t="s">
        <v>1993</v>
      </c>
      <c r="L365" s="28" t="s">
        <v>2130</v>
      </c>
      <c r="M365" s="30">
        <v>0.95373431108071505</v>
      </c>
      <c r="N365" s="28"/>
      <c r="O365" s="30">
        <v>1</v>
      </c>
      <c r="P365" s="30" t="s">
        <v>5131</v>
      </c>
      <c r="T365" s="3"/>
    </row>
    <row r="366" spans="1:20">
      <c r="A366" s="28" t="s">
        <v>591</v>
      </c>
      <c r="B366" s="28" t="s">
        <v>832</v>
      </c>
      <c r="C366" s="29" t="s">
        <v>1842</v>
      </c>
      <c r="D366" s="28" t="s">
        <v>1885</v>
      </c>
      <c r="E366" s="53">
        <v>4489647</v>
      </c>
      <c r="F366" s="53">
        <v>4489647</v>
      </c>
      <c r="G366" s="28">
        <v>0</v>
      </c>
      <c r="H366" s="28" t="s">
        <v>1900</v>
      </c>
      <c r="I366" s="28" t="s">
        <v>1460</v>
      </c>
      <c r="J366" s="28">
        <v>349</v>
      </c>
      <c r="K366" s="28">
        <v>117</v>
      </c>
      <c r="L366" s="28" t="s">
        <v>2130</v>
      </c>
      <c r="M366" s="30">
        <v>0.33620689655172398</v>
      </c>
      <c r="N366" s="28"/>
      <c r="O366" s="30">
        <v>1</v>
      </c>
      <c r="P366" s="30" t="s">
        <v>5130</v>
      </c>
      <c r="T366" s="3"/>
    </row>
    <row r="367" spans="1:20">
      <c r="A367" s="28" t="s">
        <v>591</v>
      </c>
      <c r="B367" s="28" t="s">
        <v>833</v>
      </c>
      <c r="C367" s="29" t="s">
        <v>1861</v>
      </c>
      <c r="D367" s="28" t="s">
        <v>1885</v>
      </c>
      <c r="E367" s="53">
        <v>4634854</v>
      </c>
      <c r="F367" s="53">
        <v>4634854</v>
      </c>
      <c r="G367" s="28">
        <v>0</v>
      </c>
      <c r="H367" s="28" t="s">
        <v>1899</v>
      </c>
      <c r="I367" s="28" t="s">
        <v>1461</v>
      </c>
      <c r="J367" s="28">
        <v>649</v>
      </c>
      <c r="K367" s="28">
        <v>217</v>
      </c>
      <c r="L367" s="28" t="s">
        <v>2127</v>
      </c>
      <c r="M367" s="30">
        <v>1</v>
      </c>
      <c r="N367" s="28"/>
      <c r="O367" s="30">
        <v>1</v>
      </c>
      <c r="P367" s="30" t="s">
        <v>5131</v>
      </c>
      <c r="T367" s="3"/>
    </row>
    <row r="368" spans="1:20">
      <c r="A368" s="28" t="s">
        <v>591</v>
      </c>
      <c r="B368" s="28" t="s">
        <v>834</v>
      </c>
      <c r="C368" s="29" t="s">
        <v>1842</v>
      </c>
      <c r="D368" s="28" t="s">
        <v>1885</v>
      </c>
      <c r="E368" s="53">
        <v>5639057</v>
      </c>
      <c r="F368" s="53">
        <v>5639057</v>
      </c>
      <c r="G368" s="28">
        <v>0</v>
      </c>
      <c r="H368" s="28" t="s">
        <v>1900</v>
      </c>
      <c r="I368" s="28" t="s">
        <v>1462</v>
      </c>
      <c r="J368" s="28" t="s">
        <v>1994</v>
      </c>
      <c r="K368" s="28" t="s">
        <v>1995</v>
      </c>
      <c r="L368" s="28" t="s">
        <v>2130</v>
      </c>
      <c r="M368" s="30">
        <v>0.78906510044403966</v>
      </c>
      <c r="N368" s="28"/>
      <c r="O368" s="30">
        <v>0.3</v>
      </c>
      <c r="P368" s="30" t="s">
        <v>5131</v>
      </c>
      <c r="T368" s="3"/>
    </row>
    <row r="369" spans="1:20">
      <c r="A369" s="28" t="s">
        <v>591</v>
      </c>
      <c r="B369" s="28" t="s">
        <v>834</v>
      </c>
      <c r="C369" s="29" t="s">
        <v>1842</v>
      </c>
      <c r="D369" s="28" t="s">
        <v>1885</v>
      </c>
      <c r="E369" s="53">
        <v>5639134</v>
      </c>
      <c r="F369" s="53">
        <v>5639134</v>
      </c>
      <c r="G369" s="28">
        <v>0</v>
      </c>
      <c r="H369" s="28" t="s">
        <v>1900</v>
      </c>
      <c r="I369" s="28" t="s">
        <v>1462</v>
      </c>
      <c r="J369" s="28" t="s">
        <v>1996</v>
      </c>
      <c r="K369" s="28" t="s">
        <v>1997</v>
      </c>
      <c r="L369" s="28" t="s">
        <v>2131</v>
      </c>
      <c r="M369" s="30">
        <v>0.89668494715626412</v>
      </c>
      <c r="N369" s="28"/>
      <c r="O369" s="30">
        <v>0.3</v>
      </c>
      <c r="P369" s="30" t="s">
        <v>5131</v>
      </c>
      <c r="T369" s="3"/>
    </row>
    <row r="370" spans="1:20">
      <c r="A370" s="28" t="s">
        <v>591</v>
      </c>
      <c r="B370" s="28" t="s">
        <v>835</v>
      </c>
      <c r="C370" s="29" t="s">
        <v>1846</v>
      </c>
      <c r="D370" s="28" t="s">
        <v>1885</v>
      </c>
      <c r="E370" s="53">
        <v>7649995</v>
      </c>
      <c r="F370" s="53">
        <v>7649995</v>
      </c>
      <c r="G370" s="28">
        <v>0</v>
      </c>
      <c r="H370" s="28" t="s">
        <v>1900</v>
      </c>
      <c r="I370" s="28" t="s">
        <v>1463</v>
      </c>
      <c r="J370" s="28">
        <v>559</v>
      </c>
      <c r="K370" s="28">
        <v>187</v>
      </c>
      <c r="L370" s="28" t="s">
        <v>2130</v>
      </c>
      <c r="M370" s="30">
        <v>0.99468085106382997</v>
      </c>
      <c r="N370" s="28" t="s">
        <v>2147</v>
      </c>
      <c r="O370" s="30">
        <v>1</v>
      </c>
      <c r="P370" s="30" t="s">
        <v>5131</v>
      </c>
      <c r="T370" s="3"/>
    </row>
    <row r="371" spans="1:20">
      <c r="A371" s="28" t="s">
        <v>591</v>
      </c>
      <c r="B371" s="28" t="s">
        <v>836</v>
      </c>
      <c r="C371" s="29" t="s">
        <v>1842</v>
      </c>
      <c r="D371" s="28" t="s">
        <v>1885</v>
      </c>
      <c r="E371" s="53">
        <v>7737572</v>
      </c>
      <c r="F371" s="53">
        <v>7737572</v>
      </c>
      <c r="G371" s="28">
        <v>0</v>
      </c>
      <c r="H371" s="28" t="s">
        <v>1900</v>
      </c>
      <c r="I371" s="28" t="s">
        <v>1464</v>
      </c>
      <c r="J371" s="28" t="s">
        <v>1998</v>
      </c>
      <c r="K371" s="28" t="s">
        <v>1999</v>
      </c>
      <c r="L371" s="28" t="s">
        <v>2131</v>
      </c>
      <c r="M371" s="30">
        <v>0.66628399602986421</v>
      </c>
      <c r="N371" s="28"/>
      <c r="O371" s="30">
        <v>0.75</v>
      </c>
      <c r="P371" s="30" t="s">
        <v>5131</v>
      </c>
      <c r="T371" s="3"/>
    </row>
    <row r="372" spans="1:20">
      <c r="A372" s="28" t="s">
        <v>591</v>
      </c>
      <c r="B372" s="28" t="s">
        <v>837</v>
      </c>
      <c r="C372" s="29" t="s">
        <v>1842</v>
      </c>
      <c r="D372" s="28" t="s">
        <v>1885</v>
      </c>
      <c r="E372" s="53">
        <v>9087142</v>
      </c>
      <c r="F372" s="53">
        <v>9087142</v>
      </c>
      <c r="G372" s="28">
        <v>0</v>
      </c>
      <c r="H372" s="28" t="s">
        <v>1900</v>
      </c>
      <c r="I372" s="28" t="s">
        <v>1465</v>
      </c>
      <c r="J372" s="28">
        <v>298</v>
      </c>
      <c r="K372" s="28">
        <v>100</v>
      </c>
      <c r="L372" s="28" t="s">
        <v>2130</v>
      </c>
      <c r="M372" s="30">
        <v>0.32051282051282098</v>
      </c>
      <c r="N372" s="28"/>
      <c r="O372" s="30">
        <v>1</v>
      </c>
      <c r="P372" s="30" t="s">
        <v>5131</v>
      </c>
      <c r="T372" s="3"/>
    </row>
    <row r="373" spans="1:20">
      <c r="A373" s="28" t="s">
        <v>591</v>
      </c>
      <c r="B373" s="28" t="s">
        <v>838</v>
      </c>
      <c r="C373" s="29" t="s">
        <v>1849</v>
      </c>
      <c r="D373" s="28" t="s">
        <v>1885</v>
      </c>
      <c r="E373" s="53">
        <v>9313494</v>
      </c>
      <c r="F373" s="53">
        <v>9313494</v>
      </c>
      <c r="G373" s="28">
        <v>0</v>
      </c>
      <c r="H373" s="28" t="s">
        <v>1900</v>
      </c>
      <c r="I373" s="28" t="s">
        <v>1466</v>
      </c>
      <c r="J373" s="28" t="s">
        <v>2000</v>
      </c>
      <c r="K373" s="28" t="s">
        <v>2001</v>
      </c>
      <c r="L373" s="28" t="s">
        <v>2130</v>
      </c>
      <c r="M373" s="30">
        <v>0.233764774832074</v>
      </c>
      <c r="N373" s="28" t="s">
        <v>2149</v>
      </c>
      <c r="O373" s="30">
        <v>0.375</v>
      </c>
      <c r="P373" s="30" t="s">
        <v>5131</v>
      </c>
      <c r="T373" s="3"/>
    </row>
    <row r="374" spans="1:20">
      <c r="A374" s="28" t="s">
        <v>591</v>
      </c>
      <c r="B374" s="28" t="s">
        <v>838</v>
      </c>
      <c r="C374" s="29" t="s">
        <v>1862</v>
      </c>
      <c r="D374" s="28" t="s">
        <v>1885</v>
      </c>
      <c r="E374" s="53">
        <v>9314160</v>
      </c>
      <c r="F374" s="53">
        <v>9314160</v>
      </c>
      <c r="G374" s="28">
        <v>0</v>
      </c>
      <c r="H374" s="28" t="s">
        <v>1900</v>
      </c>
      <c r="I374" s="28" t="s">
        <v>1466</v>
      </c>
      <c r="J374" s="28" t="s">
        <v>2002</v>
      </c>
      <c r="K374" s="28" t="s">
        <v>2003</v>
      </c>
      <c r="L374" s="28" t="s">
        <v>2129</v>
      </c>
      <c r="M374" s="30">
        <v>0.64266914980149636</v>
      </c>
      <c r="N374" s="28"/>
      <c r="O374" s="30">
        <v>0.375</v>
      </c>
      <c r="P374" s="30" t="s">
        <v>5131</v>
      </c>
      <c r="T374" s="3"/>
    </row>
    <row r="375" spans="1:20">
      <c r="A375" s="28" t="s">
        <v>591</v>
      </c>
      <c r="B375" s="28" t="s">
        <v>322</v>
      </c>
      <c r="C375" s="29" t="s">
        <v>1844</v>
      </c>
      <c r="D375" s="28" t="s">
        <v>1885</v>
      </c>
      <c r="E375" s="53">
        <v>9729345</v>
      </c>
      <c r="F375" s="53">
        <v>9729345</v>
      </c>
      <c r="G375" s="28">
        <v>0</v>
      </c>
      <c r="H375" s="28" t="s">
        <v>1900</v>
      </c>
      <c r="I375" s="28" t="s">
        <v>1467</v>
      </c>
      <c r="J375" s="28">
        <v>1408</v>
      </c>
      <c r="K375" s="28">
        <v>470</v>
      </c>
      <c r="L375" s="28" t="s">
        <v>2129</v>
      </c>
      <c r="M375" s="30">
        <v>0.88014981273408199</v>
      </c>
      <c r="N375" s="28"/>
      <c r="O375" s="30">
        <v>1</v>
      </c>
      <c r="P375" s="30" t="s">
        <v>5131</v>
      </c>
      <c r="T375" s="3"/>
    </row>
    <row r="376" spans="1:20">
      <c r="A376" s="28" t="s">
        <v>591</v>
      </c>
      <c r="B376" s="28" t="s">
        <v>322</v>
      </c>
      <c r="C376" s="29" t="s">
        <v>1842</v>
      </c>
      <c r="D376" s="28" t="s">
        <v>1885</v>
      </c>
      <c r="E376" s="53">
        <v>9729765</v>
      </c>
      <c r="F376" s="53">
        <v>9729765</v>
      </c>
      <c r="G376" s="28">
        <v>0</v>
      </c>
      <c r="H376" s="28" t="s">
        <v>1900</v>
      </c>
      <c r="I376" s="28" t="s">
        <v>1467</v>
      </c>
      <c r="J376" s="28">
        <v>988</v>
      </c>
      <c r="K376" s="28">
        <v>330</v>
      </c>
      <c r="L376" s="28" t="s">
        <v>2129</v>
      </c>
      <c r="M376" s="30">
        <v>0.61797752808988804</v>
      </c>
      <c r="N376" s="28"/>
      <c r="O376" s="30">
        <v>1</v>
      </c>
      <c r="P376" s="30" t="s">
        <v>5131</v>
      </c>
      <c r="T376" s="3"/>
    </row>
    <row r="377" spans="1:20">
      <c r="A377" s="28" t="s">
        <v>591</v>
      </c>
      <c r="B377" s="28" t="s">
        <v>839</v>
      </c>
      <c r="C377" s="29" t="s">
        <v>1863</v>
      </c>
      <c r="D377" s="28" t="s">
        <v>1885</v>
      </c>
      <c r="E377" s="53">
        <v>11778219</v>
      </c>
      <c r="F377" s="53">
        <v>11778219</v>
      </c>
      <c r="G377" s="28">
        <v>0</v>
      </c>
      <c r="H377" s="28" t="s">
        <v>1900</v>
      </c>
      <c r="I377" s="28" t="s">
        <v>1468</v>
      </c>
      <c r="J377" s="28">
        <v>451</v>
      </c>
      <c r="K377" s="28">
        <v>151</v>
      </c>
      <c r="L377" s="28" t="s">
        <v>2129</v>
      </c>
      <c r="M377" s="30">
        <v>0.34474885844748898</v>
      </c>
      <c r="N377" s="28"/>
      <c r="O377" s="30">
        <v>1</v>
      </c>
      <c r="P377" s="30" t="s">
        <v>5131</v>
      </c>
      <c r="T377" s="3"/>
    </row>
    <row r="378" spans="1:20">
      <c r="A378" s="28" t="s">
        <v>591</v>
      </c>
      <c r="B378" s="28" t="s">
        <v>839</v>
      </c>
      <c r="C378" s="29" t="s">
        <v>1846</v>
      </c>
      <c r="D378" s="28" t="s">
        <v>1885</v>
      </c>
      <c r="E378" s="53">
        <v>11778671</v>
      </c>
      <c r="F378" s="53">
        <v>11778671</v>
      </c>
      <c r="G378" s="28">
        <v>0</v>
      </c>
      <c r="H378" s="28" t="s">
        <v>1900</v>
      </c>
      <c r="I378" s="28" t="s">
        <v>1468</v>
      </c>
      <c r="J378" s="28">
        <v>903</v>
      </c>
      <c r="K378" s="28">
        <v>301</v>
      </c>
      <c r="L378" s="28" t="s">
        <v>2142</v>
      </c>
      <c r="M378" s="30">
        <v>0.68721461187214605</v>
      </c>
      <c r="N378" s="28"/>
      <c r="O378" s="30">
        <v>1</v>
      </c>
      <c r="P378" s="30" t="s">
        <v>5131</v>
      </c>
      <c r="T378" s="3"/>
    </row>
    <row r="379" spans="1:20">
      <c r="A379" s="28" t="s">
        <v>591</v>
      </c>
      <c r="B379" s="28" t="s">
        <v>839</v>
      </c>
      <c r="C379" s="29" t="s">
        <v>1842</v>
      </c>
      <c r="D379" s="28" t="s">
        <v>1885</v>
      </c>
      <c r="E379" s="53">
        <v>11778822</v>
      </c>
      <c r="F379" s="53">
        <v>11778822</v>
      </c>
      <c r="G379" s="28">
        <v>0</v>
      </c>
      <c r="H379" s="28" t="s">
        <v>1900</v>
      </c>
      <c r="I379" s="28" t="s">
        <v>1468</v>
      </c>
      <c r="J379" s="28">
        <v>1054</v>
      </c>
      <c r="K379" s="28">
        <v>352</v>
      </c>
      <c r="L379" s="28" t="s">
        <v>2135</v>
      </c>
      <c r="M379" s="30">
        <v>0.80365296803652997</v>
      </c>
      <c r="N379" s="28"/>
      <c r="O379" s="30">
        <v>1</v>
      </c>
      <c r="P379" s="30" t="s">
        <v>5131</v>
      </c>
      <c r="T379" s="3"/>
    </row>
    <row r="380" spans="1:20">
      <c r="A380" s="28" t="s">
        <v>591</v>
      </c>
      <c r="B380" s="28" t="s">
        <v>840</v>
      </c>
      <c r="C380" s="29" t="s">
        <v>1854</v>
      </c>
      <c r="D380" s="28" t="s">
        <v>1885</v>
      </c>
      <c r="E380" s="53">
        <v>12117126</v>
      </c>
      <c r="F380" s="53">
        <v>12117126</v>
      </c>
      <c r="G380" s="28">
        <v>0</v>
      </c>
      <c r="H380" s="28" t="s">
        <v>1900</v>
      </c>
      <c r="I380" s="28" t="s">
        <v>1469</v>
      </c>
      <c r="J380" s="28">
        <v>1105</v>
      </c>
      <c r="K380" s="28">
        <v>369</v>
      </c>
      <c r="L380" s="28" t="s">
        <v>2135</v>
      </c>
      <c r="M380" s="30">
        <v>0.98927613941018799</v>
      </c>
      <c r="N380" s="28"/>
      <c r="O380" s="30">
        <v>0.5</v>
      </c>
      <c r="P380" s="30" t="s">
        <v>5131</v>
      </c>
      <c r="T380" s="3"/>
    </row>
    <row r="381" spans="1:20">
      <c r="A381" s="28" t="s">
        <v>591</v>
      </c>
      <c r="B381" s="28" t="s">
        <v>841</v>
      </c>
      <c r="C381" s="29" t="s">
        <v>1842</v>
      </c>
      <c r="D381" s="28" t="s">
        <v>1885</v>
      </c>
      <c r="E381" s="53">
        <v>12321637</v>
      </c>
      <c r="F381" s="53">
        <v>12321637</v>
      </c>
      <c r="G381" s="28">
        <v>0</v>
      </c>
      <c r="H381" s="28" t="s">
        <v>1900</v>
      </c>
      <c r="I381" s="28" t="s">
        <v>1470</v>
      </c>
      <c r="J381" s="28">
        <v>1762</v>
      </c>
      <c r="K381" s="28">
        <v>588</v>
      </c>
      <c r="L381" s="28" t="s">
        <v>2129</v>
      </c>
      <c r="M381" s="30">
        <v>0.936305732484076</v>
      </c>
      <c r="N381" s="28"/>
      <c r="O381" s="30">
        <v>1</v>
      </c>
      <c r="P381" s="30" t="s">
        <v>5131</v>
      </c>
      <c r="T381" s="3"/>
    </row>
    <row r="382" spans="1:20">
      <c r="A382" s="28" t="s">
        <v>591</v>
      </c>
      <c r="B382" s="28" t="s">
        <v>842</v>
      </c>
      <c r="C382" s="29" t="s">
        <v>1842</v>
      </c>
      <c r="D382" s="28" t="s">
        <v>1885</v>
      </c>
      <c r="E382" s="53">
        <v>12652882</v>
      </c>
      <c r="F382" s="53">
        <v>12652882</v>
      </c>
      <c r="G382" s="28">
        <v>0</v>
      </c>
      <c r="H382" s="28" t="s">
        <v>1900</v>
      </c>
      <c r="I382" s="28" t="s">
        <v>1471</v>
      </c>
      <c r="J382" s="28">
        <v>46</v>
      </c>
      <c r="K382" s="28">
        <v>16</v>
      </c>
      <c r="L382" s="28" t="s">
        <v>2129</v>
      </c>
      <c r="M382" s="30">
        <v>4.8780487804878002E-2</v>
      </c>
      <c r="N382" s="28"/>
      <c r="O382" s="30">
        <v>0.25</v>
      </c>
      <c r="P382" s="30" t="s">
        <v>5130</v>
      </c>
      <c r="T382" s="3"/>
    </row>
    <row r="383" spans="1:20">
      <c r="A383" s="28" t="s">
        <v>591</v>
      </c>
      <c r="B383" s="28" t="s">
        <v>843</v>
      </c>
      <c r="C383" s="29" t="s">
        <v>1842</v>
      </c>
      <c r="D383" s="28" t="s">
        <v>1885</v>
      </c>
      <c r="E383" s="53">
        <v>14715542</v>
      </c>
      <c r="F383" s="53">
        <v>14715542</v>
      </c>
      <c r="G383" s="28">
        <v>0</v>
      </c>
      <c r="H383" s="28" t="s">
        <v>1900</v>
      </c>
      <c r="I383" s="28" t="s">
        <v>1472</v>
      </c>
      <c r="J383" s="28" t="s">
        <v>2004</v>
      </c>
      <c r="K383" s="28" t="s">
        <v>2005</v>
      </c>
      <c r="L383" s="28" t="s">
        <v>2142</v>
      </c>
      <c r="M383" s="30">
        <v>0.89675049473045598</v>
      </c>
      <c r="N383" s="28"/>
      <c r="O383" s="30">
        <v>1</v>
      </c>
      <c r="P383" s="30" t="s">
        <v>5131</v>
      </c>
      <c r="T383" s="3"/>
    </row>
    <row r="384" spans="1:20">
      <c r="A384" s="28" t="s">
        <v>591</v>
      </c>
      <c r="B384" s="28" t="s">
        <v>844</v>
      </c>
      <c r="C384" s="29" t="s">
        <v>1842</v>
      </c>
      <c r="D384" s="28" t="s">
        <v>1885</v>
      </c>
      <c r="E384" s="53">
        <v>15448260</v>
      </c>
      <c r="F384" s="53">
        <v>15448260</v>
      </c>
      <c r="G384" s="28">
        <v>0</v>
      </c>
      <c r="H384" s="28" t="s">
        <v>1900</v>
      </c>
      <c r="I384" s="28" t="s">
        <v>1473</v>
      </c>
      <c r="J384" s="28">
        <v>221</v>
      </c>
      <c r="K384" s="28">
        <v>74</v>
      </c>
      <c r="L384" s="28" t="s">
        <v>2131</v>
      </c>
      <c r="M384" s="30">
        <v>0.12824956672443699</v>
      </c>
      <c r="N384" s="28"/>
      <c r="O384" s="30">
        <v>1</v>
      </c>
      <c r="P384" s="30" t="s">
        <v>5130</v>
      </c>
      <c r="T384" s="3"/>
    </row>
    <row r="385" spans="1:20">
      <c r="A385" s="28" t="s">
        <v>591</v>
      </c>
      <c r="B385" s="28" t="s">
        <v>196</v>
      </c>
      <c r="C385" s="29" t="s">
        <v>1842</v>
      </c>
      <c r="D385" s="28" t="s">
        <v>1885</v>
      </c>
      <c r="E385" s="53">
        <v>16708461</v>
      </c>
      <c r="F385" s="53">
        <v>16708461</v>
      </c>
      <c r="G385" s="28">
        <v>0</v>
      </c>
      <c r="H385" s="28" t="s">
        <v>1900</v>
      </c>
      <c r="I385" s="28" t="s">
        <v>1474</v>
      </c>
      <c r="J385" s="28">
        <v>98</v>
      </c>
      <c r="K385" s="28">
        <v>33</v>
      </c>
      <c r="L385" s="28" t="s">
        <v>2131</v>
      </c>
      <c r="M385" s="30">
        <v>2.3028611304954601E-2</v>
      </c>
      <c r="N385" s="28"/>
      <c r="O385" s="30">
        <v>1</v>
      </c>
      <c r="P385" s="30" t="s">
        <v>5130</v>
      </c>
      <c r="T385" s="3"/>
    </row>
    <row r="386" spans="1:20">
      <c r="A386" s="28" t="s">
        <v>591</v>
      </c>
      <c r="B386" s="28" t="s">
        <v>845</v>
      </c>
      <c r="C386" s="29" t="s">
        <v>1842</v>
      </c>
      <c r="D386" s="28" t="s">
        <v>1885</v>
      </c>
      <c r="E386" s="53">
        <v>17525367</v>
      </c>
      <c r="F386" s="53">
        <v>17525367</v>
      </c>
      <c r="G386" s="28">
        <v>0</v>
      </c>
      <c r="H386" s="28" t="s">
        <v>1900</v>
      </c>
      <c r="I386" s="28" t="s">
        <v>1475</v>
      </c>
      <c r="J386" s="28">
        <v>2089</v>
      </c>
      <c r="K386" s="28">
        <v>697</v>
      </c>
      <c r="L386" s="28" t="s">
        <v>2130</v>
      </c>
      <c r="M386" s="30">
        <v>0.99856733524355301</v>
      </c>
      <c r="N386" s="28"/>
      <c r="O386" s="30">
        <v>0.5</v>
      </c>
      <c r="P386" s="30" t="s">
        <v>5131</v>
      </c>
      <c r="T386" s="3"/>
    </row>
    <row r="387" spans="1:20">
      <c r="A387" s="28" t="s">
        <v>591</v>
      </c>
      <c r="B387" s="28" t="s">
        <v>846</v>
      </c>
      <c r="C387" s="29" t="s">
        <v>1842</v>
      </c>
      <c r="D387" s="28" t="s">
        <v>1885</v>
      </c>
      <c r="E387" s="53">
        <v>17620795</v>
      </c>
      <c r="F387" s="53">
        <v>17620795</v>
      </c>
      <c r="G387" s="28">
        <v>0</v>
      </c>
      <c r="H387" s="28" t="s">
        <v>1900</v>
      </c>
      <c r="I387" s="28" t="s">
        <v>1476</v>
      </c>
      <c r="J387" s="28">
        <v>1522</v>
      </c>
      <c r="K387" s="28">
        <v>508</v>
      </c>
      <c r="L387" s="28" t="s">
        <v>2130</v>
      </c>
      <c r="M387" s="30">
        <v>0.2981220657277</v>
      </c>
      <c r="N387" s="28"/>
      <c r="O387" s="30">
        <v>1</v>
      </c>
      <c r="P387" s="30" t="s">
        <v>5131</v>
      </c>
      <c r="T387" s="3"/>
    </row>
    <row r="388" spans="1:20">
      <c r="A388" s="28" t="s">
        <v>591</v>
      </c>
      <c r="B388" s="28" t="s">
        <v>847</v>
      </c>
      <c r="C388" s="29" t="s">
        <v>1840</v>
      </c>
      <c r="D388" s="28" t="s">
        <v>1885</v>
      </c>
      <c r="E388" s="53">
        <v>38061910</v>
      </c>
      <c r="F388" s="53">
        <v>38061910</v>
      </c>
      <c r="G388" s="28">
        <v>0</v>
      </c>
      <c r="H388" s="28" t="s">
        <v>1899</v>
      </c>
      <c r="I388" s="28" t="s">
        <v>1477</v>
      </c>
      <c r="J388" s="28">
        <v>2350</v>
      </c>
      <c r="K388" s="28">
        <v>784</v>
      </c>
      <c r="L388" s="28" t="s">
        <v>2128</v>
      </c>
      <c r="M388" s="30">
        <v>1</v>
      </c>
      <c r="N388" s="28"/>
      <c r="O388" s="30">
        <v>1</v>
      </c>
      <c r="P388" s="30" t="s">
        <v>5131</v>
      </c>
      <c r="T388" s="3"/>
    </row>
    <row r="389" spans="1:20">
      <c r="A389" s="28" t="s">
        <v>591</v>
      </c>
      <c r="B389" s="28" t="s">
        <v>848</v>
      </c>
      <c r="C389" s="29" t="s">
        <v>1844</v>
      </c>
      <c r="D389" s="28" t="s">
        <v>1885</v>
      </c>
      <c r="E389" s="53">
        <v>39776332</v>
      </c>
      <c r="F389" s="53">
        <v>39776332</v>
      </c>
      <c r="G389" s="28">
        <v>0</v>
      </c>
      <c r="H389" s="28" t="s">
        <v>1900</v>
      </c>
      <c r="I389" s="28" t="s">
        <v>1478</v>
      </c>
      <c r="J389" s="28">
        <v>259</v>
      </c>
      <c r="K389" s="28">
        <v>87</v>
      </c>
      <c r="L389" s="28" t="s">
        <v>2130</v>
      </c>
      <c r="M389" s="30">
        <v>0.89690721649484495</v>
      </c>
      <c r="N389" s="28"/>
      <c r="O389" s="30">
        <v>1</v>
      </c>
      <c r="P389" s="30" t="s">
        <v>5131</v>
      </c>
      <c r="T389" s="3"/>
    </row>
    <row r="390" spans="1:20">
      <c r="A390" s="28" t="s">
        <v>591</v>
      </c>
      <c r="B390" s="28" t="s">
        <v>849</v>
      </c>
      <c r="C390" s="29" t="s">
        <v>1842</v>
      </c>
      <c r="D390" s="28" t="s">
        <v>1885</v>
      </c>
      <c r="E390" s="53">
        <v>40216525</v>
      </c>
      <c r="F390" s="53">
        <v>40216525</v>
      </c>
      <c r="G390" s="28">
        <v>0</v>
      </c>
      <c r="H390" s="28" t="s">
        <v>1900</v>
      </c>
      <c r="I390" s="28" t="s">
        <v>1479</v>
      </c>
      <c r="J390" s="28">
        <v>490</v>
      </c>
      <c r="K390" s="28">
        <v>164</v>
      </c>
      <c r="L390" s="28" t="s">
        <v>2129</v>
      </c>
      <c r="M390" s="30">
        <v>0.60966542750929398</v>
      </c>
      <c r="N390" s="28"/>
      <c r="O390" s="30">
        <v>0.5</v>
      </c>
      <c r="P390" s="30" t="s">
        <v>5130</v>
      </c>
      <c r="T390" s="3"/>
    </row>
    <row r="391" spans="1:20">
      <c r="A391" s="28" t="s">
        <v>591</v>
      </c>
      <c r="B391" s="28" t="s">
        <v>850</v>
      </c>
      <c r="C391" s="29" t="s">
        <v>1863</v>
      </c>
      <c r="D391" s="28" t="s">
        <v>1885</v>
      </c>
      <c r="E391" s="53">
        <v>40300064</v>
      </c>
      <c r="F391" s="53">
        <v>40300064</v>
      </c>
      <c r="G391" s="28">
        <v>0</v>
      </c>
      <c r="H391" s="28" t="s">
        <v>1900</v>
      </c>
      <c r="I391" s="28" t="s">
        <v>1480</v>
      </c>
      <c r="J391" s="28">
        <v>15</v>
      </c>
      <c r="K391" s="28">
        <v>5</v>
      </c>
      <c r="L391" s="28" t="s">
        <v>2134</v>
      </c>
      <c r="M391" s="30">
        <v>3.4482758620689703E-2</v>
      </c>
      <c r="N391" s="28"/>
      <c r="O391" s="30">
        <v>0.125</v>
      </c>
      <c r="P391" s="30" t="s">
        <v>5130</v>
      </c>
      <c r="T391" s="3"/>
    </row>
    <row r="392" spans="1:20">
      <c r="A392" s="28" t="s">
        <v>591</v>
      </c>
      <c r="B392" s="28" t="s">
        <v>851</v>
      </c>
      <c r="C392" s="29" t="s">
        <v>1844</v>
      </c>
      <c r="D392" s="28" t="s">
        <v>1885</v>
      </c>
      <c r="E392" s="53">
        <v>43593379</v>
      </c>
      <c r="F392" s="53">
        <v>43593379</v>
      </c>
      <c r="G392" s="28">
        <v>0</v>
      </c>
      <c r="H392" s="28" t="s">
        <v>1900</v>
      </c>
      <c r="I392" s="28" t="s">
        <v>1481</v>
      </c>
      <c r="J392" s="28" t="s">
        <v>2006</v>
      </c>
      <c r="K392" s="28" t="s">
        <v>2007</v>
      </c>
      <c r="L392" s="28" t="s">
        <v>2131</v>
      </c>
      <c r="M392" s="30">
        <v>0.9614671320814292</v>
      </c>
      <c r="N392" s="28"/>
      <c r="O392" s="30">
        <v>1</v>
      </c>
      <c r="P392" s="30" t="s">
        <v>5131</v>
      </c>
      <c r="T392" s="3"/>
    </row>
    <row r="393" spans="1:20">
      <c r="A393" s="28" t="s">
        <v>591</v>
      </c>
      <c r="B393" s="28" t="s">
        <v>852</v>
      </c>
      <c r="C393" s="29" t="s">
        <v>1849</v>
      </c>
      <c r="D393" s="28" t="s">
        <v>1885</v>
      </c>
      <c r="E393" s="53">
        <v>45232970</v>
      </c>
      <c r="F393" s="53">
        <v>45232970</v>
      </c>
      <c r="G393" s="28">
        <v>0</v>
      </c>
      <c r="H393" s="28" t="s">
        <v>1900</v>
      </c>
      <c r="I393" s="28" t="s">
        <v>1482</v>
      </c>
      <c r="J393" s="28">
        <v>1636</v>
      </c>
      <c r="K393" s="28">
        <v>546</v>
      </c>
      <c r="L393" s="28" t="s">
        <v>2130</v>
      </c>
      <c r="M393" s="30">
        <v>0.65467625899280601</v>
      </c>
      <c r="N393" s="28"/>
      <c r="O393" s="30">
        <v>1</v>
      </c>
      <c r="P393" s="30" t="s">
        <v>5131</v>
      </c>
      <c r="T393" s="3"/>
    </row>
    <row r="394" spans="1:20">
      <c r="A394" s="28" t="s">
        <v>591</v>
      </c>
      <c r="B394" s="28" t="s">
        <v>852</v>
      </c>
      <c r="C394" s="29" t="s">
        <v>1849</v>
      </c>
      <c r="D394" s="28" t="s">
        <v>1885</v>
      </c>
      <c r="E394" s="53">
        <v>45233243</v>
      </c>
      <c r="F394" s="53">
        <v>45233243</v>
      </c>
      <c r="G394" s="28">
        <v>0</v>
      </c>
      <c r="H394" s="28" t="s">
        <v>1900</v>
      </c>
      <c r="I394" s="28" t="s">
        <v>1482</v>
      </c>
      <c r="J394" s="28">
        <v>1363</v>
      </c>
      <c r="K394" s="28">
        <v>455</v>
      </c>
      <c r="L394" s="28" t="s">
        <v>2129</v>
      </c>
      <c r="M394" s="30">
        <v>0.54556354916067196</v>
      </c>
      <c r="N394" s="28"/>
      <c r="O394" s="30">
        <v>1</v>
      </c>
      <c r="P394" s="30" t="s">
        <v>5131</v>
      </c>
      <c r="T394" s="3"/>
    </row>
    <row r="395" spans="1:20">
      <c r="A395" s="28" t="s">
        <v>591</v>
      </c>
      <c r="B395" s="28" t="s">
        <v>853</v>
      </c>
      <c r="C395" s="29" t="s">
        <v>1842</v>
      </c>
      <c r="D395" s="28" t="s">
        <v>1885</v>
      </c>
      <c r="E395" s="53">
        <v>45420799</v>
      </c>
      <c r="F395" s="53">
        <v>45420799</v>
      </c>
      <c r="G395" s="28">
        <v>0</v>
      </c>
      <c r="H395" s="28" t="s">
        <v>1899</v>
      </c>
      <c r="I395" s="28" t="s">
        <v>1483</v>
      </c>
      <c r="J395" s="28">
        <v>924</v>
      </c>
      <c r="K395" s="28">
        <v>308</v>
      </c>
      <c r="L395" s="28" t="s">
        <v>2126</v>
      </c>
      <c r="M395" s="30">
        <v>1</v>
      </c>
      <c r="N395" s="28"/>
      <c r="O395" s="30">
        <v>1</v>
      </c>
      <c r="P395" s="30" t="s">
        <v>5131</v>
      </c>
      <c r="T395" s="3"/>
    </row>
    <row r="396" spans="1:20">
      <c r="A396" s="28" t="s">
        <v>591</v>
      </c>
      <c r="B396" s="28" t="s">
        <v>854</v>
      </c>
      <c r="C396" s="29" t="s">
        <v>1849</v>
      </c>
      <c r="D396" s="28" t="s">
        <v>1885</v>
      </c>
      <c r="E396" s="53">
        <v>49029610</v>
      </c>
      <c r="F396" s="53">
        <v>49029610</v>
      </c>
      <c r="G396" s="28">
        <v>0</v>
      </c>
      <c r="H396" s="28" t="s">
        <v>1900</v>
      </c>
      <c r="I396" s="28" t="s">
        <v>1484</v>
      </c>
      <c r="J396" s="28">
        <v>114</v>
      </c>
      <c r="K396" s="28">
        <v>38</v>
      </c>
      <c r="L396" s="28" t="s">
        <v>2131</v>
      </c>
      <c r="M396" s="30">
        <v>5.5882352941176501E-2</v>
      </c>
      <c r="N396" s="28"/>
      <c r="O396" s="30">
        <v>1</v>
      </c>
      <c r="P396" s="30" t="s">
        <v>5131</v>
      </c>
      <c r="T396" s="3"/>
    </row>
    <row r="397" spans="1:20">
      <c r="A397" s="28" t="s">
        <v>591</v>
      </c>
      <c r="B397" s="28" t="s">
        <v>855</v>
      </c>
      <c r="C397" s="29" t="s">
        <v>1844</v>
      </c>
      <c r="D397" s="28" t="s">
        <v>1885</v>
      </c>
      <c r="E397" s="53">
        <v>49068639</v>
      </c>
      <c r="F397" s="53">
        <v>49068639</v>
      </c>
      <c r="G397" s="28">
        <v>0</v>
      </c>
      <c r="H397" s="28" t="s">
        <v>1900</v>
      </c>
      <c r="I397" s="28" t="s">
        <v>1485</v>
      </c>
      <c r="J397" s="28">
        <v>1558</v>
      </c>
      <c r="K397" s="28">
        <v>520</v>
      </c>
      <c r="L397" s="28" t="s">
        <v>2130</v>
      </c>
      <c r="M397" s="30">
        <v>0.94545454545454499</v>
      </c>
      <c r="N397" s="28"/>
      <c r="O397" s="30">
        <v>1</v>
      </c>
      <c r="P397" s="30" t="s">
        <v>5131</v>
      </c>
      <c r="T397" s="3"/>
    </row>
    <row r="398" spans="1:20">
      <c r="A398" s="28" t="s">
        <v>591</v>
      </c>
      <c r="B398" s="28" t="s">
        <v>856</v>
      </c>
      <c r="C398" s="29" t="s">
        <v>1843</v>
      </c>
      <c r="D398" s="28" t="s">
        <v>1885</v>
      </c>
      <c r="E398" s="53">
        <v>49109384</v>
      </c>
      <c r="F398" s="53">
        <v>49109384</v>
      </c>
      <c r="G398" s="28">
        <v>0</v>
      </c>
      <c r="H398" s="28" t="s">
        <v>1900</v>
      </c>
      <c r="I398" s="28" t="s">
        <v>1486</v>
      </c>
      <c r="J398" s="28">
        <v>2044</v>
      </c>
      <c r="K398" s="28">
        <v>682</v>
      </c>
      <c r="L398" s="28" t="s">
        <v>2129</v>
      </c>
      <c r="M398" s="30">
        <v>0.99853587115666198</v>
      </c>
      <c r="N398" s="28"/>
      <c r="O398" s="30">
        <v>1</v>
      </c>
      <c r="P398" s="30" t="s">
        <v>5130</v>
      </c>
      <c r="T398" s="3"/>
    </row>
    <row r="399" spans="1:20">
      <c r="A399" s="28" t="s">
        <v>591</v>
      </c>
      <c r="B399" s="28" t="s">
        <v>857</v>
      </c>
      <c r="C399" s="29" t="s">
        <v>1848</v>
      </c>
      <c r="D399" s="28" t="s">
        <v>1885</v>
      </c>
      <c r="E399" s="53">
        <v>49304269</v>
      </c>
      <c r="F399" s="53">
        <v>49304269</v>
      </c>
      <c r="G399" s="28">
        <v>0</v>
      </c>
      <c r="H399" s="28" t="s">
        <v>1900</v>
      </c>
      <c r="I399" s="28" t="s">
        <v>1487</v>
      </c>
      <c r="J399" s="28">
        <v>2116</v>
      </c>
      <c r="K399" s="28">
        <v>706</v>
      </c>
      <c r="L399" s="28" t="s">
        <v>2136</v>
      </c>
      <c r="M399" s="30">
        <v>0.99717514124293805</v>
      </c>
      <c r="N399" s="28"/>
      <c r="O399" s="30">
        <v>1</v>
      </c>
      <c r="P399" s="30" t="s">
        <v>5131</v>
      </c>
      <c r="T399" s="3"/>
    </row>
    <row r="400" spans="1:20">
      <c r="A400" s="28" t="s">
        <v>591</v>
      </c>
      <c r="B400" s="28" t="s">
        <v>858</v>
      </c>
      <c r="C400" s="29" t="s">
        <v>1855</v>
      </c>
      <c r="D400" s="28" t="s">
        <v>1885</v>
      </c>
      <c r="E400" s="53">
        <v>49328685</v>
      </c>
      <c r="F400" s="53">
        <v>49328685</v>
      </c>
      <c r="G400" s="28">
        <v>0</v>
      </c>
      <c r="H400" s="28" t="s">
        <v>1900</v>
      </c>
      <c r="I400" s="28" t="s">
        <v>1488</v>
      </c>
      <c r="J400" s="28">
        <v>2078</v>
      </c>
      <c r="K400" s="28">
        <v>693</v>
      </c>
      <c r="L400" s="28" t="s">
        <v>2137</v>
      </c>
      <c r="M400" s="30">
        <v>0.98019801980197996</v>
      </c>
      <c r="N400" s="28"/>
      <c r="O400" s="30">
        <v>1</v>
      </c>
      <c r="P400" s="30" t="s">
        <v>5131</v>
      </c>
      <c r="T400" s="3"/>
    </row>
    <row r="401" spans="1:20">
      <c r="A401" s="28" t="s">
        <v>591</v>
      </c>
      <c r="B401" s="28" t="s">
        <v>859</v>
      </c>
      <c r="C401" s="29" t="s">
        <v>1842</v>
      </c>
      <c r="D401" s="28" t="s">
        <v>1885</v>
      </c>
      <c r="E401" s="53">
        <v>51235444</v>
      </c>
      <c r="F401" s="53">
        <v>51235444</v>
      </c>
      <c r="G401" s="28">
        <v>0</v>
      </c>
      <c r="H401" s="28" t="s">
        <v>1900</v>
      </c>
      <c r="I401" s="28" t="s">
        <v>1489</v>
      </c>
      <c r="J401" s="28">
        <v>141</v>
      </c>
      <c r="K401" s="28">
        <v>47</v>
      </c>
      <c r="L401" s="28" t="s">
        <v>2142</v>
      </c>
      <c r="M401" s="30">
        <v>0.376</v>
      </c>
      <c r="N401" s="28"/>
      <c r="O401" s="30">
        <v>1</v>
      </c>
      <c r="P401" s="30" t="s">
        <v>5131</v>
      </c>
      <c r="T401" s="3"/>
    </row>
    <row r="402" spans="1:20">
      <c r="A402" s="28" t="s">
        <v>591</v>
      </c>
      <c r="B402" s="28" t="s">
        <v>860</v>
      </c>
      <c r="C402" s="29" t="s">
        <v>1842</v>
      </c>
      <c r="D402" s="28" t="s">
        <v>1885</v>
      </c>
      <c r="E402" s="53">
        <v>51319228</v>
      </c>
      <c r="F402" s="53">
        <v>51319228</v>
      </c>
      <c r="G402" s="28">
        <v>0</v>
      </c>
      <c r="H402" s="28" t="s">
        <v>1900</v>
      </c>
      <c r="I402" s="28" t="s">
        <v>1490</v>
      </c>
      <c r="J402" s="28">
        <v>105</v>
      </c>
      <c r="K402" s="28">
        <v>35</v>
      </c>
      <c r="L402" s="28" t="s">
        <v>2131</v>
      </c>
      <c r="M402" s="30">
        <v>0.27777777777777801</v>
      </c>
      <c r="N402" s="28"/>
      <c r="O402" s="30">
        <v>1</v>
      </c>
      <c r="P402" s="30" t="s">
        <v>5130</v>
      </c>
      <c r="T402" s="3"/>
    </row>
    <row r="403" spans="1:20">
      <c r="A403" s="28" t="s">
        <v>591</v>
      </c>
      <c r="B403" s="28" t="s">
        <v>101</v>
      </c>
      <c r="C403" s="29" t="s">
        <v>1846</v>
      </c>
      <c r="D403" s="28" t="s">
        <v>1885</v>
      </c>
      <c r="E403" s="53">
        <v>53210994</v>
      </c>
      <c r="F403" s="53">
        <v>53210994</v>
      </c>
      <c r="G403" s="28">
        <v>0</v>
      </c>
      <c r="H403" s="28" t="s">
        <v>1900</v>
      </c>
      <c r="I403" s="28" t="s">
        <v>1491</v>
      </c>
      <c r="J403" s="28">
        <v>241</v>
      </c>
      <c r="K403" s="28">
        <v>81</v>
      </c>
      <c r="L403" s="28" t="s">
        <v>2129</v>
      </c>
      <c r="M403" s="30">
        <v>0.36160714285714302</v>
      </c>
      <c r="N403" s="28"/>
      <c r="O403" s="30">
        <v>1</v>
      </c>
      <c r="P403" s="30" t="s">
        <v>5130</v>
      </c>
      <c r="T403" s="3"/>
    </row>
    <row r="404" spans="1:20">
      <c r="A404" s="28" t="s">
        <v>591</v>
      </c>
      <c r="B404" s="28" t="s">
        <v>861</v>
      </c>
      <c r="C404" s="29" t="s">
        <v>1840</v>
      </c>
      <c r="D404" s="28" t="s">
        <v>1885</v>
      </c>
      <c r="E404" s="53">
        <v>53410438</v>
      </c>
      <c r="F404" s="53">
        <v>53410438</v>
      </c>
      <c r="G404" s="28">
        <v>0</v>
      </c>
      <c r="H404" s="28" t="s">
        <v>1899</v>
      </c>
      <c r="I404" s="28" t="s">
        <v>1492</v>
      </c>
      <c r="J404" s="28" t="s">
        <v>2008</v>
      </c>
      <c r="K404" s="28" t="s">
        <v>2009</v>
      </c>
      <c r="L404" s="28" t="s">
        <v>2128</v>
      </c>
      <c r="M404" s="30">
        <v>1</v>
      </c>
      <c r="N404" s="28"/>
      <c r="O404" s="30">
        <v>0.22222222222222199</v>
      </c>
      <c r="P404" s="30" t="s">
        <v>5131</v>
      </c>
      <c r="T404" s="3"/>
    </row>
    <row r="405" spans="1:20">
      <c r="A405" s="28" t="s">
        <v>591</v>
      </c>
      <c r="B405" s="28" t="s">
        <v>862</v>
      </c>
      <c r="C405" s="29" t="s">
        <v>1842</v>
      </c>
      <c r="D405" s="28" t="s">
        <v>1885</v>
      </c>
      <c r="E405" s="53">
        <v>54090191</v>
      </c>
      <c r="F405" s="53">
        <v>54090191</v>
      </c>
      <c r="G405" s="28">
        <v>0</v>
      </c>
      <c r="H405" s="28" t="s">
        <v>1900</v>
      </c>
      <c r="I405" s="28" t="s">
        <v>1493</v>
      </c>
      <c r="J405" s="28">
        <v>390</v>
      </c>
      <c r="K405" s="28">
        <v>130</v>
      </c>
      <c r="L405" s="28" t="s">
        <v>2131</v>
      </c>
      <c r="M405" s="30">
        <v>0.24952015355086399</v>
      </c>
      <c r="N405" s="28"/>
      <c r="O405" s="30">
        <v>1</v>
      </c>
      <c r="P405" s="30" t="s">
        <v>5131</v>
      </c>
      <c r="T405" s="3"/>
    </row>
    <row r="406" spans="1:20">
      <c r="A406" s="28" t="s">
        <v>591</v>
      </c>
      <c r="B406" s="28" t="s">
        <v>863</v>
      </c>
      <c r="C406" s="29" t="s">
        <v>1842</v>
      </c>
      <c r="D406" s="28" t="s">
        <v>1885</v>
      </c>
      <c r="E406" s="53">
        <v>54861024</v>
      </c>
      <c r="F406" s="53">
        <v>54861024</v>
      </c>
      <c r="G406" s="28">
        <v>0</v>
      </c>
      <c r="H406" s="28" t="s">
        <v>1900</v>
      </c>
      <c r="I406" s="28" t="s">
        <v>1494</v>
      </c>
      <c r="J406" s="28" t="s">
        <v>2010</v>
      </c>
      <c r="K406" s="28" t="s">
        <v>2011</v>
      </c>
      <c r="L406" s="28" t="s">
        <v>2134</v>
      </c>
      <c r="M406" s="30">
        <v>0.13153990526409898</v>
      </c>
      <c r="N406" s="28"/>
      <c r="O406" s="30">
        <v>1</v>
      </c>
      <c r="P406" s="30" t="s">
        <v>5131</v>
      </c>
      <c r="T406" s="3"/>
    </row>
    <row r="407" spans="1:20">
      <c r="A407" s="28" t="s">
        <v>591</v>
      </c>
      <c r="B407" s="28" t="s">
        <v>864</v>
      </c>
      <c r="C407" s="29" t="s">
        <v>1844</v>
      </c>
      <c r="D407" s="28" t="s">
        <v>1885</v>
      </c>
      <c r="E407" s="53">
        <v>54885561</v>
      </c>
      <c r="F407" s="53">
        <v>54885561</v>
      </c>
      <c r="G407" s="28">
        <v>0</v>
      </c>
      <c r="H407" s="28" t="s">
        <v>1899</v>
      </c>
      <c r="I407" s="28" t="s">
        <v>1495</v>
      </c>
      <c r="J407" s="28">
        <v>461</v>
      </c>
      <c r="K407" s="28">
        <v>154</v>
      </c>
      <c r="L407" s="28" t="s">
        <v>2133</v>
      </c>
      <c r="M407" s="30">
        <v>1</v>
      </c>
      <c r="N407" s="28"/>
      <c r="O407" s="30">
        <v>1</v>
      </c>
      <c r="P407" s="30" t="s">
        <v>5131</v>
      </c>
      <c r="T407" s="3"/>
    </row>
    <row r="408" spans="1:20">
      <c r="A408" s="28" t="s">
        <v>591</v>
      </c>
      <c r="B408" s="28" t="s">
        <v>865</v>
      </c>
      <c r="C408" s="29" t="s">
        <v>1857</v>
      </c>
      <c r="D408" s="28" t="s">
        <v>1885</v>
      </c>
      <c r="E408" s="53">
        <v>56225926</v>
      </c>
      <c r="F408" s="53">
        <v>56225926</v>
      </c>
      <c r="G408" s="28">
        <v>0</v>
      </c>
      <c r="H408" s="28" t="s">
        <v>1900</v>
      </c>
      <c r="I408" s="28" t="s">
        <v>1496</v>
      </c>
      <c r="J408" s="28">
        <v>261</v>
      </c>
      <c r="K408" s="28">
        <v>87</v>
      </c>
      <c r="L408" s="28" t="s">
        <v>2131</v>
      </c>
      <c r="M408" s="30">
        <v>0.77678571428571397</v>
      </c>
      <c r="N408" s="28"/>
      <c r="O408" s="30">
        <v>0.33333333333333298</v>
      </c>
      <c r="P408" s="30" t="s">
        <v>5130</v>
      </c>
      <c r="T408" s="3"/>
    </row>
    <row r="409" spans="1:20">
      <c r="A409" s="28" t="s">
        <v>591</v>
      </c>
      <c r="B409" s="28" t="s">
        <v>866</v>
      </c>
      <c r="C409" s="29" t="s">
        <v>1849</v>
      </c>
      <c r="D409" s="28" t="s">
        <v>1885</v>
      </c>
      <c r="E409" s="53">
        <v>56348300</v>
      </c>
      <c r="F409" s="53">
        <v>56348300</v>
      </c>
      <c r="G409" s="28">
        <v>0</v>
      </c>
      <c r="H409" s="28" t="s">
        <v>1900</v>
      </c>
      <c r="I409" s="28" t="s">
        <v>1497</v>
      </c>
      <c r="J409" s="28" t="s">
        <v>2012</v>
      </c>
      <c r="K409" s="28" t="s">
        <v>2013</v>
      </c>
      <c r="L409" s="28" t="s">
        <v>2136</v>
      </c>
      <c r="M409" s="30">
        <v>0.990393162393162</v>
      </c>
      <c r="N409" s="28" t="s">
        <v>2149</v>
      </c>
      <c r="O409" s="30">
        <v>1</v>
      </c>
      <c r="P409" s="30" t="s">
        <v>5131</v>
      </c>
      <c r="T409" s="3"/>
    </row>
    <row r="410" spans="1:20">
      <c r="A410" s="28" t="s">
        <v>591</v>
      </c>
      <c r="B410" s="28" t="s">
        <v>867</v>
      </c>
      <c r="C410" s="29" t="s">
        <v>1846</v>
      </c>
      <c r="D410" s="28" t="s">
        <v>1885</v>
      </c>
      <c r="E410" s="53">
        <v>56462494</v>
      </c>
      <c r="F410" s="53">
        <v>56462494</v>
      </c>
      <c r="G410" s="28">
        <v>0</v>
      </c>
      <c r="H410" s="28" t="s">
        <v>1900</v>
      </c>
      <c r="I410" s="28" t="s">
        <v>1498</v>
      </c>
      <c r="J410" s="28">
        <v>466</v>
      </c>
      <c r="K410" s="28">
        <v>156</v>
      </c>
      <c r="L410" s="28" t="s">
        <v>2136</v>
      </c>
      <c r="M410" s="30">
        <v>0.78787878787878796</v>
      </c>
      <c r="N410" s="28" t="s">
        <v>2147</v>
      </c>
      <c r="O410" s="30">
        <v>1</v>
      </c>
      <c r="P410" s="30" t="s">
        <v>5131</v>
      </c>
      <c r="T410" s="3"/>
    </row>
    <row r="411" spans="1:20">
      <c r="A411" s="28" t="s">
        <v>591</v>
      </c>
      <c r="B411" s="28" t="s">
        <v>867</v>
      </c>
      <c r="C411" s="29" t="s">
        <v>1854</v>
      </c>
      <c r="D411" s="28" t="s">
        <v>1885</v>
      </c>
      <c r="E411" s="53">
        <v>56463652</v>
      </c>
      <c r="F411" s="53">
        <v>56463652</v>
      </c>
      <c r="G411" s="28">
        <v>0</v>
      </c>
      <c r="H411" s="28" t="s">
        <v>1900</v>
      </c>
      <c r="I411" s="28" t="s">
        <v>1498</v>
      </c>
      <c r="J411" s="28">
        <v>583</v>
      </c>
      <c r="K411" s="28">
        <v>195</v>
      </c>
      <c r="L411" s="28" t="s">
        <v>2129</v>
      </c>
      <c r="M411" s="30">
        <v>0.98484848484848497</v>
      </c>
      <c r="N411" s="28"/>
      <c r="O411" s="30">
        <v>1</v>
      </c>
      <c r="P411" s="30" t="s">
        <v>5131</v>
      </c>
      <c r="T411" s="3"/>
    </row>
    <row r="412" spans="1:20">
      <c r="A412" s="28" t="s">
        <v>591</v>
      </c>
      <c r="B412" s="28" t="s">
        <v>103</v>
      </c>
      <c r="C412" s="29" t="s">
        <v>1842</v>
      </c>
      <c r="D412" s="28" t="s">
        <v>1885</v>
      </c>
      <c r="E412" s="53">
        <v>56549479</v>
      </c>
      <c r="F412" s="53">
        <v>56549479</v>
      </c>
      <c r="G412" s="28">
        <v>0</v>
      </c>
      <c r="H412" s="28" t="s">
        <v>1900</v>
      </c>
      <c r="I412" s="28" t="s">
        <v>1499</v>
      </c>
      <c r="J412" s="28">
        <v>226</v>
      </c>
      <c r="K412" s="28">
        <v>76</v>
      </c>
      <c r="L412" s="28" t="s">
        <v>2130</v>
      </c>
      <c r="M412" s="30">
        <v>0.219020172910663</v>
      </c>
      <c r="N412" s="28"/>
      <c r="O412" s="30">
        <v>0.5</v>
      </c>
      <c r="P412" s="30" t="s">
        <v>5130</v>
      </c>
      <c r="T412" s="3"/>
    </row>
    <row r="413" spans="1:20">
      <c r="A413" s="28" t="s">
        <v>591</v>
      </c>
      <c r="B413" s="28" t="s">
        <v>868</v>
      </c>
      <c r="C413" s="29" t="s">
        <v>1845</v>
      </c>
      <c r="D413" s="28" t="s">
        <v>1885</v>
      </c>
      <c r="E413" s="53">
        <v>56611594</v>
      </c>
      <c r="F413" s="53">
        <v>56611594</v>
      </c>
      <c r="G413" s="28">
        <v>0</v>
      </c>
      <c r="H413" s="28" t="s">
        <v>1900</v>
      </c>
      <c r="I413" s="28" t="s">
        <v>1500</v>
      </c>
      <c r="J413" s="28">
        <v>114</v>
      </c>
      <c r="K413" s="28">
        <v>38</v>
      </c>
      <c r="L413" s="28" t="s">
        <v>2142</v>
      </c>
      <c r="M413" s="30">
        <v>0.32758620689655199</v>
      </c>
      <c r="N413" s="28"/>
      <c r="O413" s="30">
        <v>1</v>
      </c>
      <c r="P413" s="30" t="s">
        <v>5131</v>
      </c>
      <c r="T413" s="3"/>
    </row>
    <row r="414" spans="1:20">
      <c r="A414" s="28" t="s">
        <v>591</v>
      </c>
      <c r="B414" s="28" t="s">
        <v>268</v>
      </c>
      <c r="C414" s="29" t="s">
        <v>1842</v>
      </c>
      <c r="D414" s="28" t="s">
        <v>1885</v>
      </c>
      <c r="E414" s="53">
        <v>56647513</v>
      </c>
      <c r="F414" s="53">
        <v>56647513</v>
      </c>
      <c r="G414" s="28">
        <v>0</v>
      </c>
      <c r="H414" s="28" t="s">
        <v>1900</v>
      </c>
      <c r="I414" s="28" t="s">
        <v>1501</v>
      </c>
      <c r="J414" s="28">
        <v>1432</v>
      </c>
      <c r="K414" s="28">
        <v>478</v>
      </c>
      <c r="L414" s="28" t="s">
        <v>2129</v>
      </c>
      <c r="M414" s="30">
        <v>0.95599999999999996</v>
      </c>
      <c r="N414" s="28"/>
      <c r="O414" s="30">
        <v>1</v>
      </c>
      <c r="P414" s="30" t="s">
        <v>5131</v>
      </c>
      <c r="T414" s="3"/>
    </row>
    <row r="415" spans="1:20">
      <c r="A415" s="28" t="s">
        <v>591</v>
      </c>
      <c r="B415" s="28" t="s">
        <v>75</v>
      </c>
      <c r="C415" s="29" t="s">
        <v>1842</v>
      </c>
      <c r="D415" s="28" t="s">
        <v>1885</v>
      </c>
      <c r="E415" s="53">
        <v>56671653</v>
      </c>
      <c r="F415" s="53">
        <v>56671653</v>
      </c>
      <c r="G415" s="28">
        <v>0</v>
      </c>
      <c r="H415" s="28" t="s">
        <v>1900</v>
      </c>
      <c r="I415" s="28" t="s">
        <v>1502</v>
      </c>
      <c r="J415" s="28">
        <v>4</v>
      </c>
      <c r="K415" s="28">
        <v>2</v>
      </c>
      <c r="L415" s="28" t="s">
        <v>2135</v>
      </c>
      <c r="M415" s="30">
        <v>5.0125313283208E-3</v>
      </c>
      <c r="N415" s="28"/>
      <c r="O415" s="30">
        <v>1</v>
      </c>
      <c r="P415" s="30" t="s">
        <v>5130</v>
      </c>
      <c r="T415" s="3"/>
    </row>
    <row r="416" spans="1:20">
      <c r="A416" s="28" t="s">
        <v>591</v>
      </c>
      <c r="B416" s="28" t="s">
        <v>75</v>
      </c>
      <c r="C416" s="29" t="s">
        <v>1842</v>
      </c>
      <c r="D416" s="28" t="s">
        <v>1885</v>
      </c>
      <c r="E416" s="53">
        <v>56673604</v>
      </c>
      <c r="F416" s="53">
        <v>56673604</v>
      </c>
      <c r="G416" s="28">
        <v>0</v>
      </c>
      <c r="H416" s="28" t="s">
        <v>1900</v>
      </c>
      <c r="I416" s="28" t="s">
        <v>1502</v>
      </c>
      <c r="J416" s="28">
        <v>79</v>
      </c>
      <c r="K416" s="28">
        <v>27</v>
      </c>
      <c r="L416" s="28" t="s">
        <v>2129</v>
      </c>
      <c r="M416" s="30">
        <v>6.7669172932330796E-2</v>
      </c>
      <c r="N416" s="28"/>
      <c r="O416" s="30">
        <v>1</v>
      </c>
      <c r="P416" s="30" t="s">
        <v>5130</v>
      </c>
      <c r="T416" s="3"/>
    </row>
    <row r="417" spans="1:20">
      <c r="A417" s="28" t="s">
        <v>591</v>
      </c>
      <c r="B417" s="28" t="s">
        <v>75</v>
      </c>
      <c r="C417" s="29" t="s">
        <v>1846</v>
      </c>
      <c r="D417" s="28" t="s">
        <v>1885</v>
      </c>
      <c r="E417" s="53">
        <v>56678277</v>
      </c>
      <c r="F417" s="53">
        <v>56678277</v>
      </c>
      <c r="G417" s="28">
        <v>0</v>
      </c>
      <c r="H417" s="28" t="s">
        <v>1900</v>
      </c>
      <c r="I417" s="28" t="s">
        <v>1502</v>
      </c>
      <c r="J417" s="28">
        <v>1051</v>
      </c>
      <c r="K417" s="28">
        <v>351</v>
      </c>
      <c r="L417" s="28" t="s">
        <v>2130</v>
      </c>
      <c r="M417" s="30">
        <v>0.87969924812029998</v>
      </c>
      <c r="N417" s="28"/>
      <c r="O417" s="30">
        <v>1</v>
      </c>
      <c r="P417" s="30" t="s">
        <v>5130</v>
      </c>
      <c r="T417" s="3"/>
    </row>
    <row r="418" spans="1:20">
      <c r="A418" s="28" t="s">
        <v>591</v>
      </c>
      <c r="B418" s="28" t="s">
        <v>75</v>
      </c>
      <c r="C418" s="29" t="s">
        <v>1845</v>
      </c>
      <c r="D418" s="28" t="s">
        <v>1885</v>
      </c>
      <c r="E418" s="53">
        <v>56678291</v>
      </c>
      <c r="F418" s="53">
        <v>56678291</v>
      </c>
      <c r="G418" s="28">
        <v>0</v>
      </c>
      <c r="H418" s="28" t="s">
        <v>1900</v>
      </c>
      <c r="I418" s="28" t="s">
        <v>1502</v>
      </c>
      <c r="J418" s="28">
        <v>1065</v>
      </c>
      <c r="K418" s="28">
        <v>355</v>
      </c>
      <c r="L418" s="28" t="s">
        <v>2134</v>
      </c>
      <c r="M418" s="30">
        <v>0.88972431077694203</v>
      </c>
      <c r="N418" s="28"/>
      <c r="O418" s="30">
        <v>1</v>
      </c>
      <c r="P418" s="30" t="s">
        <v>5130</v>
      </c>
      <c r="T418" s="3"/>
    </row>
    <row r="419" spans="1:20">
      <c r="A419" s="28" t="s">
        <v>591</v>
      </c>
      <c r="B419" s="28" t="s">
        <v>869</v>
      </c>
      <c r="C419" s="29" t="s">
        <v>1842</v>
      </c>
      <c r="D419" s="28" t="s">
        <v>1885</v>
      </c>
      <c r="E419" s="53">
        <v>57067604</v>
      </c>
      <c r="F419" s="53">
        <v>57067604</v>
      </c>
      <c r="G419" s="28">
        <v>0</v>
      </c>
      <c r="H419" s="28" t="s">
        <v>1900</v>
      </c>
      <c r="I419" s="28" t="s">
        <v>1503</v>
      </c>
      <c r="J419" s="28" t="s">
        <v>2014</v>
      </c>
      <c r="K419" s="28" t="s">
        <v>2015</v>
      </c>
      <c r="L419" s="28" t="s">
        <v>2132</v>
      </c>
      <c r="M419" s="30">
        <v>0.99560046645656808</v>
      </c>
      <c r="N419" s="28"/>
      <c r="O419" s="30">
        <v>0.66666666666666696</v>
      </c>
      <c r="P419" s="30" t="s">
        <v>5131</v>
      </c>
      <c r="T419" s="3"/>
    </row>
    <row r="420" spans="1:20">
      <c r="A420" s="28" t="s">
        <v>591</v>
      </c>
      <c r="B420" s="28" t="s">
        <v>870</v>
      </c>
      <c r="C420" s="29" t="s">
        <v>1846</v>
      </c>
      <c r="D420" s="28" t="s">
        <v>1885</v>
      </c>
      <c r="E420" s="53">
        <v>58360937</v>
      </c>
      <c r="F420" s="53">
        <v>58360937</v>
      </c>
      <c r="G420" s="28">
        <v>0</v>
      </c>
      <c r="H420" s="28" t="s">
        <v>1900</v>
      </c>
      <c r="I420" s="28" t="s">
        <v>1504</v>
      </c>
      <c r="J420" s="28">
        <v>618</v>
      </c>
      <c r="K420" s="28">
        <v>206</v>
      </c>
      <c r="L420" s="28" t="s">
        <v>2134</v>
      </c>
      <c r="M420" s="30">
        <v>0.30338733431516901</v>
      </c>
      <c r="N420" s="28"/>
      <c r="O420" s="30">
        <v>1</v>
      </c>
      <c r="P420" s="30" t="s">
        <v>5131</v>
      </c>
      <c r="T420" s="3"/>
    </row>
    <row r="421" spans="1:20">
      <c r="A421" s="28" t="s">
        <v>591</v>
      </c>
      <c r="B421" s="28" t="s">
        <v>871</v>
      </c>
      <c r="C421" s="29" t="s">
        <v>1842</v>
      </c>
      <c r="D421" s="28" t="s">
        <v>1885</v>
      </c>
      <c r="E421" s="53">
        <v>58485031</v>
      </c>
      <c r="F421" s="53">
        <v>58485031</v>
      </c>
      <c r="G421" s="28">
        <v>0</v>
      </c>
      <c r="H421" s="28" t="s">
        <v>1900</v>
      </c>
      <c r="I421" s="28" t="s">
        <v>1505</v>
      </c>
      <c r="J421" s="28">
        <v>409</v>
      </c>
      <c r="K421" s="28">
        <v>137</v>
      </c>
      <c r="L421" s="28" t="s">
        <v>2130</v>
      </c>
      <c r="M421" s="30">
        <v>0.57805907172995796</v>
      </c>
      <c r="N421" s="28"/>
      <c r="O421" s="30">
        <v>1</v>
      </c>
      <c r="P421" s="30" t="s">
        <v>5131</v>
      </c>
      <c r="T421" s="3"/>
    </row>
    <row r="422" spans="1:20">
      <c r="A422" s="28" t="s">
        <v>591</v>
      </c>
      <c r="B422" s="28" t="s">
        <v>871</v>
      </c>
      <c r="C422" s="29" t="s">
        <v>1848</v>
      </c>
      <c r="D422" s="28" t="s">
        <v>1885</v>
      </c>
      <c r="E422" s="53">
        <v>58485382</v>
      </c>
      <c r="F422" s="53">
        <v>58485382</v>
      </c>
      <c r="G422" s="28">
        <v>0</v>
      </c>
      <c r="H422" s="28" t="s">
        <v>1900</v>
      </c>
      <c r="I422" s="28" t="s">
        <v>1505</v>
      </c>
      <c r="J422" s="28">
        <v>58</v>
      </c>
      <c r="K422" s="28">
        <v>20</v>
      </c>
      <c r="L422" s="28" t="s">
        <v>2136</v>
      </c>
      <c r="M422" s="30">
        <v>8.4388185654008394E-2</v>
      </c>
      <c r="N422" s="28"/>
      <c r="O422" s="30">
        <v>1</v>
      </c>
      <c r="P422" s="30" t="s">
        <v>5131</v>
      </c>
      <c r="T422" s="3"/>
    </row>
    <row r="423" spans="1:20">
      <c r="A423" s="28" t="s">
        <v>591</v>
      </c>
      <c r="B423" s="28" t="s">
        <v>872</v>
      </c>
      <c r="C423" s="29" t="s">
        <v>1842</v>
      </c>
      <c r="D423" s="28" t="s">
        <v>1885</v>
      </c>
      <c r="E423" s="53">
        <v>60218047</v>
      </c>
      <c r="F423" s="53">
        <v>60218047</v>
      </c>
      <c r="G423" s="28">
        <v>0</v>
      </c>
      <c r="H423" s="28" t="s">
        <v>1900</v>
      </c>
      <c r="I423" s="28" t="s">
        <v>1506</v>
      </c>
      <c r="J423" s="28">
        <v>1078</v>
      </c>
      <c r="K423" s="28">
        <v>360</v>
      </c>
      <c r="L423" s="28" t="s">
        <v>2129</v>
      </c>
      <c r="M423" s="30">
        <v>0.57971014492753603</v>
      </c>
      <c r="N423" s="28"/>
      <c r="O423" s="30">
        <v>0.33333333333333298</v>
      </c>
      <c r="P423" s="30" t="s">
        <v>5130</v>
      </c>
      <c r="T423" s="3"/>
    </row>
    <row r="424" spans="1:20">
      <c r="A424" s="28" t="s">
        <v>591</v>
      </c>
      <c r="B424" s="28" t="s">
        <v>873</v>
      </c>
      <c r="C424" s="29" t="s">
        <v>1842</v>
      </c>
      <c r="D424" s="28" t="s">
        <v>1885</v>
      </c>
      <c r="E424" s="53">
        <v>60594879</v>
      </c>
      <c r="F424" s="53">
        <v>60594879</v>
      </c>
      <c r="G424" s="28">
        <v>0</v>
      </c>
      <c r="H424" s="28" t="s">
        <v>1900</v>
      </c>
      <c r="I424" s="28" t="s">
        <v>1507</v>
      </c>
      <c r="J424" s="28">
        <v>470</v>
      </c>
      <c r="K424" s="28">
        <v>157</v>
      </c>
      <c r="L424" s="28" t="s">
        <v>2137</v>
      </c>
      <c r="M424" s="30">
        <v>0.92352941176470604</v>
      </c>
      <c r="N424" s="28"/>
      <c r="O424" s="30">
        <v>0.2</v>
      </c>
      <c r="P424" s="30" t="s">
        <v>5131</v>
      </c>
      <c r="T424" s="3"/>
    </row>
    <row r="425" spans="1:20">
      <c r="A425" s="28" t="s">
        <v>591</v>
      </c>
      <c r="B425" s="28" t="s">
        <v>874</v>
      </c>
      <c r="C425" s="29" t="s">
        <v>1864</v>
      </c>
      <c r="D425" s="28" t="s">
        <v>1885</v>
      </c>
      <c r="E425" s="53">
        <v>61191091</v>
      </c>
      <c r="F425" s="53">
        <v>61191091</v>
      </c>
      <c r="G425" s="28">
        <v>0</v>
      </c>
      <c r="H425" s="28" t="s">
        <v>1899</v>
      </c>
      <c r="I425" s="28" t="s">
        <v>1508</v>
      </c>
      <c r="J425" s="28">
        <v>3147</v>
      </c>
      <c r="K425" s="28">
        <v>1049</v>
      </c>
      <c r="L425" s="28" t="s">
        <v>2145</v>
      </c>
      <c r="M425" s="30">
        <v>1</v>
      </c>
      <c r="N425" s="28"/>
      <c r="O425" s="30">
        <v>1</v>
      </c>
      <c r="P425" s="30" t="s">
        <v>5131</v>
      </c>
      <c r="T425" s="3"/>
    </row>
    <row r="426" spans="1:20">
      <c r="A426" s="28" t="s">
        <v>591</v>
      </c>
      <c r="B426" s="28" t="s">
        <v>306</v>
      </c>
      <c r="C426" s="29" t="s">
        <v>5117</v>
      </c>
      <c r="D426" s="28" t="s">
        <v>1885</v>
      </c>
      <c r="E426" s="53">
        <v>62334594</v>
      </c>
      <c r="F426" s="53">
        <v>62334594</v>
      </c>
      <c r="G426" s="28">
        <v>0</v>
      </c>
      <c r="H426" s="28" t="s">
        <v>1900</v>
      </c>
      <c r="I426" s="28" t="s">
        <v>307</v>
      </c>
      <c r="J426" s="28">
        <v>2739</v>
      </c>
      <c r="K426" s="28">
        <v>913</v>
      </c>
      <c r="L426" s="28" t="s">
        <v>2134</v>
      </c>
      <c r="M426" s="30">
        <v>0.98916576381364996</v>
      </c>
      <c r="N426" s="28" t="s">
        <v>2151</v>
      </c>
      <c r="O426" s="30">
        <v>1</v>
      </c>
      <c r="P426" s="30" t="s">
        <v>5131</v>
      </c>
      <c r="T426" s="3"/>
    </row>
    <row r="427" spans="1:20">
      <c r="A427" s="28" t="s">
        <v>591</v>
      </c>
      <c r="B427" s="28" t="s">
        <v>875</v>
      </c>
      <c r="C427" s="29" t="s">
        <v>1846</v>
      </c>
      <c r="D427" s="28" t="s">
        <v>1885</v>
      </c>
      <c r="E427" s="53">
        <v>63464076</v>
      </c>
      <c r="F427" s="53">
        <v>63464076</v>
      </c>
      <c r="G427" s="28">
        <v>0</v>
      </c>
      <c r="H427" s="28" t="s">
        <v>1900</v>
      </c>
      <c r="I427" s="28" t="s">
        <v>1509</v>
      </c>
      <c r="J427" s="28">
        <v>292</v>
      </c>
      <c r="K427" s="28">
        <v>98</v>
      </c>
      <c r="L427" s="28" t="s">
        <v>2129</v>
      </c>
      <c r="M427" s="30">
        <v>0.13687150837988801</v>
      </c>
      <c r="N427" s="28" t="s">
        <v>2147</v>
      </c>
      <c r="O427" s="30">
        <v>1</v>
      </c>
      <c r="P427" s="30" t="s">
        <v>5131</v>
      </c>
      <c r="T427" s="3"/>
    </row>
    <row r="428" spans="1:20">
      <c r="A428" s="28" t="s">
        <v>591</v>
      </c>
      <c r="B428" s="28" t="s">
        <v>876</v>
      </c>
      <c r="C428" s="29" t="s">
        <v>1842</v>
      </c>
      <c r="D428" s="28" t="s">
        <v>1886</v>
      </c>
      <c r="E428" s="53">
        <v>10267998</v>
      </c>
      <c r="F428" s="53">
        <v>10267998</v>
      </c>
      <c r="G428" s="28">
        <v>0</v>
      </c>
      <c r="H428" s="28" t="s">
        <v>1900</v>
      </c>
      <c r="I428" s="28" t="s">
        <v>1510</v>
      </c>
      <c r="J428" s="28">
        <v>304</v>
      </c>
      <c r="K428" s="28">
        <v>102</v>
      </c>
      <c r="L428" s="28" t="s">
        <v>2130</v>
      </c>
      <c r="M428" s="30">
        <v>0.63749999999999996</v>
      </c>
      <c r="N428" s="28"/>
      <c r="O428" s="30">
        <v>1</v>
      </c>
      <c r="P428" s="30" t="s">
        <v>5131</v>
      </c>
      <c r="T428" s="3"/>
    </row>
    <row r="429" spans="1:20">
      <c r="A429" s="28" t="s">
        <v>591</v>
      </c>
      <c r="B429" s="28" t="s">
        <v>187</v>
      </c>
      <c r="C429" s="29" t="s">
        <v>1840</v>
      </c>
      <c r="D429" s="28" t="s">
        <v>1886</v>
      </c>
      <c r="E429" s="53">
        <v>15518892</v>
      </c>
      <c r="F429" s="53">
        <v>15518892</v>
      </c>
      <c r="G429" s="28">
        <v>0</v>
      </c>
      <c r="H429" s="28" t="s">
        <v>1900</v>
      </c>
      <c r="I429" s="28" t="s">
        <v>1511</v>
      </c>
      <c r="J429" s="28">
        <v>2223</v>
      </c>
      <c r="K429" s="28">
        <v>741</v>
      </c>
      <c r="L429" s="28" t="s">
        <v>2134</v>
      </c>
      <c r="M429" s="30">
        <v>0.31239460370994898</v>
      </c>
      <c r="N429" s="28"/>
      <c r="O429" s="30">
        <v>0.5</v>
      </c>
      <c r="P429" s="30" t="s">
        <v>5130</v>
      </c>
      <c r="T429" s="3"/>
    </row>
    <row r="430" spans="1:20">
      <c r="A430" s="28" t="s">
        <v>591</v>
      </c>
      <c r="B430" s="28" t="s">
        <v>877</v>
      </c>
      <c r="C430" s="29" t="s">
        <v>1844</v>
      </c>
      <c r="D430" s="28" t="s">
        <v>1886</v>
      </c>
      <c r="E430" s="53">
        <v>24154118</v>
      </c>
      <c r="F430" s="53">
        <v>24154118</v>
      </c>
      <c r="G430" s="28">
        <v>0</v>
      </c>
      <c r="H430" s="28" t="s">
        <v>1900</v>
      </c>
      <c r="I430" s="28" t="s">
        <v>1512</v>
      </c>
      <c r="J430" s="28">
        <v>637</v>
      </c>
      <c r="K430" s="28">
        <v>213</v>
      </c>
      <c r="L430" s="28" t="s">
        <v>2135</v>
      </c>
      <c r="M430" s="30">
        <v>0.85542168674698804</v>
      </c>
      <c r="N430" s="28"/>
      <c r="O430" s="30">
        <v>0.33333333333333298</v>
      </c>
      <c r="P430" s="30" t="s">
        <v>5130</v>
      </c>
      <c r="T430" s="3"/>
    </row>
    <row r="431" spans="1:20">
      <c r="A431" s="28" t="s">
        <v>591</v>
      </c>
      <c r="B431" s="28" t="s">
        <v>878</v>
      </c>
      <c r="C431" s="29" t="s">
        <v>1842</v>
      </c>
      <c r="D431" s="28" t="s">
        <v>1886</v>
      </c>
      <c r="E431" s="53">
        <v>27206248</v>
      </c>
      <c r="F431" s="53">
        <v>27206248</v>
      </c>
      <c r="G431" s="28">
        <v>0</v>
      </c>
      <c r="H431" s="28" t="s">
        <v>1900</v>
      </c>
      <c r="I431" s="28" t="s">
        <v>1513</v>
      </c>
      <c r="J431" s="28">
        <v>740</v>
      </c>
      <c r="K431" s="28">
        <v>247</v>
      </c>
      <c r="L431" s="28" t="s">
        <v>2132</v>
      </c>
      <c r="M431" s="30">
        <v>0.60837438423645296</v>
      </c>
      <c r="N431" s="28"/>
      <c r="O431" s="30">
        <v>1</v>
      </c>
      <c r="P431" s="30" t="s">
        <v>5131</v>
      </c>
      <c r="T431" s="3"/>
    </row>
    <row r="432" spans="1:20">
      <c r="A432" s="28" t="s">
        <v>591</v>
      </c>
      <c r="B432" s="28" t="s">
        <v>879</v>
      </c>
      <c r="C432" s="29" t="s">
        <v>1844</v>
      </c>
      <c r="D432" s="28" t="s">
        <v>1886</v>
      </c>
      <c r="E432" s="53">
        <v>28386466</v>
      </c>
      <c r="F432" s="53">
        <v>28386466</v>
      </c>
      <c r="G432" s="28">
        <v>0</v>
      </c>
      <c r="H432" s="28" t="s">
        <v>1900</v>
      </c>
      <c r="I432" s="28" t="s">
        <v>1514</v>
      </c>
      <c r="J432" s="28" t="s">
        <v>2016</v>
      </c>
      <c r="K432" s="28" t="s">
        <v>2017</v>
      </c>
      <c r="L432" s="28" t="s">
        <v>2129</v>
      </c>
      <c r="M432" s="30">
        <v>0.97612732095490695</v>
      </c>
      <c r="N432" s="28"/>
      <c r="O432" s="30">
        <v>0.33333333333333298</v>
      </c>
      <c r="P432" s="30" t="s">
        <v>5131</v>
      </c>
      <c r="T432" s="3"/>
    </row>
    <row r="433" spans="1:20">
      <c r="A433" s="28" t="s">
        <v>591</v>
      </c>
      <c r="B433" s="28" t="s">
        <v>153</v>
      </c>
      <c r="C433" s="29" t="s">
        <v>1842</v>
      </c>
      <c r="D433" s="28" t="s">
        <v>1886</v>
      </c>
      <c r="E433" s="53">
        <v>30536001</v>
      </c>
      <c r="F433" s="53">
        <v>30536001</v>
      </c>
      <c r="G433" s="28">
        <v>0</v>
      </c>
      <c r="H433" s="28" t="s">
        <v>1900</v>
      </c>
      <c r="I433" s="28" t="s">
        <v>1515</v>
      </c>
      <c r="J433" s="28">
        <v>19</v>
      </c>
      <c r="K433" s="28">
        <v>7</v>
      </c>
      <c r="L433" s="28" t="s">
        <v>2135</v>
      </c>
      <c r="M433" s="30">
        <v>1.68674698795181E-2</v>
      </c>
      <c r="N433" s="28"/>
      <c r="O433" s="30">
        <v>0.5</v>
      </c>
      <c r="P433" s="30" t="s">
        <v>5130</v>
      </c>
      <c r="T433" s="3"/>
    </row>
    <row r="434" spans="1:20">
      <c r="A434" s="28" t="s">
        <v>591</v>
      </c>
      <c r="B434" s="28" t="s">
        <v>118</v>
      </c>
      <c r="C434" s="29" t="s">
        <v>1842</v>
      </c>
      <c r="D434" s="28" t="s">
        <v>1886</v>
      </c>
      <c r="E434" s="53">
        <v>31201562</v>
      </c>
      <c r="F434" s="53">
        <v>31201562</v>
      </c>
      <c r="G434" s="28">
        <v>0</v>
      </c>
      <c r="H434" s="28" t="s">
        <v>1900</v>
      </c>
      <c r="I434" s="28" t="s">
        <v>119</v>
      </c>
      <c r="J434" s="28">
        <v>191</v>
      </c>
      <c r="K434" s="28">
        <v>64</v>
      </c>
      <c r="L434" s="28" t="s">
        <v>2132</v>
      </c>
      <c r="M434" s="30">
        <v>0.114695340501792</v>
      </c>
      <c r="N434" s="28"/>
      <c r="O434" s="30">
        <v>0.25</v>
      </c>
      <c r="P434" s="30" t="s">
        <v>5130</v>
      </c>
      <c r="T434" s="3"/>
    </row>
    <row r="435" spans="1:20">
      <c r="A435" s="28" t="s">
        <v>591</v>
      </c>
      <c r="B435" s="28" t="s">
        <v>880</v>
      </c>
      <c r="C435" s="29" t="s">
        <v>1846</v>
      </c>
      <c r="D435" s="28" t="s">
        <v>1886</v>
      </c>
      <c r="E435" s="53">
        <v>39271073</v>
      </c>
      <c r="F435" s="53">
        <v>39271073</v>
      </c>
      <c r="G435" s="28">
        <v>0</v>
      </c>
      <c r="H435" s="28" t="s">
        <v>1900</v>
      </c>
      <c r="I435" s="28" t="s">
        <v>1516</v>
      </c>
      <c r="J435" s="28">
        <v>529</v>
      </c>
      <c r="K435" s="28">
        <v>177</v>
      </c>
      <c r="L435" s="28" t="s">
        <v>2130</v>
      </c>
      <c r="M435" s="30">
        <v>0.560126582278481</v>
      </c>
      <c r="N435" s="28" t="s">
        <v>2147</v>
      </c>
      <c r="O435" s="30">
        <v>1</v>
      </c>
      <c r="P435" s="30" t="s">
        <v>5130</v>
      </c>
      <c r="T435" s="3"/>
    </row>
    <row r="436" spans="1:20">
      <c r="A436" s="28" t="s">
        <v>591</v>
      </c>
      <c r="B436" s="28" t="s">
        <v>881</v>
      </c>
      <c r="C436" s="29" t="s">
        <v>1844</v>
      </c>
      <c r="D436" s="28" t="s">
        <v>1886</v>
      </c>
      <c r="E436" s="53">
        <v>42844719</v>
      </c>
      <c r="F436" s="53">
        <v>42844719</v>
      </c>
      <c r="G436" s="28">
        <v>0</v>
      </c>
      <c r="H436" s="28" t="s">
        <v>1900</v>
      </c>
      <c r="I436" s="28" t="s">
        <v>1517</v>
      </c>
      <c r="J436" s="28">
        <v>105</v>
      </c>
      <c r="K436" s="28">
        <v>35</v>
      </c>
      <c r="L436" s="28" t="s">
        <v>2131</v>
      </c>
      <c r="M436" s="30">
        <v>8.2547169811320806E-2</v>
      </c>
      <c r="N436" s="28"/>
      <c r="O436" s="30">
        <v>1</v>
      </c>
      <c r="P436" s="30" t="s">
        <v>5130</v>
      </c>
      <c r="T436" s="3"/>
    </row>
    <row r="437" spans="1:20">
      <c r="A437" s="28" t="s">
        <v>591</v>
      </c>
      <c r="B437" s="28" t="s">
        <v>882</v>
      </c>
      <c r="C437" s="29" t="s">
        <v>1865</v>
      </c>
      <c r="D437" s="28" t="s">
        <v>1886</v>
      </c>
      <c r="E437" s="53">
        <v>43756218</v>
      </c>
      <c r="F437" s="53">
        <v>43756218</v>
      </c>
      <c r="G437" s="28">
        <v>0</v>
      </c>
      <c r="H437" s="28" t="s">
        <v>1900</v>
      </c>
      <c r="I437" s="28" t="s">
        <v>1518</v>
      </c>
      <c r="J437" s="28">
        <v>748</v>
      </c>
      <c r="K437" s="28">
        <v>250</v>
      </c>
      <c r="L437" s="28" t="s">
        <v>2130</v>
      </c>
      <c r="M437" s="30">
        <v>0.791139240506329</v>
      </c>
      <c r="N437" s="28"/>
      <c r="O437" s="30">
        <v>1</v>
      </c>
      <c r="P437" s="30" t="s">
        <v>5131</v>
      </c>
      <c r="T437" s="3"/>
    </row>
    <row r="438" spans="1:20">
      <c r="A438" s="28" t="s">
        <v>591</v>
      </c>
      <c r="B438" s="28" t="s">
        <v>883</v>
      </c>
      <c r="C438" s="29" t="s">
        <v>1842</v>
      </c>
      <c r="D438" s="28" t="s">
        <v>1886</v>
      </c>
      <c r="E438" s="53">
        <v>46668750</v>
      </c>
      <c r="F438" s="53">
        <v>46668750</v>
      </c>
      <c r="G438" s="28">
        <v>0</v>
      </c>
      <c r="H438" s="28" t="s">
        <v>1899</v>
      </c>
      <c r="I438" s="28" t="s">
        <v>1519</v>
      </c>
      <c r="J438" s="28">
        <v>619</v>
      </c>
      <c r="K438" s="28">
        <v>207</v>
      </c>
      <c r="L438" s="28" t="s">
        <v>2127</v>
      </c>
      <c r="M438" s="30">
        <v>1</v>
      </c>
      <c r="N438" s="28"/>
      <c r="O438" s="30">
        <v>0.5</v>
      </c>
      <c r="P438" s="30" t="s">
        <v>5130</v>
      </c>
      <c r="T438" s="3"/>
    </row>
    <row r="439" spans="1:20">
      <c r="A439" s="28" t="s">
        <v>591</v>
      </c>
      <c r="B439" s="28" t="s">
        <v>884</v>
      </c>
      <c r="C439" s="29" t="s">
        <v>1842</v>
      </c>
      <c r="D439" s="28" t="s">
        <v>1886</v>
      </c>
      <c r="E439" s="53">
        <v>68365105</v>
      </c>
      <c r="F439" s="53">
        <v>68365105</v>
      </c>
      <c r="G439" s="28">
        <v>0</v>
      </c>
      <c r="H439" s="28" t="s">
        <v>1900</v>
      </c>
      <c r="I439" s="28" t="s">
        <v>1520</v>
      </c>
      <c r="J439" s="28">
        <v>346</v>
      </c>
      <c r="K439" s="28">
        <v>116</v>
      </c>
      <c r="L439" s="28" t="s">
        <v>2129</v>
      </c>
      <c r="M439" s="30">
        <v>0.89922480620154999</v>
      </c>
      <c r="N439" s="28"/>
      <c r="O439" s="30">
        <v>0.5</v>
      </c>
      <c r="P439" s="30" t="s">
        <v>5130</v>
      </c>
      <c r="T439" s="3"/>
    </row>
    <row r="440" spans="1:20">
      <c r="A440" s="28" t="s">
        <v>591</v>
      </c>
      <c r="B440" s="28" t="s">
        <v>885</v>
      </c>
      <c r="C440" s="29" t="s">
        <v>1842</v>
      </c>
      <c r="D440" s="28" t="s">
        <v>1886</v>
      </c>
      <c r="E440" s="53">
        <v>70889956</v>
      </c>
      <c r="F440" s="53">
        <v>70889956</v>
      </c>
      <c r="G440" s="28">
        <v>0</v>
      </c>
      <c r="H440" s="28" t="s">
        <v>1900</v>
      </c>
      <c r="I440" s="28" t="s">
        <v>1521</v>
      </c>
      <c r="J440" s="28">
        <v>1725</v>
      </c>
      <c r="K440" s="28">
        <v>575</v>
      </c>
      <c r="L440" s="28" t="s">
        <v>2142</v>
      </c>
      <c r="M440" s="30">
        <v>0.97457627118643997</v>
      </c>
      <c r="N440" s="28"/>
      <c r="O440" s="30">
        <v>0.5</v>
      </c>
      <c r="P440" s="30" t="s">
        <v>5130</v>
      </c>
      <c r="T440" s="3"/>
    </row>
    <row r="441" spans="1:20">
      <c r="A441" s="28" t="s">
        <v>591</v>
      </c>
      <c r="B441" s="28" t="s">
        <v>886</v>
      </c>
      <c r="C441" s="29" t="s">
        <v>1849</v>
      </c>
      <c r="D441" s="28" t="s">
        <v>1886</v>
      </c>
      <c r="E441" s="53">
        <v>70897480</v>
      </c>
      <c r="F441" s="53">
        <v>70897480</v>
      </c>
      <c r="G441" s="28">
        <v>0</v>
      </c>
      <c r="H441" s="28" t="s">
        <v>1900</v>
      </c>
      <c r="I441" s="28" t="s">
        <v>1522</v>
      </c>
      <c r="J441" s="28" t="s">
        <v>2018</v>
      </c>
      <c r="K441" s="28" t="s">
        <v>2019</v>
      </c>
      <c r="L441" s="28" t="s">
        <v>2130</v>
      </c>
      <c r="M441" s="30">
        <v>0.31557621043678996</v>
      </c>
      <c r="N441" s="28" t="s">
        <v>2149</v>
      </c>
      <c r="O441" s="30">
        <v>1</v>
      </c>
      <c r="P441" s="30" t="s">
        <v>5131</v>
      </c>
      <c r="T441" s="3"/>
    </row>
    <row r="442" spans="1:20">
      <c r="A442" s="28" t="s">
        <v>591</v>
      </c>
      <c r="B442" s="28" t="s">
        <v>887</v>
      </c>
      <c r="C442" s="29" t="s">
        <v>1844</v>
      </c>
      <c r="D442" s="28" t="s">
        <v>1886</v>
      </c>
      <c r="E442" s="53">
        <v>71064846</v>
      </c>
      <c r="F442" s="53">
        <v>71064846</v>
      </c>
      <c r="G442" s="28">
        <v>0</v>
      </c>
      <c r="H442" s="28" t="s">
        <v>1900</v>
      </c>
      <c r="I442" s="28" t="s">
        <v>1523</v>
      </c>
      <c r="J442" s="28">
        <v>989</v>
      </c>
      <c r="K442" s="28">
        <v>330</v>
      </c>
      <c r="L442" s="28" t="s">
        <v>2132</v>
      </c>
      <c r="M442" s="30">
        <v>0.95930232558139505</v>
      </c>
      <c r="N442" s="28"/>
      <c r="O442" s="30">
        <v>0.5</v>
      </c>
      <c r="P442" s="30" t="s">
        <v>5130</v>
      </c>
      <c r="T442" s="3"/>
    </row>
    <row r="443" spans="1:20">
      <c r="A443" s="28" t="s">
        <v>591</v>
      </c>
      <c r="B443" s="28" t="s">
        <v>888</v>
      </c>
      <c r="C443" s="29" t="s">
        <v>1842</v>
      </c>
      <c r="D443" s="28" t="s">
        <v>1886</v>
      </c>
      <c r="E443" s="53">
        <v>96721224</v>
      </c>
      <c r="F443" s="53">
        <v>96721224</v>
      </c>
      <c r="G443" s="28">
        <v>0</v>
      </c>
      <c r="H443" s="28" t="s">
        <v>1900</v>
      </c>
      <c r="I443" s="28" t="s">
        <v>1524</v>
      </c>
      <c r="J443" s="28">
        <v>3092</v>
      </c>
      <c r="K443" s="28">
        <v>1031</v>
      </c>
      <c r="L443" s="28" t="s">
        <v>2131</v>
      </c>
      <c r="M443" s="30">
        <v>0.49235912129894899</v>
      </c>
      <c r="N443" s="28"/>
      <c r="O443" s="30">
        <v>1</v>
      </c>
      <c r="P443" s="30" t="s">
        <v>5131</v>
      </c>
      <c r="T443" s="3"/>
    </row>
    <row r="444" spans="1:20">
      <c r="A444" s="28" t="s">
        <v>591</v>
      </c>
      <c r="B444" s="28" t="s">
        <v>278</v>
      </c>
      <c r="C444" s="29" t="s">
        <v>1840</v>
      </c>
      <c r="D444" s="28" t="s">
        <v>1886</v>
      </c>
      <c r="E444" s="53">
        <v>106796032</v>
      </c>
      <c r="F444" s="53">
        <v>106796032</v>
      </c>
      <c r="G444" s="28">
        <v>0</v>
      </c>
      <c r="H444" s="28" t="s">
        <v>1899</v>
      </c>
      <c r="I444" s="28" t="s">
        <v>1525</v>
      </c>
      <c r="J444" s="28">
        <v>1399</v>
      </c>
      <c r="K444" s="28">
        <v>467</v>
      </c>
      <c r="L444" s="28" t="s">
        <v>2127</v>
      </c>
      <c r="M444" s="30">
        <v>1</v>
      </c>
      <c r="N444" s="28"/>
      <c r="O444" s="30">
        <v>0.33333333333333298</v>
      </c>
      <c r="P444" s="30" t="s">
        <v>5130</v>
      </c>
      <c r="T444" s="3"/>
    </row>
    <row r="445" spans="1:20">
      <c r="A445" s="28" t="s">
        <v>591</v>
      </c>
      <c r="B445" s="28" t="s">
        <v>889</v>
      </c>
      <c r="C445" s="29" t="s">
        <v>1842</v>
      </c>
      <c r="D445" s="28" t="s">
        <v>1886</v>
      </c>
      <c r="E445" s="53">
        <v>160418411</v>
      </c>
      <c r="F445" s="53">
        <v>160418411</v>
      </c>
      <c r="G445" s="28">
        <v>0</v>
      </c>
      <c r="H445" s="28" t="s">
        <v>1900</v>
      </c>
      <c r="I445" s="28" t="s">
        <v>1526</v>
      </c>
      <c r="J445" s="28" t="s">
        <v>2020</v>
      </c>
      <c r="K445" s="28" t="s">
        <v>2021</v>
      </c>
      <c r="L445" s="28" t="s">
        <v>2131</v>
      </c>
      <c r="M445" s="30">
        <v>0.48812308977750002</v>
      </c>
      <c r="N445" s="28"/>
      <c r="O445" s="30">
        <v>1.5</v>
      </c>
      <c r="P445" s="30" t="s">
        <v>5131</v>
      </c>
      <c r="T445" s="3"/>
    </row>
    <row r="446" spans="1:20">
      <c r="A446" s="28" t="s">
        <v>591</v>
      </c>
      <c r="B446" s="28" t="s">
        <v>890</v>
      </c>
      <c r="C446" s="29" t="s">
        <v>1842</v>
      </c>
      <c r="D446" s="28" t="s">
        <v>1886</v>
      </c>
      <c r="E446" s="53">
        <v>169415705</v>
      </c>
      <c r="F446" s="53">
        <v>169415705</v>
      </c>
      <c r="G446" s="28">
        <v>0</v>
      </c>
      <c r="H446" s="28" t="s">
        <v>1900</v>
      </c>
      <c r="I446" s="28" t="s">
        <v>1527</v>
      </c>
      <c r="J446" s="28">
        <v>744</v>
      </c>
      <c r="K446" s="28">
        <v>248</v>
      </c>
      <c r="L446" s="28" t="s">
        <v>2131</v>
      </c>
      <c r="M446" s="30">
        <v>0.439716312056738</v>
      </c>
      <c r="N446" s="28"/>
      <c r="O446" s="30">
        <v>0.25</v>
      </c>
      <c r="P446" s="30" t="s">
        <v>5130</v>
      </c>
      <c r="T446" s="3"/>
    </row>
    <row r="447" spans="1:20">
      <c r="A447" s="28" t="s">
        <v>591</v>
      </c>
      <c r="B447" s="28" t="s">
        <v>266</v>
      </c>
      <c r="C447" s="29" t="s">
        <v>1841</v>
      </c>
      <c r="D447" s="28" t="s">
        <v>1886</v>
      </c>
      <c r="E447" s="53">
        <v>201148302</v>
      </c>
      <c r="F447" s="53">
        <v>201148302</v>
      </c>
      <c r="G447" s="28">
        <v>0</v>
      </c>
      <c r="H447" s="28" t="s">
        <v>1900</v>
      </c>
      <c r="I447" s="28" t="s">
        <v>1528</v>
      </c>
      <c r="J447" s="28">
        <v>3648</v>
      </c>
      <c r="K447" s="28">
        <v>1216</v>
      </c>
      <c r="L447" s="28" t="s">
        <v>2142</v>
      </c>
      <c r="M447" s="30">
        <v>0.96431403647898495</v>
      </c>
      <c r="N447" s="28"/>
      <c r="O447" s="30">
        <v>0.33333333333333298</v>
      </c>
      <c r="P447" s="30" t="s">
        <v>5130</v>
      </c>
      <c r="T447" s="3"/>
    </row>
    <row r="448" spans="1:20">
      <c r="A448" s="28" t="s">
        <v>591</v>
      </c>
      <c r="B448" s="28" t="s">
        <v>27</v>
      </c>
      <c r="C448" s="29" t="s">
        <v>1840</v>
      </c>
      <c r="D448" s="28" t="s">
        <v>1886</v>
      </c>
      <c r="E448" s="53">
        <v>201862804</v>
      </c>
      <c r="F448" s="53">
        <v>201862804</v>
      </c>
      <c r="G448" s="28">
        <v>0</v>
      </c>
      <c r="H448" s="28" t="s">
        <v>1900</v>
      </c>
      <c r="I448" s="28" t="s">
        <v>1529</v>
      </c>
      <c r="J448" s="28">
        <v>961</v>
      </c>
      <c r="K448" s="28">
        <v>321</v>
      </c>
      <c r="L448" s="28" t="s">
        <v>2130</v>
      </c>
      <c r="M448" s="30">
        <v>0.71973094170403595</v>
      </c>
      <c r="N448" s="28" t="s">
        <v>2147</v>
      </c>
      <c r="O448" s="30">
        <v>0.5</v>
      </c>
      <c r="P448" s="30" t="s">
        <v>5130</v>
      </c>
      <c r="T448" s="3"/>
    </row>
    <row r="449" spans="1:20">
      <c r="A449" s="28" t="s">
        <v>591</v>
      </c>
      <c r="B449" s="28" t="s">
        <v>891</v>
      </c>
      <c r="C449" s="29" t="s">
        <v>1840</v>
      </c>
      <c r="D449" s="28" t="s">
        <v>1886</v>
      </c>
      <c r="E449" s="53">
        <v>202218183</v>
      </c>
      <c r="F449" s="53">
        <v>202218183</v>
      </c>
      <c r="G449" s="28">
        <v>0</v>
      </c>
      <c r="H449" s="28" t="s">
        <v>1900</v>
      </c>
      <c r="I449" s="28" t="s">
        <v>1530</v>
      </c>
      <c r="J449" s="28">
        <v>1909</v>
      </c>
      <c r="K449" s="28">
        <v>637</v>
      </c>
      <c r="L449" s="28" t="s">
        <v>2130</v>
      </c>
      <c r="M449" s="30">
        <v>0.99843260188087801</v>
      </c>
      <c r="N449" s="28" t="s">
        <v>2147</v>
      </c>
      <c r="O449" s="30">
        <v>1</v>
      </c>
      <c r="P449" s="30" t="s">
        <v>5130</v>
      </c>
      <c r="T449" s="3"/>
    </row>
    <row r="450" spans="1:20">
      <c r="A450" s="28" t="s">
        <v>591</v>
      </c>
      <c r="B450" s="28" t="s">
        <v>98</v>
      </c>
      <c r="C450" s="29" t="s">
        <v>1854</v>
      </c>
      <c r="D450" s="28" t="s">
        <v>1886</v>
      </c>
      <c r="E450" s="53">
        <v>207273150</v>
      </c>
      <c r="F450" s="53">
        <v>207273150</v>
      </c>
      <c r="G450" s="28">
        <v>0</v>
      </c>
      <c r="H450" s="28" t="s">
        <v>1900</v>
      </c>
      <c r="I450" s="28" t="s">
        <v>1531</v>
      </c>
      <c r="J450" s="28">
        <v>519</v>
      </c>
      <c r="K450" s="28">
        <v>173</v>
      </c>
      <c r="L450" s="28" t="s">
        <v>2142</v>
      </c>
      <c r="M450" s="30">
        <v>0.29879101899827298</v>
      </c>
      <c r="N450" s="28"/>
      <c r="O450" s="30">
        <v>1</v>
      </c>
      <c r="P450" s="30" t="s">
        <v>5131</v>
      </c>
      <c r="T450" s="3"/>
    </row>
    <row r="451" spans="1:20">
      <c r="A451" s="28" t="s">
        <v>591</v>
      </c>
      <c r="B451" s="28" t="s">
        <v>98</v>
      </c>
      <c r="C451" s="29" t="s">
        <v>1849</v>
      </c>
      <c r="D451" s="28" t="s">
        <v>1886</v>
      </c>
      <c r="E451" s="53">
        <v>207277814</v>
      </c>
      <c r="F451" s="53">
        <v>207277814</v>
      </c>
      <c r="G451" s="28">
        <v>0</v>
      </c>
      <c r="H451" s="28" t="s">
        <v>1900</v>
      </c>
      <c r="I451" s="28" t="s">
        <v>1531</v>
      </c>
      <c r="J451" s="28">
        <v>481</v>
      </c>
      <c r="K451" s="28">
        <v>161</v>
      </c>
      <c r="L451" s="28" t="s">
        <v>2130</v>
      </c>
      <c r="M451" s="30">
        <v>0.27806563039723697</v>
      </c>
      <c r="N451" s="28"/>
      <c r="O451" s="30">
        <v>1</v>
      </c>
      <c r="P451" s="30" t="s">
        <v>5131</v>
      </c>
      <c r="T451" s="3"/>
    </row>
    <row r="452" spans="1:20">
      <c r="A452" s="28" t="s">
        <v>591</v>
      </c>
      <c r="B452" s="28" t="s">
        <v>98</v>
      </c>
      <c r="C452" s="29" t="s">
        <v>1847</v>
      </c>
      <c r="D452" s="28" t="s">
        <v>1886</v>
      </c>
      <c r="E452" s="53">
        <v>207277817</v>
      </c>
      <c r="F452" s="53">
        <v>207277817</v>
      </c>
      <c r="G452" s="28">
        <v>0</v>
      </c>
      <c r="H452" s="28" t="s">
        <v>1900</v>
      </c>
      <c r="I452" s="28" t="s">
        <v>1531</v>
      </c>
      <c r="J452" s="28">
        <v>478</v>
      </c>
      <c r="K452" s="28">
        <v>160</v>
      </c>
      <c r="L452" s="28" t="s">
        <v>2130</v>
      </c>
      <c r="M452" s="30">
        <v>0.27633851468048398</v>
      </c>
      <c r="N452" s="28"/>
      <c r="O452" s="30">
        <v>1</v>
      </c>
      <c r="P452" s="30" t="s">
        <v>5131</v>
      </c>
      <c r="T452" s="3"/>
    </row>
    <row r="453" spans="1:20">
      <c r="A453" s="28" t="s">
        <v>591</v>
      </c>
      <c r="B453" s="28" t="s">
        <v>98</v>
      </c>
      <c r="C453" s="29" t="s">
        <v>1847</v>
      </c>
      <c r="D453" s="28" t="s">
        <v>1886</v>
      </c>
      <c r="E453" s="53">
        <v>207278823</v>
      </c>
      <c r="F453" s="53">
        <v>207278823</v>
      </c>
      <c r="G453" s="28">
        <v>0</v>
      </c>
      <c r="H453" s="28" t="s">
        <v>1900</v>
      </c>
      <c r="I453" s="28" t="s">
        <v>1531</v>
      </c>
      <c r="J453" s="28">
        <v>316</v>
      </c>
      <c r="K453" s="28">
        <v>106</v>
      </c>
      <c r="L453" s="28" t="s">
        <v>2130</v>
      </c>
      <c r="M453" s="30">
        <v>0.18307426597581999</v>
      </c>
      <c r="N453" s="28"/>
      <c r="O453" s="30">
        <v>1</v>
      </c>
      <c r="P453" s="30" t="s">
        <v>5131</v>
      </c>
      <c r="T453" s="3"/>
    </row>
    <row r="454" spans="1:20">
      <c r="A454" s="28" t="s">
        <v>591</v>
      </c>
      <c r="B454" s="28" t="s">
        <v>892</v>
      </c>
      <c r="C454" s="29" t="s">
        <v>1842</v>
      </c>
      <c r="D454" s="28" t="s">
        <v>1886</v>
      </c>
      <c r="E454" s="53">
        <v>207364766</v>
      </c>
      <c r="F454" s="53">
        <v>207364766</v>
      </c>
      <c r="G454" s="28">
        <v>0</v>
      </c>
      <c r="H454" s="28" t="s">
        <v>1900</v>
      </c>
      <c r="I454" s="28" t="s">
        <v>1532</v>
      </c>
      <c r="J454" s="28" t="s">
        <v>2022</v>
      </c>
      <c r="K454" s="28" t="s">
        <v>2023</v>
      </c>
      <c r="L454" s="28" t="s">
        <v>2130</v>
      </c>
      <c r="M454" s="30">
        <v>0.99859353023909991</v>
      </c>
      <c r="N454" s="28"/>
      <c r="O454" s="30">
        <v>1</v>
      </c>
      <c r="P454" s="30" t="s">
        <v>5131</v>
      </c>
      <c r="T454" s="3"/>
    </row>
    <row r="455" spans="1:20">
      <c r="A455" s="28" t="s">
        <v>591</v>
      </c>
      <c r="B455" s="28" t="s">
        <v>893</v>
      </c>
      <c r="C455" s="29" t="s">
        <v>1843</v>
      </c>
      <c r="D455" s="28" t="s">
        <v>1886</v>
      </c>
      <c r="E455" s="53">
        <v>213850730</v>
      </c>
      <c r="F455" s="53">
        <v>213850730</v>
      </c>
      <c r="G455" s="28">
        <v>0</v>
      </c>
      <c r="H455" s="28" t="s">
        <v>1900</v>
      </c>
      <c r="I455" s="28" t="s">
        <v>1533</v>
      </c>
      <c r="J455" s="28">
        <v>391</v>
      </c>
      <c r="K455" s="28">
        <v>131</v>
      </c>
      <c r="L455" s="28" t="s">
        <v>2129</v>
      </c>
      <c r="M455" s="30">
        <v>0.90344827586206899</v>
      </c>
      <c r="N455" s="28"/>
      <c r="O455" s="30">
        <v>1</v>
      </c>
      <c r="P455" s="30" t="s">
        <v>5131</v>
      </c>
      <c r="T455" s="3"/>
    </row>
    <row r="456" spans="1:20">
      <c r="A456" s="28" t="s">
        <v>591</v>
      </c>
      <c r="B456" s="28" t="s">
        <v>893</v>
      </c>
      <c r="C456" s="29" t="s">
        <v>1842</v>
      </c>
      <c r="D456" s="28" t="s">
        <v>1886</v>
      </c>
      <c r="E456" s="53">
        <v>213857032</v>
      </c>
      <c r="F456" s="53">
        <v>213857032</v>
      </c>
      <c r="G456" s="28">
        <v>0</v>
      </c>
      <c r="H456" s="28" t="s">
        <v>1900</v>
      </c>
      <c r="I456" s="28" t="s">
        <v>1533</v>
      </c>
      <c r="J456" s="28">
        <v>16</v>
      </c>
      <c r="K456" s="28">
        <v>6</v>
      </c>
      <c r="L456" s="28" t="s">
        <v>2130</v>
      </c>
      <c r="M456" s="30">
        <v>4.13793103448276E-2</v>
      </c>
      <c r="N456" s="28"/>
      <c r="O456" s="30">
        <v>1</v>
      </c>
      <c r="P456" s="30" t="s">
        <v>5131</v>
      </c>
      <c r="T456" s="3"/>
    </row>
    <row r="457" spans="1:20">
      <c r="A457" s="28" t="s">
        <v>591</v>
      </c>
      <c r="B457" s="28" t="s">
        <v>894</v>
      </c>
      <c r="C457" s="29" t="s">
        <v>1842</v>
      </c>
      <c r="D457" s="28" t="s">
        <v>1886</v>
      </c>
      <c r="E457" s="53">
        <v>222877055</v>
      </c>
      <c r="F457" s="53">
        <v>222877055</v>
      </c>
      <c r="G457" s="28">
        <v>0</v>
      </c>
      <c r="H457" s="28" t="s">
        <v>1900</v>
      </c>
      <c r="I457" s="28" t="s">
        <v>1534</v>
      </c>
      <c r="J457" s="28">
        <v>190</v>
      </c>
      <c r="K457" s="28">
        <v>64</v>
      </c>
      <c r="L457" s="28" t="s">
        <v>2130</v>
      </c>
      <c r="M457" s="30">
        <v>0.39024390243902402</v>
      </c>
      <c r="N457" s="28"/>
      <c r="O457" s="30">
        <v>1</v>
      </c>
      <c r="P457" s="30" t="s">
        <v>5131</v>
      </c>
      <c r="T457" s="3"/>
    </row>
    <row r="458" spans="1:20">
      <c r="A458" s="28" t="s">
        <v>591</v>
      </c>
      <c r="B458" s="28" t="s">
        <v>895</v>
      </c>
      <c r="C458" s="29" t="s">
        <v>1840</v>
      </c>
      <c r="D458" s="28" t="s">
        <v>1886</v>
      </c>
      <c r="E458" s="53">
        <v>228184384</v>
      </c>
      <c r="F458" s="53">
        <v>228184384</v>
      </c>
      <c r="G458" s="28">
        <v>0</v>
      </c>
      <c r="H458" s="28" t="s">
        <v>1900</v>
      </c>
      <c r="I458" s="28" t="s">
        <v>1535</v>
      </c>
      <c r="J458" s="28">
        <v>423</v>
      </c>
      <c r="K458" s="28">
        <v>141</v>
      </c>
      <c r="L458" s="28" t="s">
        <v>2131</v>
      </c>
      <c r="M458" s="30">
        <v>0.93377483443708598</v>
      </c>
      <c r="N458" s="28" t="s">
        <v>2147</v>
      </c>
      <c r="O458" s="30">
        <v>0.5</v>
      </c>
      <c r="P458" s="30" t="s">
        <v>5131</v>
      </c>
      <c r="T458" s="3"/>
    </row>
    <row r="459" spans="1:20">
      <c r="A459" s="28" t="s">
        <v>591</v>
      </c>
      <c r="B459" s="28" t="s">
        <v>896</v>
      </c>
      <c r="C459" s="29" t="s">
        <v>1842</v>
      </c>
      <c r="D459" s="28" t="s">
        <v>1886</v>
      </c>
      <c r="E459" s="53">
        <v>236426205</v>
      </c>
      <c r="F459" s="53">
        <v>236426205</v>
      </c>
      <c r="G459" s="28">
        <v>0</v>
      </c>
      <c r="H459" s="28" t="s">
        <v>1900</v>
      </c>
      <c r="I459" s="28" t="s">
        <v>1536</v>
      </c>
      <c r="J459" s="28">
        <v>1187</v>
      </c>
      <c r="K459" s="28">
        <v>396</v>
      </c>
      <c r="L459" s="28" t="s">
        <v>2132</v>
      </c>
      <c r="M459" s="30">
        <v>0.97536945812807896</v>
      </c>
      <c r="N459" s="28"/>
      <c r="O459" s="30">
        <v>0.33333333333333298</v>
      </c>
      <c r="P459" s="30" t="s">
        <v>5130</v>
      </c>
      <c r="T459" s="3"/>
    </row>
    <row r="460" spans="1:20">
      <c r="A460" s="28" t="s">
        <v>591</v>
      </c>
      <c r="B460" s="28" t="s">
        <v>897</v>
      </c>
      <c r="C460" s="29" t="s">
        <v>1855</v>
      </c>
      <c r="D460" s="28" t="s">
        <v>1886</v>
      </c>
      <c r="E460" s="53">
        <v>240617718</v>
      </c>
      <c r="F460" s="53">
        <v>240617718</v>
      </c>
      <c r="G460" s="28">
        <v>0</v>
      </c>
      <c r="H460" s="28" t="s">
        <v>1900</v>
      </c>
      <c r="I460" s="28" t="s">
        <v>1537</v>
      </c>
      <c r="J460" s="28">
        <v>802</v>
      </c>
      <c r="K460" s="28">
        <v>268</v>
      </c>
      <c r="L460" s="28" t="s">
        <v>2130</v>
      </c>
      <c r="M460" s="30">
        <v>0.85623003194888203</v>
      </c>
      <c r="N460" s="28"/>
      <c r="O460" s="30">
        <v>1</v>
      </c>
      <c r="P460" s="30" t="s">
        <v>5131</v>
      </c>
      <c r="T460" s="3"/>
    </row>
    <row r="461" spans="1:20">
      <c r="A461" s="28" t="s">
        <v>591</v>
      </c>
      <c r="B461" s="28" t="s">
        <v>898</v>
      </c>
      <c r="C461" s="29" t="s">
        <v>1844</v>
      </c>
      <c r="D461" s="28" t="s">
        <v>1886</v>
      </c>
      <c r="E461" s="53">
        <v>240714655</v>
      </c>
      <c r="F461" s="53">
        <v>240714655</v>
      </c>
      <c r="G461" s="28">
        <v>0</v>
      </c>
      <c r="H461" s="28" t="s">
        <v>1899</v>
      </c>
      <c r="I461" s="28" t="s">
        <v>1538</v>
      </c>
      <c r="J461" s="28">
        <v>757</v>
      </c>
      <c r="K461" s="28">
        <v>253</v>
      </c>
      <c r="L461" s="28" t="s">
        <v>2128</v>
      </c>
      <c r="M461" s="30">
        <v>1</v>
      </c>
      <c r="N461" s="28"/>
      <c r="O461" s="30">
        <v>0.5</v>
      </c>
      <c r="P461" s="30" t="s">
        <v>5131</v>
      </c>
      <c r="T461" s="3"/>
    </row>
    <row r="462" spans="1:20">
      <c r="A462" s="28" t="s">
        <v>591</v>
      </c>
      <c r="B462" s="28" t="s">
        <v>898</v>
      </c>
      <c r="C462" s="29" t="s">
        <v>1842</v>
      </c>
      <c r="D462" s="28" t="s">
        <v>1886</v>
      </c>
      <c r="E462" s="53">
        <v>240714778</v>
      </c>
      <c r="F462" s="53">
        <v>240714778</v>
      </c>
      <c r="G462" s="28">
        <v>0</v>
      </c>
      <c r="H462" s="28" t="s">
        <v>1900</v>
      </c>
      <c r="I462" s="28" t="s">
        <v>1538</v>
      </c>
      <c r="J462" s="28">
        <v>634</v>
      </c>
      <c r="K462" s="28">
        <v>212</v>
      </c>
      <c r="L462" s="28" t="s">
        <v>2135</v>
      </c>
      <c r="M462" s="30">
        <v>0.83794466403162005</v>
      </c>
      <c r="N462" s="28"/>
      <c r="O462" s="30">
        <v>0.5</v>
      </c>
      <c r="P462" s="30" t="s">
        <v>5131</v>
      </c>
      <c r="T462" s="3"/>
    </row>
    <row r="463" spans="1:20">
      <c r="A463" s="28" t="s">
        <v>591</v>
      </c>
      <c r="B463" s="28" t="s">
        <v>898</v>
      </c>
      <c r="C463" s="29" t="s">
        <v>1842</v>
      </c>
      <c r="D463" s="28" t="s">
        <v>1886</v>
      </c>
      <c r="E463" s="53">
        <v>240714790</v>
      </c>
      <c r="F463" s="53">
        <v>240714790</v>
      </c>
      <c r="G463" s="28">
        <v>0</v>
      </c>
      <c r="H463" s="28" t="s">
        <v>1900</v>
      </c>
      <c r="I463" s="28" t="s">
        <v>1538</v>
      </c>
      <c r="J463" s="28">
        <v>622</v>
      </c>
      <c r="K463" s="28">
        <v>208</v>
      </c>
      <c r="L463" s="28" t="s">
        <v>2129</v>
      </c>
      <c r="M463" s="30">
        <v>0.82213438735177902</v>
      </c>
      <c r="N463" s="28"/>
      <c r="O463" s="30">
        <v>0.5</v>
      </c>
      <c r="P463" s="30" t="s">
        <v>5131</v>
      </c>
      <c r="T463" s="3"/>
    </row>
    <row r="464" spans="1:20">
      <c r="A464" s="28" t="s">
        <v>591</v>
      </c>
      <c r="B464" s="28" t="s">
        <v>899</v>
      </c>
      <c r="C464" s="29" t="s">
        <v>1842</v>
      </c>
      <c r="D464" s="28" t="s">
        <v>1886</v>
      </c>
      <c r="E464" s="53">
        <v>241207081</v>
      </c>
      <c r="F464" s="53">
        <v>241207081</v>
      </c>
      <c r="G464" s="28">
        <v>0</v>
      </c>
      <c r="H464" s="28" t="s">
        <v>1900</v>
      </c>
      <c r="I464" s="28" t="s">
        <v>1539</v>
      </c>
      <c r="J464" s="28" t="s">
        <v>2024</v>
      </c>
      <c r="K464" s="28" t="s">
        <v>2025</v>
      </c>
      <c r="L464" s="28" t="s">
        <v>2135</v>
      </c>
      <c r="M464" s="30">
        <v>4.98533724340176E-2</v>
      </c>
      <c r="N464" s="28"/>
      <c r="O464" s="30">
        <v>0.66666666666666696</v>
      </c>
      <c r="P464" s="30" t="s">
        <v>5131</v>
      </c>
      <c r="T464" s="3"/>
    </row>
    <row r="465" spans="1:20">
      <c r="A465" s="28" t="s">
        <v>591</v>
      </c>
      <c r="B465" s="28" t="s">
        <v>900</v>
      </c>
      <c r="C465" s="29" t="s">
        <v>1840</v>
      </c>
      <c r="D465" s="28" t="s">
        <v>1886</v>
      </c>
      <c r="E465" s="53">
        <v>241684088</v>
      </c>
      <c r="F465" s="53">
        <v>241684088</v>
      </c>
      <c r="G465" s="28">
        <v>0</v>
      </c>
      <c r="H465" s="28" t="s">
        <v>1899</v>
      </c>
      <c r="I465" s="28" t="s">
        <v>1540</v>
      </c>
      <c r="J465" s="28">
        <v>1144</v>
      </c>
      <c r="K465" s="28">
        <v>382</v>
      </c>
      <c r="L465" s="28" t="s">
        <v>2128</v>
      </c>
      <c r="M465" s="30">
        <v>1</v>
      </c>
      <c r="N465" s="28"/>
      <c r="O465" s="30">
        <v>0.25</v>
      </c>
      <c r="P465" s="30" t="s">
        <v>5130</v>
      </c>
      <c r="T465" s="3"/>
    </row>
    <row r="466" spans="1:20">
      <c r="A466" s="28" t="s">
        <v>591</v>
      </c>
      <c r="B466" s="28" t="s">
        <v>901</v>
      </c>
      <c r="C466" s="29" t="s">
        <v>1842</v>
      </c>
      <c r="D466" s="28" t="s">
        <v>1887</v>
      </c>
      <c r="E466" s="53">
        <v>187781</v>
      </c>
      <c r="F466" s="53">
        <v>187781</v>
      </c>
      <c r="G466" s="28">
        <v>0</v>
      </c>
      <c r="H466" s="28" t="s">
        <v>1900</v>
      </c>
      <c r="I466" s="28" t="s">
        <v>1541</v>
      </c>
      <c r="J466" s="28">
        <v>122</v>
      </c>
      <c r="K466" s="28">
        <v>41</v>
      </c>
      <c r="L466" s="28" t="s">
        <v>2131</v>
      </c>
      <c r="M466" s="30">
        <v>0.42708333333333298</v>
      </c>
      <c r="N466" s="28"/>
      <c r="O466" s="30">
        <v>1</v>
      </c>
      <c r="P466" s="30" t="s">
        <v>5130</v>
      </c>
      <c r="T466" s="3"/>
    </row>
    <row r="467" spans="1:20">
      <c r="A467" s="28" t="s">
        <v>591</v>
      </c>
      <c r="B467" s="28" t="s">
        <v>902</v>
      </c>
      <c r="C467" s="29" t="s">
        <v>1842</v>
      </c>
      <c r="D467" s="28" t="s">
        <v>1887</v>
      </c>
      <c r="E467" s="53">
        <v>2973149</v>
      </c>
      <c r="F467" s="53">
        <v>2973149</v>
      </c>
      <c r="G467" s="28">
        <v>0</v>
      </c>
      <c r="H467" s="28" t="s">
        <v>1900</v>
      </c>
      <c r="I467" s="28" t="s">
        <v>1542</v>
      </c>
      <c r="J467" s="28" t="s">
        <v>2026</v>
      </c>
      <c r="K467" s="28" t="s">
        <v>2027</v>
      </c>
      <c r="L467" s="28" t="s">
        <v>2131</v>
      </c>
      <c r="M467" s="30">
        <v>0.25885950156602666</v>
      </c>
      <c r="N467" s="28"/>
      <c r="O467" s="30">
        <v>1</v>
      </c>
      <c r="P467" s="30" t="s">
        <v>5131</v>
      </c>
      <c r="T467" s="3"/>
    </row>
    <row r="468" spans="1:20">
      <c r="A468" s="28" t="s">
        <v>591</v>
      </c>
      <c r="B468" s="28" t="s">
        <v>903</v>
      </c>
      <c r="C468" s="29" t="s">
        <v>1840</v>
      </c>
      <c r="D468" s="28" t="s">
        <v>1887</v>
      </c>
      <c r="E468" s="53">
        <v>13721809</v>
      </c>
      <c r="F468" s="53">
        <v>13721809</v>
      </c>
      <c r="G468" s="28">
        <v>0</v>
      </c>
      <c r="H468" s="28" t="s">
        <v>1900</v>
      </c>
      <c r="I468" s="28" t="s">
        <v>1543</v>
      </c>
      <c r="J468" s="28">
        <v>331</v>
      </c>
      <c r="K468" s="28">
        <v>111</v>
      </c>
      <c r="L468" s="28" t="s">
        <v>2130</v>
      </c>
      <c r="M468" s="30">
        <v>0.34905660377358499</v>
      </c>
      <c r="N468" s="28"/>
      <c r="O468" s="30">
        <v>0.33333333333333298</v>
      </c>
      <c r="P468" s="30" t="s">
        <v>5130</v>
      </c>
      <c r="T468" s="3"/>
    </row>
    <row r="469" spans="1:20">
      <c r="A469" s="28" t="s">
        <v>591</v>
      </c>
      <c r="B469" s="28" t="s">
        <v>38</v>
      </c>
      <c r="C469" s="29" t="s">
        <v>1842</v>
      </c>
      <c r="D469" s="28" t="s">
        <v>1887</v>
      </c>
      <c r="E469" s="53">
        <v>17622340</v>
      </c>
      <c r="F469" s="53">
        <v>17622340</v>
      </c>
      <c r="G469" s="28">
        <v>0</v>
      </c>
      <c r="H469" s="28" t="s">
        <v>1900</v>
      </c>
      <c r="I469" s="28" t="s">
        <v>1544</v>
      </c>
      <c r="J469" s="28">
        <v>7</v>
      </c>
      <c r="K469" s="28">
        <v>3</v>
      </c>
      <c r="L469" s="28" t="s">
        <v>2129</v>
      </c>
      <c r="M469" s="30">
        <v>3.06122448979592E-2</v>
      </c>
      <c r="N469" s="28"/>
      <c r="O469" s="30">
        <v>0.33333333333333298</v>
      </c>
      <c r="P469" s="30" t="s">
        <v>5130</v>
      </c>
      <c r="T469" s="3"/>
    </row>
    <row r="470" spans="1:20">
      <c r="A470" s="28" t="s">
        <v>591</v>
      </c>
      <c r="B470" s="28" t="s">
        <v>904</v>
      </c>
      <c r="C470" s="29" t="s">
        <v>1844</v>
      </c>
      <c r="D470" s="28" t="s">
        <v>1887</v>
      </c>
      <c r="E470" s="53">
        <v>23496867</v>
      </c>
      <c r="F470" s="53">
        <v>23496867</v>
      </c>
      <c r="G470" s="28">
        <v>0</v>
      </c>
      <c r="H470" s="28" t="s">
        <v>1900</v>
      </c>
      <c r="I470" s="28" t="s">
        <v>1545</v>
      </c>
      <c r="J470" s="28">
        <v>221</v>
      </c>
      <c r="K470" s="28">
        <v>74</v>
      </c>
      <c r="L470" s="28" t="s">
        <v>2137</v>
      </c>
      <c r="M470" s="30">
        <v>0.5</v>
      </c>
      <c r="N470" s="28"/>
      <c r="O470" s="1">
        <v>1</v>
      </c>
      <c r="P470" s="16" t="s">
        <v>5131</v>
      </c>
      <c r="T470" s="3"/>
    </row>
    <row r="471" spans="1:20">
      <c r="A471" s="28" t="s">
        <v>591</v>
      </c>
      <c r="B471" s="28" t="s">
        <v>905</v>
      </c>
      <c r="C471" s="29" t="s">
        <v>1844</v>
      </c>
      <c r="D471" s="28" t="s">
        <v>1887</v>
      </c>
      <c r="E471" s="53">
        <v>24961063</v>
      </c>
      <c r="F471" s="53">
        <v>24961063</v>
      </c>
      <c r="G471" s="28">
        <v>0</v>
      </c>
      <c r="H471" s="28" t="s">
        <v>1900</v>
      </c>
      <c r="I471" s="28" t="s">
        <v>1546</v>
      </c>
      <c r="J471" s="28">
        <v>10</v>
      </c>
      <c r="K471" s="28">
        <v>4</v>
      </c>
      <c r="L471" s="28" t="s">
        <v>2129</v>
      </c>
      <c r="M471" s="30">
        <v>7.0298769771529003E-3</v>
      </c>
      <c r="N471" s="28"/>
      <c r="O471" s="1">
        <v>0.25</v>
      </c>
      <c r="P471" s="16" t="s">
        <v>5130</v>
      </c>
      <c r="T471" s="3"/>
    </row>
    <row r="472" spans="1:20">
      <c r="A472" s="28" t="s">
        <v>591</v>
      </c>
      <c r="B472" s="28" t="s">
        <v>906</v>
      </c>
      <c r="C472" s="29" t="s">
        <v>1842</v>
      </c>
      <c r="D472" s="28" t="s">
        <v>1887</v>
      </c>
      <c r="E472" s="53">
        <v>29354885</v>
      </c>
      <c r="F472" s="53">
        <v>29354885</v>
      </c>
      <c r="G472" s="28">
        <v>0</v>
      </c>
      <c r="H472" s="28" t="s">
        <v>1900</v>
      </c>
      <c r="I472" s="28" t="s">
        <v>1547</v>
      </c>
      <c r="J472" s="28">
        <v>100</v>
      </c>
      <c r="K472" s="28">
        <v>34</v>
      </c>
      <c r="L472" s="28" t="s">
        <v>2129</v>
      </c>
      <c r="M472" s="30">
        <v>0.33009708737864102</v>
      </c>
      <c r="N472" s="28"/>
      <c r="O472" s="1">
        <v>1</v>
      </c>
      <c r="P472" s="16" t="s">
        <v>5131</v>
      </c>
      <c r="T472" s="3"/>
    </row>
    <row r="473" spans="1:20">
      <c r="A473" s="28" t="s">
        <v>591</v>
      </c>
      <c r="B473" s="28" t="s">
        <v>907</v>
      </c>
      <c r="C473" s="29" t="s">
        <v>1851</v>
      </c>
      <c r="D473" s="28" t="s">
        <v>1887</v>
      </c>
      <c r="E473" s="53">
        <v>29501609</v>
      </c>
      <c r="F473" s="53">
        <v>29501609</v>
      </c>
      <c r="G473" s="28">
        <v>0</v>
      </c>
      <c r="H473" s="28" t="s">
        <v>1900</v>
      </c>
      <c r="I473" s="28" t="s">
        <v>1548</v>
      </c>
      <c r="J473" s="28">
        <v>175</v>
      </c>
      <c r="K473" s="28">
        <v>59</v>
      </c>
      <c r="L473" s="28" t="s">
        <v>2130</v>
      </c>
      <c r="M473" s="30">
        <v>0.86764705882352999</v>
      </c>
      <c r="N473" s="28"/>
      <c r="O473" s="1">
        <v>1</v>
      </c>
      <c r="P473" s="16" t="s">
        <v>5130</v>
      </c>
      <c r="T473" s="3"/>
    </row>
    <row r="474" spans="1:20">
      <c r="A474" s="28" t="s">
        <v>591</v>
      </c>
      <c r="B474" s="28" t="s">
        <v>908</v>
      </c>
      <c r="C474" s="29" t="s">
        <v>1840</v>
      </c>
      <c r="D474" s="28" t="s">
        <v>1887</v>
      </c>
      <c r="E474" s="53">
        <v>30702533</v>
      </c>
      <c r="F474" s="53">
        <v>30702533</v>
      </c>
      <c r="G474" s="28">
        <v>0</v>
      </c>
      <c r="H474" s="28" t="s">
        <v>1900</v>
      </c>
      <c r="I474" s="28" t="s">
        <v>1549</v>
      </c>
      <c r="J474" s="28">
        <v>83</v>
      </c>
      <c r="K474" s="28">
        <v>28</v>
      </c>
      <c r="L474" s="28" t="s">
        <v>2131</v>
      </c>
      <c r="M474" s="30">
        <v>0.143589743589744</v>
      </c>
      <c r="N474" s="28" t="s">
        <v>2147</v>
      </c>
      <c r="O474" s="1">
        <v>1</v>
      </c>
      <c r="P474" s="16" t="s">
        <v>5131</v>
      </c>
      <c r="T474" s="3"/>
    </row>
    <row r="475" spans="1:20">
      <c r="A475" s="28" t="s">
        <v>591</v>
      </c>
      <c r="B475" s="28" t="s">
        <v>909</v>
      </c>
      <c r="C475" s="29" t="s">
        <v>1846</v>
      </c>
      <c r="D475" s="28" t="s">
        <v>1887</v>
      </c>
      <c r="E475" s="53">
        <v>32468688</v>
      </c>
      <c r="F475" s="53">
        <v>32468688</v>
      </c>
      <c r="G475" s="28">
        <v>0</v>
      </c>
      <c r="H475" s="28" t="s">
        <v>1900</v>
      </c>
      <c r="I475" s="28" t="s">
        <v>1550</v>
      </c>
      <c r="J475" s="28">
        <v>580</v>
      </c>
      <c r="K475" s="28">
        <v>194</v>
      </c>
      <c r="L475" s="28" t="s">
        <v>2129</v>
      </c>
      <c r="M475" s="30">
        <v>0.21460176991150401</v>
      </c>
      <c r="N475" s="28" t="s">
        <v>2147</v>
      </c>
      <c r="O475" s="1">
        <v>0.33333333333333298</v>
      </c>
      <c r="P475" s="16" t="s">
        <v>5130</v>
      </c>
      <c r="T475" s="3"/>
    </row>
    <row r="476" spans="1:20">
      <c r="A476" s="28" t="s">
        <v>591</v>
      </c>
      <c r="B476" s="28" t="s">
        <v>910</v>
      </c>
      <c r="C476" s="29" t="s">
        <v>1844</v>
      </c>
      <c r="D476" s="28" t="s">
        <v>1887</v>
      </c>
      <c r="E476" s="53">
        <v>34673927</v>
      </c>
      <c r="F476" s="53">
        <v>34673927</v>
      </c>
      <c r="G476" s="28">
        <v>0</v>
      </c>
      <c r="H476" s="28" t="s">
        <v>1900</v>
      </c>
      <c r="I476" s="28" t="s">
        <v>1551</v>
      </c>
      <c r="J476" s="28">
        <v>319</v>
      </c>
      <c r="K476" s="28">
        <v>107</v>
      </c>
      <c r="L476" s="28" t="s">
        <v>2130</v>
      </c>
      <c r="M476" s="30">
        <v>0.74305555555555602</v>
      </c>
      <c r="N476" s="28" t="s">
        <v>2148</v>
      </c>
      <c r="O476" s="1">
        <v>0.25</v>
      </c>
      <c r="P476" s="16" t="s">
        <v>5131</v>
      </c>
      <c r="T476" s="3"/>
    </row>
    <row r="477" spans="1:20">
      <c r="A477" s="28" t="s">
        <v>591</v>
      </c>
      <c r="B477" s="28" t="s">
        <v>911</v>
      </c>
      <c r="C477" s="29" t="s">
        <v>1850</v>
      </c>
      <c r="D477" s="28" t="s">
        <v>1887</v>
      </c>
      <c r="E477" s="53">
        <v>36274908</v>
      </c>
      <c r="F477" s="53">
        <v>36274908</v>
      </c>
      <c r="G477" s="28">
        <v>0</v>
      </c>
      <c r="H477" s="28" t="s">
        <v>1900</v>
      </c>
      <c r="I477" s="28" t="s">
        <v>1552</v>
      </c>
      <c r="J477" s="28">
        <v>3553</v>
      </c>
      <c r="K477" s="28">
        <v>1185</v>
      </c>
      <c r="L477" s="28" t="s">
        <v>2130</v>
      </c>
      <c r="M477" s="30">
        <v>0.98667776852622802</v>
      </c>
      <c r="N477" s="28" t="s">
        <v>2147</v>
      </c>
      <c r="O477" s="1">
        <v>1</v>
      </c>
      <c r="P477" s="16" t="s">
        <v>5130</v>
      </c>
      <c r="T477" s="3"/>
    </row>
    <row r="478" spans="1:20">
      <c r="A478" s="28" t="s">
        <v>591</v>
      </c>
      <c r="B478" s="28" t="s">
        <v>912</v>
      </c>
      <c r="C478" s="29" t="s">
        <v>1844</v>
      </c>
      <c r="D478" s="28" t="s">
        <v>1887</v>
      </c>
      <c r="E478" s="53">
        <v>43185964</v>
      </c>
      <c r="F478" s="53">
        <v>43185964</v>
      </c>
      <c r="G478" s="28">
        <v>0</v>
      </c>
      <c r="H478" s="28" t="s">
        <v>1900</v>
      </c>
      <c r="I478" s="28" t="s">
        <v>1553</v>
      </c>
      <c r="J478" s="28">
        <v>273</v>
      </c>
      <c r="K478" s="28">
        <v>91</v>
      </c>
      <c r="L478" s="28" t="s">
        <v>2134</v>
      </c>
      <c r="M478" s="30">
        <v>0.8125</v>
      </c>
      <c r="N478" s="28" t="s">
        <v>2148</v>
      </c>
      <c r="O478" s="1">
        <v>1</v>
      </c>
      <c r="P478" s="16" t="s">
        <v>5130</v>
      </c>
      <c r="T478" s="3"/>
    </row>
    <row r="479" spans="1:20">
      <c r="A479" s="28" t="s">
        <v>591</v>
      </c>
      <c r="B479" s="28" t="s">
        <v>913</v>
      </c>
      <c r="C479" s="29" t="s">
        <v>1844</v>
      </c>
      <c r="D479" s="28" t="s">
        <v>1887</v>
      </c>
      <c r="E479" s="53">
        <v>43785959</v>
      </c>
      <c r="F479" s="53">
        <v>43785959</v>
      </c>
      <c r="G479" s="28">
        <v>0</v>
      </c>
      <c r="H479" s="28" t="s">
        <v>1900</v>
      </c>
      <c r="I479" s="28" t="s">
        <v>1554</v>
      </c>
      <c r="J479" s="28">
        <v>142</v>
      </c>
      <c r="K479" s="28">
        <v>48</v>
      </c>
      <c r="L479" s="28" t="s">
        <v>2141</v>
      </c>
      <c r="M479" s="30">
        <v>0.48</v>
      </c>
      <c r="N479" s="28" t="s">
        <v>2148</v>
      </c>
      <c r="O479" s="1">
        <v>1</v>
      </c>
      <c r="P479" s="16" t="s">
        <v>5130</v>
      </c>
      <c r="T479" s="3"/>
    </row>
    <row r="480" spans="1:20">
      <c r="A480" s="28" t="s">
        <v>591</v>
      </c>
      <c r="B480" s="28" t="s">
        <v>914</v>
      </c>
      <c r="C480" s="29" t="s">
        <v>1842</v>
      </c>
      <c r="D480" s="28" t="s">
        <v>1887</v>
      </c>
      <c r="E480" s="53">
        <v>57033232</v>
      </c>
      <c r="F480" s="53">
        <v>57033232</v>
      </c>
      <c r="G480" s="28">
        <v>0</v>
      </c>
      <c r="H480" s="28" t="s">
        <v>1899</v>
      </c>
      <c r="I480" s="28" t="s">
        <v>1555</v>
      </c>
      <c r="J480" s="28">
        <v>1355</v>
      </c>
      <c r="K480" s="28">
        <v>452</v>
      </c>
      <c r="L480" s="28" t="s">
        <v>2139</v>
      </c>
      <c r="M480" s="30">
        <v>1</v>
      </c>
      <c r="N480" s="28"/>
      <c r="O480" s="1">
        <v>1</v>
      </c>
      <c r="P480" s="16" t="s">
        <v>5130</v>
      </c>
      <c r="T480" s="3"/>
    </row>
    <row r="481" spans="1:20">
      <c r="A481" s="28" t="s">
        <v>591</v>
      </c>
      <c r="B481" s="28" t="s">
        <v>915</v>
      </c>
      <c r="C481" s="29" t="s">
        <v>1842</v>
      </c>
      <c r="D481" s="28" t="s">
        <v>1887</v>
      </c>
      <c r="E481" s="53">
        <v>61658415</v>
      </c>
      <c r="F481" s="53">
        <v>61658415</v>
      </c>
      <c r="G481" s="28">
        <v>0</v>
      </c>
      <c r="H481" s="28" t="s">
        <v>1899</v>
      </c>
      <c r="I481" s="28" t="s">
        <v>1556</v>
      </c>
      <c r="J481" s="28">
        <v>955</v>
      </c>
      <c r="K481" s="28">
        <v>319</v>
      </c>
      <c r="L481" s="28" t="s">
        <v>2127</v>
      </c>
      <c r="M481" s="30">
        <v>1</v>
      </c>
      <c r="N481" s="28"/>
      <c r="O481" s="1">
        <v>1</v>
      </c>
      <c r="P481" s="16" t="s">
        <v>5130</v>
      </c>
      <c r="T481" s="3"/>
    </row>
    <row r="482" spans="1:20">
      <c r="A482" s="28" t="s">
        <v>591</v>
      </c>
      <c r="B482" s="28" t="s">
        <v>916</v>
      </c>
      <c r="C482" s="29" t="s">
        <v>1842</v>
      </c>
      <c r="D482" s="28" t="s">
        <v>1888</v>
      </c>
      <c r="E482" s="53">
        <v>27131771</v>
      </c>
      <c r="F482" s="53">
        <v>27131771</v>
      </c>
      <c r="G482" s="28">
        <v>0</v>
      </c>
      <c r="H482" s="28" t="s">
        <v>1899</v>
      </c>
      <c r="I482" s="28" t="s">
        <v>1557</v>
      </c>
      <c r="J482" s="28">
        <v>2902</v>
      </c>
      <c r="K482" s="28">
        <v>968</v>
      </c>
      <c r="L482" s="28" t="s">
        <v>2140</v>
      </c>
      <c r="M482" s="30">
        <v>1</v>
      </c>
      <c r="N482" s="28"/>
      <c r="O482" s="1">
        <v>1</v>
      </c>
      <c r="P482" s="16" t="s">
        <v>5130</v>
      </c>
      <c r="T482" s="3"/>
    </row>
    <row r="483" spans="1:20">
      <c r="A483" s="28" t="s">
        <v>591</v>
      </c>
      <c r="B483" s="28" t="s">
        <v>150</v>
      </c>
      <c r="C483" s="29" t="s">
        <v>1842</v>
      </c>
      <c r="D483" s="28" t="s">
        <v>1888</v>
      </c>
      <c r="E483" s="53">
        <v>30583400</v>
      </c>
      <c r="F483" s="53">
        <v>30583400</v>
      </c>
      <c r="G483" s="28">
        <v>0</v>
      </c>
      <c r="H483" s="28" t="s">
        <v>1900</v>
      </c>
      <c r="I483" s="28" t="s">
        <v>1558</v>
      </c>
      <c r="J483" s="28">
        <v>280</v>
      </c>
      <c r="K483" s="28">
        <v>94</v>
      </c>
      <c r="L483" s="28" t="s">
        <v>2130</v>
      </c>
      <c r="M483" s="30">
        <v>0.91262135922330101</v>
      </c>
      <c r="N483" s="28"/>
      <c r="O483" s="1">
        <v>1</v>
      </c>
      <c r="P483" s="16" t="s">
        <v>5131</v>
      </c>
      <c r="T483" s="3"/>
    </row>
    <row r="484" spans="1:20">
      <c r="A484" s="28" t="s">
        <v>591</v>
      </c>
      <c r="B484" s="28" t="s">
        <v>146</v>
      </c>
      <c r="C484" s="29" t="s">
        <v>1842</v>
      </c>
      <c r="D484" s="28" t="s">
        <v>1888</v>
      </c>
      <c r="E484" s="53">
        <v>30734700</v>
      </c>
      <c r="F484" s="53">
        <v>30734700</v>
      </c>
      <c r="G484" s="28">
        <v>0</v>
      </c>
      <c r="H484" s="28" t="s">
        <v>1900</v>
      </c>
      <c r="I484" s="28" t="s">
        <v>1559</v>
      </c>
      <c r="J484" s="28">
        <v>184</v>
      </c>
      <c r="K484" s="28">
        <v>62</v>
      </c>
      <c r="L484" s="28" t="s">
        <v>2130</v>
      </c>
      <c r="M484" s="30">
        <v>0.44927536231884102</v>
      </c>
      <c r="N484" s="28"/>
      <c r="O484" s="1">
        <v>1</v>
      </c>
      <c r="P484" s="16" t="s">
        <v>5131</v>
      </c>
      <c r="T484" s="3"/>
    </row>
    <row r="485" spans="1:20">
      <c r="A485" s="28" t="s">
        <v>591</v>
      </c>
      <c r="B485" s="28" t="s">
        <v>146</v>
      </c>
      <c r="C485" s="29" t="s">
        <v>1846</v>
      </c>
      <c r="D485" s="28" t="s">
        <v>1888</v>
      </c>
      <c r="E485" s="53">
        <v>30734730</v>
      </c>
      <c r="F485" s="53">
        <v>30734730</v>
      </c>
      <c r="G485" s="28">
        <v>0</v>
      </c>
      <c r="H485" s="28" t="s">
        <v>1900</v>
      </c>
      <c r="I485" s="28" t="s">
        <v>1559</v>
      </c>
      <c r="J485" s="28">
        <v>214</v>
      </c>
      <c r="K485" s="28">
        <v>72</v>
      </c>
      <c r="L485" s="28" t="s">
        <v>2130</v>
      </c>
      <c r="M485" s="30">
        <v>0.52173913043478304</v>
      </c>
      <c r="N485" s="28" t="s">
        <v>2147</v>
      </c>
      <c r="O485" s="1">
        <v>1</v>
      </c>
      <c r="P485" s="16" t="s">
        <v>5131</v>
      </c>
      <c r="T485" s="3"/>
    </row>
    <row r="486" spans="1:20">
      <c r="A486" s="28" t="s">
        <v>591</v>
      </c>
      <c r="B486" s="28" t="s">
        <v>151</v>
      </c>
      <c r="C486" s="29" t="s">
        <v>1842</v>
      </c>
      <c r="D486" s="28" t="s">
        <v>1888</v>
      </c>
      <c r="E486" s="53">
        <v>30907924</v>
      </c>
      <c r="F486" s="53">
        <v>30907924</v>
      </c>
      <c r="G486" s="28">
        <v>0</v>
      </c>
      <c r="H486" s="28" t="s">
        <v>1900</v>
      </c>
      <c r="I486" s="28" t="s">
        <v>1560</v>
      </c>
      <c r="J486" s="28">
        <v>171</v>
      </c>
      <c r="K486" s="28">
        <v>57</v>
      </c>
      <c r="L486" s="28" t="s">
        <v>2142</v>
      </c>
      <c r="M486" s="30">
        <v>0.79166666666666696</v>
      </c>
      <c r="N486" s="28"/>
      <c r="O486" s="1">
        <v>1</v>
      </c>
      <c r="P486" s="16" t="s">
        <v>5131</v>
      </c>
      <c r="T486" s="3"/>
    </row>
    <row r="487" spans="1:20">
      <c r="A487" s="28" t="s">
        <v>591</v>
      </c>
      <c r="B487" s="28" t="s">
        <v>149</v>
      </c>
      <c r="C487" s="29" t="s">
        <v>1842</v>
      </c>
      <c r="D487" s="28" t="s">
        <v>1888</v>
      </c>
      <c r="E487" s="53">
        <v>30937211</v>
      </c>
      <c r="F487" s="53">
        <v>30937211</v>
      </c>
      <c r="G487" s="28">
        <v>0</v>
      </c>
      <c r="H487" s="28" t="s">
        <v>1899</v>
      </c>
      <c r="I487" s="28" t="s">
        <v>1561</v>
      </c>
      <c r="J487" s="28">
        <v>133</v>
      </c>
      <c r="K487" s="28">
        <v>45</v>
      </c>
      <c r="L487" s="28" t="s">
        <v>2127</v>
      </c>
      <c r="M487" s="30">
        <v>1</v>
      </c>
      <c r="N487" s="28"/>
      <c r="O487" s="1">
        <v>1</v>
      </c>
      <c r="P487" s="16" t="s">
        <v>5131</v>
      </c>
      <c r="T487" s="3"/>
    </row>
    <row r="488" spans="1:20">
      <c r="A488" s="28" t="s">
        <v>591</v>
      </c>
      <c r="B488" s="28" t="s">
        <v>917</v>
      </c>
      <c r="C488" s="29" t="s">
        <v>1849</v>
      </c>
      <c r="D488" s="28" t="s">
        <v>1888</v>
      </c>
      <c r="E488" s="53">
        <v>31012772</v>
      </c>
      <c r="F488" s="53">
        <v>31012772</v>
      </c>
      <c r="G488" s="28">
        <v>0</v>
      </c>
      <c r="H488" s="28" t="s">
        <v>1899</v>
      </c>
      <c r="I488" s="28" t="s">
        <v>1562</v>
      </c>
      <c r="J488" s="28">
        <v>177</v>
      </c>
      <c r="K488" s="28">
        <v>59</v>
      </c>
      <c r="L488" s="28" t="s">
        <v>2126</v>
      </c>
      <c r="M488" s="30">
        <v>1</v>
      </c>
      <c r="N488" s="28"/>
      <c r="O488" s="1">
        <v>1</v>
      </c>
      <c r="P488" s="16" t="s">
        <v>5131</v>
      </c>
      <c r="T488" s="3"/>
    </row>
    <row r="489" spans="1:20">
      <c r="A489" s="28" t="s">
        <v>591</v>
      </c>
      <c r="B489" s="28" t="s">
        <v>918</v>
      </c>
      <c r="C489" s="29" t="s">
        <v>1844</v>
      </c>
      <c r="D489" s="28" t="s">
        <v>1888</v>
      </c>
      <c r="E489" s="53">
        <v>31332486</v>
      </c>
      <c r="F489" s="53">
        <v>31332486</v>
      </c>
      <c r="G489" s="28">
        <v>0</v>
      </c>
      <c r="H489" s="28" t="s">
        <v>1900</v>
      </c>
      <c r="I489" s="28" t="s">
        <v>1563</v>
      </c>
      <c r="J489" s="28">
        <v>148</v>
      </c>
      <c r="K489" s="28">
        <v>50</v>
      </c>
      <c r="L489" s="28" t="s">
        <v>2129</v>
      </c>
      <c r="M489" s="30">
        <v>0.78125</v>
      </c>
      <c r="N489" s="28"/>
      <c r="O489" s="1">
        <v>1</v>
      </c>
      <c r="P489" s="16" t="s">
        <v>5131</v>
      </c>
      <c r="T489" s="3"/>
    </row>
    <row r="490" spans="1:20">
      <c r="A490" s="28" t="s">
        <v>591</v>
      </c>
      <c r="B490" s="28" t="s">
        <v>177</v>
      </c>
      <c r="C490" s="29" t="s">
        <v>1840</v>
      </c>
      <c r="D490" s="28" t="s">
        <v>1888</v>
      </c>
      <c r="E490" s="53">
        <v>32608782</v>
      </c>
      <c r="F490" s="53">
        <v>32608782</v>
      </c>
      <c r="G490" s="28">
        <v>0</v>
      </c>
      <c r="H490" s="28" t="s">
        <v>1900</v>
      </c>
      <c r="I490" s="28" t="s">
        <v>1564</v>
      </c>
      <c r="J490" s="28">
        <v>256</v>
      </c>
      <c r="K490" s="28">
        <v>86</v>
      </c>
      <c r="L490" s="28" t="s">
        <v>2129</v>
      </c>
      <c r="M490" s="30">
        <v>0.83495145631068002</v>
      </c>
      <c r="N490" s="28" t="s">
        <v>2147</v>
      </c>
      <c r="O490" s="1">
        <v>0.5</v>
      </c>
      <c r="P490" s="16" t="s">
        <v>5130</v>
      </c>
      <c r="T490" s="3"/>
    </row>
    <row r="491" spans="1:20">
      <c r="A491" s="28" t="s">
        <v>591</v>
      </c>
      <c r="B491" s="28" t="s">
        <v>177</v>
      </c>
      <c r="C491" s="29" t="s">
        <v>1852</v>
      </c>
      <c r="D491" s="28" t="s">
        <v>1888</v>
      </c>
      <c r="E491" s="53">
        <v>32608835</v>
      </c>
      <c r="F491" s="53">
        <v>32608835</v>
      </c>
      <c r="G491" s="28">
        <v>0</v>
      </c>
      <c r="H491" s="28" t="s">
        <v>1899</v>
      </c>
      <c r="I491" s="28" t="s">
        <v>1564</v>
      </c>
      <c r="J491" s="28">
        <v>309</v>
      </c>
      <c r="K491" s="28">
        <v>103</v>
      </c>
      <c r="L491" s="28" t="s">
        <v>2126</v>
      </c>
      <c r="M491" s="30">
        <v>1</v>
      </c>
      <c r="N491" s="28"/>
      <c r="O491" s="1">
        <v>0.5</v>
      </c>
      <c r="P491" s="16" t="s">
        <v>5130</v>
      </c>
      <c r="T491" s="3"/>
    </row>
    <row r="492" spans="1:20">
      <c r="A492" s="28" t="s">
        <v>591</v>
      </c>
      <c r="B492" s="28" t="s">
        <v>919</v>
      </c>
      <c r="C492" s="29" t="s">
        <v>1844</v>
      </c>
      <c r="D492" s="28" t="s">
        <v>1888</v>
      </c>
      <c r="E492" s="53">
        <v>33782415</v>
      </c>
      <c r="F492" s="53">
        <v>33782415</v>
      </c>
      <c r="G492" s="28">
        <v>0</v>
      </c>
      <c r="H492" s="28" t="s">
        <v>1900</v>
      </c>
      <c r="I492" s="28" t="s">
        <v>1565</v>
      </c>
      <c r="J492" s="28" t="s">
        <v>2028</v>
      </c>
      <c r="K492" s="28" t="s">
        <v>2029</v>
      </c>
      <c r="L492" s="28" t="s">
        <v>2129</v>
      </c>
      <c r="M492" s="30">
        <v>0.99228791773779002</v>
      </c>
      <c r="N492" s="28" t="s">
        <v>2148</v>
      </c>
      <c r="O492" s="1">
        <v>1</v>
      </c>
      <c r="P492" s="16" t="s">
        <v>5131</v>
      </c>
      <c r="T492" s="3"/>
    </row>
    <row r="493" spans="1:20">
      <c r="A493" s="28" t="s">
        <v>591</v>
      </c>
      <c r="B493" s="28" t="s">
        <v>920</v>
      </c>
      <c r="C493" s="29" t="s">
        <v>1844</v>
      </c>
      <c r="D493" s="28" t="s">
        <v>1888</v>
      </c>
      <c r="E493" s="53">
        <v>37039361</v>
      </c>
      <c r="F493" s="53">
        <v>37039361</v>
      </c>
      <c r="G493" s="28">
        <v>0</v>
      </c>
      <c r="H493" s="28" t="s">
        <v>1900</v>
      </c>
      <c r="I493" s="28" t="s">
        <v>1566</v>
      </c>
      <c r="J493" s="28">
        <v>1630</v>
      </c>
      <c r="K493" s="28">
        <v>544</v>
      </c>
      <c r="L493" s="28" t="s">
        <v>2129</v>
      </c>
      <c r="M493" s="30">
        <v>0.95271453590192601</v>
      </c>
      <c r="N493" s="28"/>
      <c r="O493" s="1">
        <v>0.5</v>
      </c>
      <c r="P493" s="16" t="s">
        <v>5130</v>
      </c>
      <c r="T493" s="3"/>
    </row>
    <row r="494" spans="1:20">
      <c r="A494" s="28" t="s">
        <v>591</v>
      </c>
      <c r="B494" s="28" t="s">
        <v>921</v>
      </c>
      <c r="C494" s="29" t="s">
        <v>1846</v>
      </c>
      <c r="D494" s="28" t="s">
        <v>1888</v>
      </c>
      <c r="E494" s="53">
        <v>37312288</v>
      </c>
      <c r="F494" s="53">
        <v>37312288</v>
      </c>
      <c r="G494" s="28">
        <v>0</v>
      </c>
      <c r="H494" s="28" t="s">
        <v>1900</v>
      </c>
      <c r="I494" s="28" t="s">
        <v>1567</v>
      </c>
      <c r="J494" s="28">
        <v>484</v>
      </c>
      <c r="K494" s="28">
        <v>162</v>
      </c>
      <c r="L494" s="28" t="s">
        <v>2129</v>
      </c>
      <c r="M494" s="30">
        <v>0.84816753926701605</v>
      </c>
      <c r="N494" s="28" t="s">
        <v>2147</v>
      </c>
      <c r="O494" s="1">
        <v>1</v>
      </c>
      <c r="P494" s="16" t="s">
        <v>5131</v>
      </c>
      <c r="T494" s="3"/>
    </row>
    <row r="495" spans="1:20">
      <c r="A495" s="28" t="s">
        <v>591</v>
      </c>
      <c r="B495" s="28" t="s">
        <v>922</v>
      </c>
      <c r="C495" s="29" t="s">
        <v>1842</v>
      </c>
      <c r="D495" s="28" t="s">
        <v>1888</v>
      </c>
      <c r="E495" s="53">
        <v>38348897</v>
      </c>
      <c r="F495" s="53">
        <v>38348897</v>
      </c>
      <c r="G495" s="28">
        <v>0</v>
      </c>
      <c r="H495" s="28" t="s">
        <v>1900</v>
      </c>
      <c r="I495" s="28" t="s">
        <v>1568</v>
      </c>
      <c r="J495" s="28">
        <v>279</v>
      </c>
      <c r="K495" s="28">
        <v>93</v>
      </c>
      <c r="L495" s="28" t="s">
        <v>2134</v>
      </c>
      <c r="M495" s="30">
        <v>0.78151260504201703</v>
      </c>
      <c r="N495" s="28"/>
      <c r="O495" s="1">
        <v>1</v>
      </c>
      <c r="P495" s="16" t="s">
        <v>5131</v>
      </c>
      <c r="T495" s="3"/>
    </row>
    <row r="496" spans="1:20">
      <c r="A496" s="28" t="s">
        <v>591</v>
      </c>
      <c r="B496" s="28" t="s">
        <v>43</v>
      </c>
      <c r="C496" s="29" t="s">
        <v>1849</v>
      </c>
      <c r="D496" s="28" t="s">
        <v>1888</v>
      </c>
      <c r="E496" s="53">
        <v>39480859</v>
      </c>
      <c r="F496" s="53">
        <v>39480859</v>
      </c>
      <c r="G496" s="28">
        <v>0</v>
      </c>
      <c r="H496" s="28" t="s">
        <v>1900</v>
      </c>
      <c r="I496" s="28" t="s">
        <v>1569</v>
      </c>
      <c r="J496" s="28">
        <v>6926</v>
      </c>
      <c r="K496" s="28">
        <v>2309</v>
      </c>
      <c r="L496" s="28" t="s">
        <v>2137</v>
      </c>
      <c r="M496" s="30">
        <v>0.99482981473502796</v>
      </c>
      <c r="N496" s="28" t="s">
        <v>2149</v>
      </c>
      <c r="O496" s="1">
        <v>0.33333333333333298</v>
      </c>
      <c r="P496" s="16" t="s">
        <v>5130</v>
      </c>
      <c r="T496" s="3"/>
    </row>
    <row r="497" spans="1:20">
      <c r="A497" s="28" t="s">
        <v>591</v>
      </c>
      <c r="B497" s="28" t="s">
        <v>135</v>
      </c>
      <c r="C497" s="29" t="s">
        <v>1846</v>
      </c>
      <c r="D497" s="28" t="s">
        <v>1888</v>
      </c>
      <c r="E497" s="53">
        <v>40059607</v>
      </c>
      <c r="F497" s="53">
        <v>40059607</v>
      </c>
      <c r="G497" s="28">
        <v>0</v>
      </c>
      <c r="H497" s="28" t="s">
        <v>1900</v>
      </c>
      <c r="I497" s="28" t="s">
        <v>1570</v>
      </c>
      <c r="J497" s="28">
        <v>376</v>
      </c>
      <c r="K497" s="28">
        <v>126</v>
      </c>
      <c r="L497" s="28" t="s">
        <v>2130</v>
      </c>
      <c r="M497" s="30">
        <v>0.308823529411765</v>
      </c>
      <c r="N497" s="28" t="s">
        <v>2147</v>
      </c>
      <c r="O497" s="1">
        <v>1</v>
      </c>
      <c r="P497" s="16" t="s">
        <v>5130</v>
      </c>
      <c r="T497" s="3"/>
    </row>
    <row r="498" spans="1:20">
      <c r="A498" s="28" t="s">
        <v>591</v>
      </c>
      <c r="B498" s="28" t="s">
        <v>923</v>
      </c>
      <c r="C498" s="29" t="s">
        <v>1840</v>
      </c>
      <c r="D498" s="28" t="s">
        <v>1888</v>
      </c>
      <c r="E498" s="53">
        <v>42992189</v>
      </c>
      <c r="F498" s="53">
        <v>42992189</v>
      </c>
      <c r="G498" s="28">
        <v>0</v>
      </c>
      <c r="H498" s="28" t="s">
        <v>1900</v>
      </c>
      <c r="I498" s="28" t="s">
        <v>1571</v>
      </c>
      <c r="J498" s="28" t="s">
        <v>2030</v>
      </c>
      <c r="K498" s="28" t="s">
        <v>2031</v>
      </c>
      <c r="L498" s="28" t="s">
        <v>2129</v>
      </c>
      <c r="M498" s="30">
        <v>0.14016627453368047</v>
      </c>
      <c r="N498" s="28" t="s">
        <v>2147</v>
      </c>
      <c r="O498" s="1">
        <v>0.15</v>
      </c>
      <c r="P498" s="16" t="s">
        <v>5131</v>
      </c>
      <c r="T498" s="3"/>
    </row>
    <row r="499" spans="1:20">
      <c r="A499" s="28" t="s">
        <v>591</v>
      </c>
      <c r="B499" s="28" t="s">
        <v>924</v>
      </c>
      <c r="C499" s="29" t="s">
        <v>1842</v>
      </c>
      <c r="D499" s="28" t="s">
        <v>1888</v>
      </c>
      <c r="E499" s="53">
        <v>44375079</v>
      </c>
      <c r="F499" s="53">
        <v>44375079</v>
      </c>
      <c r="G499" s="28">
        <v>0</v>
      </c>
      <c r="H499" s="28" t="s">
        <v>1899</v>
      </c>
      <c r="I499" s="28" t="s">
        <v>1572</v>
      </c>
      <c r="J499" s="28">
        <v>2758</v>
      </c>
      <c r="K499" s="28">
        <v>920</v>
      </c>
      <c r="L499" s="28" t="s">
        <v>2140</v>
      </c>
      <c r="M499" s="30">
        <v>1</v>
      </c>
      <c r="N499" s="28"/>
      <c r="O499" s="1">
        <v>1</v>
      </c>
      <c r="P499" s="16" t="s">
        <v>5131</v>
      </c>
      <c r="T499" s="3"/>
    </row>
    <row r="500" spans="1:20">
      <c r="A500" s="28" t="s">
        <v>591</v>
      </c>
      <c r="B500" s="28" t="s">
        <v>925</v>
      </c>
      <c r="C500" s="29" t="s">
        <v>1851</v>
      </c>
      <c r="D500" s="28" t="s">
        <v>1888</v>
      </c>
      <c r="E500" s="53">
        <v>44898683</v>
      </c>
      <c r="F500" s="53">
        <v>44898683</v>
      </c>
      <c r="G500" s="28">
        <v>0</v>
      </c>
      <c r="H500" s="28" t="s">
        <v>1900</v>
      </c>
      <c r="I500" s="28" t="s">
        <v>1573</v>
      </c>
      <c r="J500" s="28">
        <v>277</v>
      </c>
      <c r="K500" s="28">
        <v>93</v>
      </c>
      <c r="L500" s="28" t="s">
        <v>2130</v>
      </c>
      <c r="M500" s="30">
        <v>0.82300884955752196</v>
      </c>
      <c r="N500" s="28"/>
      <c r="O500" s="1">
        <v>1</v>
      </c>
      <c r="P500" s="16" t="s">
        <v>5131</v>
      </c>
      <c r="T500" s="3"/>
    </row>
    <row r="501" spans="1:20">
      <c r="A501" s="28" t="s">
        <v>591</v>
      </c>
      <c r="B501" s="28" t="s">
        <v>926</v>
      </c>
      <c r="C501" s="29" t="s">
        <v>1846</v>
      </c>
      <c r="D501" s="28" t="s">
        <v>1888</v>
      </c>
      <c r="E501" s="53">
        <v>46790345</v>
      </c>
      <c r="F501" s="53">
        <v>46790345</v>
      </c>
      <c r="G501" s="28">
        <v>0</v>
      </c>
      <c r="H501" s="28" t="s">
        <v>1899</v>
      </c>
      <c r="I501" s="28" t="s">
        <v>1574</v>
      </c>
      <c r="J501" s="28">
        <v>2437</v>
      </c>
      <c r="K501" s="28">
        <v>813</v>
      </c>
      <c r="L501" s="28" t="s">
        <v>2128</v>
      </c>
      <c r="M501" s="30">
        <v>1</v>
      </c>
      <c r="N501" s="28"/>
      <c r="O501" s="1">
        <v>0.14285714285714299</v>
      </c>
      <c r="P501" s="16" t="s">
        <v>5130</v>
      </c>
      <c r="T501" s="3"/>
    </row>
    <row r="502" spans="1:20">
      <c r="A502" s="28" t="s">
        <v>591</v>
      </c>
      <c r="B502" s="28" t="s">
        <v>927</v>
      </c>
      <c r="C502" s="29" t="s">
        <v>1842</v>
      </c>
      <c r="D502" s="28" t="s">
        <v>1889</v>
      </c>
      <c r="E502" s="53">
        <v>15644626</v>
      </c>
      <c r="F502" s="53">
        <v>15644626</v>
      </c>
      <c r="G502" s="28">
        <v>0</v>
      </c>
      <c r="H502" s="28" t="s">
        <v>1900</v>
      </c>
      <c r="I502" s="28" t="s">
        <v>1575</v>
      </c>
      <c r="J502" s="28">
        <v>1263</v>
      </c>
      <c r="K502" s="28">
        <v>421</v>
      </c>
      <c r="L502" s="28" t="s">
        <v>2134</v>
      </c>
      <c r="M502" s="30">
        <v>0.91521739130434798</v>
      </c>
      <c r="N502" s="28"/>
      <c r="O502" s="1">
        <v>1</v>
      </c>
      <c r="P502" s="16" t="s">
        <v>5131</v>
      </c>
      <c r="T502" s="3"/>
    </row>
    <row r="503" spans="1:20">
      <c r="A503" s="28" t="s">
        <v>591</v>
      </c>
      <c r="B503" s="28" t="s">
        <v>928</v>
      </c>
      <c r="C503" s="29" t="s">
        <v>1844</v>
      </c>
      <c r="D503" s="28" t="s">
        <v>1889</v>
      </c>
      <c r="E503" s="53">
        <v>17020467</v>
      </c>
      <c r="F503" s="53">
        <v>17020467</v>
      </c>
      <c r="G503" s="28">
        <v>0</v>
      </c>
      <c r="H503" s="28" t="s">
        <v>1900</v>
      </c>
      <c r="I503" s="28" t="s">
        <v>1576</v>
      </c>
      <c r="J503" s="28">
        <v>37</v>
      </c>
      <c r="K503" s="28">
        <v>13</v>
      </c>
      <c r="L503" s="28" t="s">
        <v>2130</v>
      </c>
      <c r="M503" s="30">
        <v>3.4852546916890097E-2</v>
      </c>
      <c r="N503" s="28"/>
      <c r="O503" s="1">
        <v>1</v>
      </c>
      <c r="P503" s="16" t="s">
        <v>5131</v>
      </c>
      <c r="T503" s="3"/>
    </row>
    <row r="504" spans="1:20">
      <c r="A504" s="28" t="s">
        <v>591</v>
      </c>
      <c r="B504" s="28" t="s">
        <v>929</v>
      </c>
      <c r="C504" s="29" t="s">
        <v>1842</v>
      </c>
      <c r="D504" s="28" t="s">
        <v>1889</v>
      </c>
      <c r="E504" s="53">
        <v>18146928</v>
      </c>
      <c r="F504" s="53">
        <v>18146928</v>
      </c>
      <c r="G504" s="28">
        <v>0</v>
      </c>
      <c r="H504" s="28" t="s">
        <v>1899</v>
      </c>
      <c r="I504" s="28" t="s">
        <v>1577</v>
      </c>
      <c r="J504" s="28">
        <v>1195</v>
      </c>
      <c r="K504" s="28">
        <v>399</v>
      </c>
      <c r="L504" s="28" t="s">
        <v>2127</v>
      </c>
      <c r="M504" s="30">
        <v>1</v>
      </c>
      <c r="N504" s="28"/>
      <c r="O504" s="1">
        <v>0.33333333333333298</v>
      </c>
      <c r="P504" s="16" t="s">
        <v>5130</v>
      </c>
      <c r="T504" s="3"/>
    </row>
    <row r="505" spans="1:20">
      <c r="A505" s="28" t="s">
        <v>591</v>
      </c>
      <c r="B505" s="28" t="s">
        <v>929</v>
      </c>
      <c r="C505" s="29" t="s">
        <v>1841</v>
      </c>
      <c r="D505" s="28" t="s">
        <v>1889</v>
      </c>
      <c r="E505" s="53">
        <v>18150543</v>
      </c>
      <c r="F505" s="53">
        <v>18150543</v>
      </c>
      <c r="G505" s="28">
        <v>0</v>
      </c>
      <c r="H505" s="28" t="s">
        <v>1899</v>
      </c>
      <c r="I505" s="28" t="s">
        <v>1578</v>
      </c>
      <c r="J505" s="28">
        <v>1117</v>
      </c>
      <c r="K505" s="28">
        <v>373</v>
      </c>
      <c r="L505" s="28" t="s">
        <v>2127</v>
      </c>
      <c r="M505" s="30">
        <v>1</v>
      </c>
      <c r="N505" s="28"/>
      <c r="O505" s="1">
        <v>0.33333333333333298</v>
      </c>
      <c r="P505" s="16" t="s">
        <v>5130</v>
      </c>
      <c r="T505" s="3"/>
    </row>
    <row r="506" spans="1:20">
      <c r="A506" s="28" t="s">
        <v>591</v>
      </c>
      <c r="B506" s="28" t="s">
        <v>930</v>
      </c>
      <c r="C506" s="29" t="s">
        <v>1840</v>
      </c>
      <c r="D506" s="28" t="s">
        <v>1889</v>
      </c>
      <c r="E506" s="53">
        <v>20321357</v>
      </c>
      <c r="F506" s="53">
        <v>20321357</v>
      </c>
      <c r="G506" s="28">
        <v>0</v>
      </c>
      <c r="H506" s="28" t="s">
        <v>1899</v>
      </c>
      <c r="I506" s="28" t="s">
        <v>1579</v>
      </c>
      <c r="J506" s="28">
        <v>1840</v>
      </c>
      <c r="K506" s="28">
        <v>614</v>
      </c>
      <c r="L506" s="28" t="s">
        <v>2128</v>
      </c>
      <c r="M506" s="30">
        <v>1</v>
      </c>
      <c r="N506" s="28"/>
      <c r="O506" s="1">
        <v>1</v>
      </c>
      <c r="P506" s="16" t="s">
        <v>5130</v>
      </c>
      <c r="T506" s="3"/>
    </row>
    <row r="507" spans="1:20">
      <c r="A507" s="28" t="s">
        <v>591</v>
      </c>
      <c r="B507" s="28" t="s">
        <v>931</v>
      </c>
      <c r="C507" s="29" t="s">
        <v>1842</v>
      </c>
      <c r="D507" s="28" t="s">
        <v>1889</v>
      </c>
      <c r="E507" s="53">
        <v>21565890</v>
      </c>
      <c r="F507" s="53">
        <v>21565890</v>
      </c>
      <c r="G507" s="28">
        <v>0</v>
      </c>
      <c r="H507" s="28" t="s">
        <v>1900</v>
      </c>
      <c r="I507" s="28" t="s">
        <v>1580</v>
      </c>
      <c r="J507" s="28">
        <v>217</v>
      </c>
      <c r="K507" s="28">
        <v>73</v>
      </c>
      <c r="L507" s="28" t="s">
        <v>2130</v>
      </c>
      <c r="M507" s="30">
        <v>0.33953488372092999</v>
      </c>
      <c r="N507" s="28"/>
      <c r="O507" s="1">
        <v>0.5</v>
      </c>
      <c r="P507" s="16" t="s">
        <v>5131</v>
      </c>
      <c r="T507" s="3"/>
    </row>
    <row r="508" spans="1:20">
      <c r="A508" s="28" t="s">
        <v>591</v>
      </c>
      <c r="B508" s="28" t="s">
        <v>932</v>
      </c>
      <c r="C508" s="29" t="s">
        <v>1842</v>
      </c>
      <c r="D508" s="28" t="s">
        <v>1889</v>
      </c>
      <c r="E508" s="53">
        <v>28969847</v>
      </c>
      <c r="F508" s="53">
        <v>28969847</v>
      </c>
      <c r="G508" s="28">
        <v>0</v>
      </c>
      <c r="H508" s="28" t="s">
        <v>1900</v>
      </c>
      <c r="I508" s="28" t="s">
        <v>1581</v>
      </c>
      <c r="J508" s="28">
        <v>223</v>
      </c>
      <c r="K508" s="28">
        <v>75</v>
      </c>
      <c r="L508" s="28" t="s">
        <v>2130</v>
      </c>
      <c r="M508" s="30">
        <v>0.84269662921348298</v>
      </c>
      <c r="N508" s="28"/>
      <c r="O508" s="1">
        <v>0.5</v>
      </c>
      <c r="P508" s="16" t="s">
        <v>5130</v>
      </c>
      <c r="T508" s="3"/>
    </row>
    <row r="509" spans="1:20">
      <c r="A509" s="28" t="s">
        <v>591</v>
      </c>
      <c r="B509" s="28" t="s">
        <v>933</v>
      </c>
      <c r="C509" s="29" t="s">
        <v>1844</v>
      </c>
      <c r="D509" s="28" t="s">
        <v>1889</v>
      </c>
      <c r="E509" s="53">
        <v>29861711</v>
      </c>
      <c r="F509" s="53">
        <v>29861711</v>
      </c>
      <c r="G509" s="28">
        <v>0</v>
      </c>
      <c r="H509" s="28" t="s">
        <v>1899</v>
      </c>
      <c r="I509" s="28" t="s">
        <v>1582</v>
      </c>
      <c r="J509" s="28">
        <v>1528</v>
      </c>
      <c r="K509" s="28">
        <v>510</v>
      </c>
      <c r="L509" s="28" t="s">
        <v>2127</v>
      </c>
      <c r="M509" s="30">
        <v>1</v>
      </c>
      <c r="N509" s="28"/>
      <c r="O509" s="1">
        <v>1</v>
      </c>
      <c r="P509" s="16" t="s">
        <v>5130</v>
      </c>
      <c r="T509" s="3"/>
    </row>
    <row r="510" spans="1:20">
      <c r="A510" s="28" t="s">
        <v>591</v>
      </c>
      <c r="B510" s="28" t="s">
        <v>934</v>
      </c>
      <c r="C510" s="29" t="s">
        <v>1842</v>
      </c>
      <c r="D510" s="28" t="s">
        <v>1889</v>
      </c>
      <c r="E510" s="53">
        <v>34446581</v>
      </c>
      <c r="F510" s="53">
        <v>34446581</v>
      </c>
      <c r="G510" s="28">
        <v>0</v>
      </c>
      <c r="H510" s="28" t="s">
        <v>1900</v>
      </c>
      <c r="I510" s="28" t="s">
        <v>1583</v>
      </c>
      <c r="J510" s="28">
        <v>76</v>
      </c>
      <c r="K510" s="28">
        <v>26</v>
      </c>
      <c r="L510" s="28" t="s">
        <v>2135</v>
      </c>
      <c r="M510" s="30">
        <v>5.99078341013825E-2</v>
      </c>
      <c r="N510" s="28"/>
      <c r="O510" s="1">
        <v>1</v>
      </c>
      <c r="P510" s="16" t="s">
        <v>5131</v>
      </c>
      <c r="T510" s="3"/>
    </row>
    <row r="511" spans="1:20">
      <c r="A511" s="28" t="s">
        <v>591</v>
      </c>
      <c r="B511" s="28" t="s">
        <v>934</v>
      </c>
      <c r="C511" s="29" t="s">
        <v>1841</v>
      </c>
      <c r="D511" s="28" t="s">
        <v>1889</v>
      </c>
      <c r="E511" s="53">
        <v>34453160</v>
      </c>
      <c r="F511" s="53">
        <v>34453160</v>
      </c>
      <c r="G511" s="28">
        <v>0</v>
      </c>
      <c r="H511" s="28" t="s">
        <v>1900</v>
      </c>
      <c r="I511" s="28" t="s">
        <v>1583</v>
      </c>
      <c r="J511" s="28">
        <v>1099</v>
      </c>
      <c r="K511" s="28">
        <v>367</v>
      </c>
      <c r="L511" s="28" t="s">
        <v>2129</v>
      </c>
      <c r="M511" s="30">
        <v>0.84562211981566804</v>
      </c>
      <c r="N511" s="28"/>
      <c r="O511" s="1">
        <v>1</v>
      </c>
      <c r="P511" s="16" t="s">
        <v>5131</v>
      </c>
      <c r="T511" s="3"/>
    </row>
    <row r="512" spans="1:20">
      <c r="A512" s="28" t="s">
        <v>591</v>
      </c>
      <c r="B512" s="28" t="s">
        <v>935</v>
      </c>
      <c r="C512" s="29" t="s">
        <v>1842</v>
      </c>
      <c r="D512" s="28" t="s">
        <v>1889</v>
      </c>
      <c r="E512" s="53">
        <v>34886745</v>
      </c>
      <c r="F512" s="53">
        <v>34886745</v>
      </c>
      <c r="G512" s="28">
        <v>0</v>
      </c>
      <c r="H512" s="28" t="s">
        <v>1900</v>
      </c>
      <c r="I512" s="28" t="s">
        <v>1584</v>
      </c>
      <c r="J512" s="28">
        <v>141</v>
      </c>
      <c r="K512" s="28">
        <v>47</v>
      </c>
      <c r="L512" s="28" t="s">
        <v>2134</v>
      </c>
      <c r="M512" s="30">
        <v>0.116625310173697</v>
      </c>
      <c r="N512" s="28"/>
      <c r="O512" s="1">
        <v>0.16666666666666699</v>
      </c>
      <c r="P512" s="16" t="s">
        <v>5131</v>
      </c>
      <c r="T512" s="3"/>
    </row>
    <row r="513" spans="1:20">
      <c r="A513" s="28" t="s">
        <v>591</v>
      </c>
      <c r="B513" s="28" t="s">
        <v>935</v>
      </c>
      <c r="C513" s="29" t="s">
        <v>1844</v>
      </c>
      <c r="D513" s="28" t="s">
        <v>1889</v>
      </c>
      <c r="E513" s="53">
        <v>34886859</v>
      </c>
      <c r="F513" s="53">
        <v>34886859</v>
      </c>
      <c r="G513" s="28">
        <v>0</v>
      </c>
      <c r="H513" s="28" t="s">
        <v>1900</v>
      </c>
      <c r="I513" s="28" t="s">
        <v>1584</v>
      </c>
      <c r="J513" s="28">
        <v>27</v>
      </c>
      <c r="K513" s="28">
        <v>9</v>
      </c>
      <c r="L513" s="28" t="s">
        <v>2131</v>
      </c>
      <c r="M513" s="30">
        <v>2.2332506203473899E-2</v>
      </c>
      <c r="N513" s="28"/>
      <c r="O513" s="1">
        <v>0.16666666666666699</v>
      </c>
      <c r="P513" s="16" t="s">
        <v>5131</v>
      </c>
      <c r="T513" s="3"/>
    </row>
    <row r="514" spans="1:20">
      <c r="A514" s="28" t="s">
        <v>591</v>
      </c>
      <c r="B514" s="28" t="s">
        <v>935</v>
      </c>
      <c r="C514" s="29" t="s">
        <v>1845</v>
      </c>
      <c r="D514" s="28" t="s">
        <v>1889</v>
      </c>
      <c r="E514" s="53">
        <v>34886882</v>
      </c>
      <c r="F514" s="53">
        <v>34886882</v>
      </c>
      <c r="G514" s="28">
        <v>0</v>
      </c>
      <c r="H514" s="28" t="s">
        <v>1900</v>
      </c>
      <c r="I514" s="28" t="s">
        <v>1584</v>
      </c>
      <c r="J514" s="28">
        <v>4</v>
      </c>
      <c r="K514" s="28">
        <v>2</v>
      </c>
      <c r="L514" s="28" t="s">
        <v>2141</v>
      </c>
      <c r="M514" s="30">
        <v>4.96277915632754E-3</v>
      </c>
      <c r="N514" s="28"/>
      <c r="O514" s="1">
        <v>0.16666666666666699</v>
      </c>
      <c r="P514" s="16" t="s">
        <v>5131</v>
      </c>
      <c r="T514" s="3"/>
    </row>
    <row r="515" spans="1:20">
      <c r="A515" s="28" t="s">
        <v>591</v>
      </c>
      <c r="B515" s="28" t="s">
        <v>936</v>
      </c>
      <c r="C515" s="29" t="s">
        <v>1841</v>
      </c>
      <c r="D515" s="28" t="s">
        <v>1889</v>
      </c>
      <c r="E515" s="53">
        <v>37829648</v>
      </c>
      <c r="F515" s="53">
        <v>37829648</v>
      </c>
      <c r="G515" s="28">
        <v>0</v>
      </c>
      <c r="H515" s="28" t="s">
        <v>1899</v>
      </c>
      <c r="I515" s="28" t="s">
        <v>1585</v>
      </c>
      <c r="J515" s="28" t="s">
        <v>2032</v>
      </c>
      <c r="K515" s="28" t="s">
        <v>2033</v>
      </c>
      <c r="L515" s="28" t="s">
        <v>2126</v>
      </c>
      <c r="M515" s="30">
        <v>1</v>
      </c>
      <c r="N515" s="28"/>
      <c r="O515" s="1">
        <v>0.5</v>
      </c>
      <c r="P515" s="16" t="s">
        <v>5131</v>
      </c>
      <c r="T515" s="3"/>
    </row>
    <row r="516" spans="1:20">
      <c r="A516" s="28" t="s">
        <v>591</v>
      </c>
      <c r="B516" s="28" t="s">
        <v>937</v>
      </c>
      <c r="C516" s="29" t="s">
        <v>1841</v>
      </c>
      <c r="D516" s="28" t="s">
        <v>1889</v>
      </c>
      <c r="E516" s="53">
        <v>40665134</v>
      </c>
      <c r="F516" s="53">
        <v>40665134</v>
      </c>
      <c r="G516" s="28">
        <v>0</v>
      </c>
      <c r="H516" s="28" t="s">
        <v>1899</v>
      </c>
      <c r="I516" s="28" t="s">
        <v>1586</v>
      </c>
      <c r="J516" s="28">
        <v>323</v>
      </c>
      <c r="K516" s="28">
        <v>108</v>
      </c>
      <c r="L516" s="28" t="s">
        <v>2139</v>
      </c>
      <c r="M516" s="30">
        <v>1</v>
      </c>
      <c r="N516" s="28"/>
      <c r="O516" s="1">
        <v>0.33333333333333298</v>
      </c>
      <c r="P516" s="16" t="s">
        <v>5131</v>
      </c>
      <c r="T516" s="3"/>
    </row>
    <row r="517" spans="1:20">
      <c r="A517" s="28" t="s">
        <v>591</v>
      </c>
      <c r="B517" s="28" t="s">
        <v>938</v>
      </c>
      <c r="C517" s="29" t="s">
        <v>1840</v>
      </c>
      <c r="D517" s="28" t="s">
        <v>1889</v>
      </c>
      <c r="E517" s="53">
        <v>42913858</v>
      </c>
      <c r="F517" s="53">
        <v>42913858</v>
      </c>
      <c r="G517" s="28">
        <v>0</v>
      </c>
      <c r="H517" s="28" t="s">
        <v>1899</v>
      </c>
      <c r="I517" s="28" t="s">
        <v>1587</v>
      </c>
      <c r="J517" s="28" t="s">
        <v>2034</v>
      </c>
      <c r="K517" s="28" t="s">
        <v>2035</v>
      </c>
      <c r="L517" s="28" t="s">
        <v>2126</v>
      </c>
      <c r="M517" s="30">
        <v>1</v>
      </c>
      <c r="N517" s="28"/>
      <c r="O517" s="1">
        <v>0.5</v>
      </c>
      <c r="P517" s="16" t="s">
        <v>5131</v>
      </c>
      <c r="T517" s="3"/>
    </row>
    <row r="518" spans="1:20">
      <c r="A518" s="28" t="s">
        <v>591</v>
      </c>
      <c r="B518" s="28" t="s">
        <v>939</v>
      </c>
      <c r="C518" s="29" t="s">
        <v>1842</v>
      </c>
      <c r="D518" s="28" t="s">
        <v>1889</v>
      </c>
      <c r="E518" s="53">
        <v>43454352</v>
      </c>
      <c r="F518" s="53">
        <v>43454352</v>
      </c>
      <c r="G518" s="28">
        <v>0</v>
      </c>
      <c r="H518" s="28" t="s">
        <v>1900</v>
      </c>
      <c r="I518" s="28" t="s">
        <v>1588</v>
      </c>
      <c r="J518" s="28">
        <v>9</v>
      </c>
      <c r="K518" s="28">
        <v>3</v>
      </c>
      <c r="L518" s="28" t="s">
        <v>2142</v>
      </c>
      <c r="M518" s="30">
        <v>7.2815533980582501E-3</v>
      </c>
      <c r="N518" s="28"/>
      <c r="O518" s="1">
        <v>0.16666666666666699</v>
      </c>
      <c r="P518" s="16" t="s">
        <v>5131</v>
      </c>
      <c r="T518" s="3"/>
    </row>
    <row r="519" spans="1:20">
      <c r="A519" s="28" t="s">
        <v>591</v>
      </c>
      <c r="B519" s="28" t="s">
        <v>940</v>
      </c>
      <c r="C519" s="29" t="s">
        <v>1852</v>
      </c>
      <c r="D519" s="28" t="s">
        <v>1889</v>
      </c>
      <c r="E519" s="53">
        <v>43986845</v>
      </c>
      <c r="F519" s="53">
        <v>43986845</v>
      </c>
      <c r="G519" s="28">
        <v>0</v>
      </c>
      <c r="H519" s="28" t="s">
        <v>1900</v>
      </c>
      <c r="I519" s="28" t="s">
        <v>1589</v>
      </c>
      <c r="J519" s="28">
        <v>44</v>
      </c>
      <c r="K519" s="28">
        <v>15</v>
      </c>
      <c r="L519" s="28" t="s">
        <v>2131</v>
      </c>
      <c r="M519" s="30">
        <v>3.65853658536585E-2</v>
      </c>
      <c r="N519" s="28"/>
      <c r="O519" s="1">
        <v>0.5</v>
      </c>
      <c r="P519" s="16" t="s">
        <v>5130</v>
      </c>
      <c r="T519" s="3"/>
    </row>
    <row r="520" spans="1:20">
      <c r="A520" s="28" t="s">
        <v>591</v>
      </c>
      <c r="B520" s="28" t="s">
        <v>941</v>
      </c>
      <c r="C520" s="29" t="s">
        <v>1842</v>
      </c>
      <c r="D520" s="28" t="s">
        <v>1890</v>
      </c>
      <c r="E520" s="53">
        <v>3108901</v>
      </c>
      <c r="F520" s="53">
        <v>3108901</v>
      </c>
      <c r="G520" s="28">
        <v>0</v>
      </c>
      <c r="H520" s="28" t="s">
        <v>1899</v>
      </c>
      <c r="I520" s="28" t="s">
        <v>1590</v>
      </c>
      <c r="J520" s="28" t="s">
        <v>2036</v>
      </c>
      <c r="K520" s="28" t="s">
        <v>2037</v>
      </c>
      <c r="L520" s="28" t="s">
        <v>2139</v>
      </c>
      <c r="M520" s="30">
        <v>1</v>
      </c>
      <c r="N520" s="28"/>
      <c r="O520" s="1">
        <v>0.28571428571428598</v>
      </c>
      <c r="P520" s="16" t="s">
        <v>5131</v>
      </c>
      <c r="T520" s="3"/>
    </row>
    <row r="521" spans="1:20">
      <c r="A521" s="28" t="s">
        <v>591</v>
      </c>
      <c r="B521" s="28" t="s">
        <v>942</v>
      </c>
      <c r="C521" s="29" t="s">
        <v>1842</v>
      </c>
      <c r="D521" s="28" t="s">
        <v>1890</v>
      </c>
      <c r="E521" s="53">
        <v>8650516</v>
      </c>
      <c r="F521" s="53">
        <v>8650516</v>
      </c>
      <c r="G521" s="28">
        <v>0</v>
      </c>
      <c r="H521" s="28" t="s">
        <v>1900</v>
      </c>
      <c r="I521" s="28" t="s">
        <v>1591</v>
      </c>
      <c r="J521" s="28">
        <v>109</v>
      </c>
      <c r="K521" s="28">
        <v>37</v>
      </c>
      <c r="L521" s="28" t="s">
        <v>2130</v>
      </c>
      <c r="M521" s="30">
        <v>0.104519774011299</v>
      </c>
      <c r="N521" s="28"/>
      <c r="O521" s="1">
        <v>0.25</v>
      </c>
      <c r="P521" s="16" t="s">
        <v>5131</v>
      </c>
      <c r="T521" s="3"/>
    </row>
    <row r="522" spans="1:20">
      <c r="A522" s="28" t="s">
        <v>591</v>
      </c>
      <c r="B522" s="28" t="s">
        <v>943</v>
      </c>
      <c r="C522" s="29" t="s">
        <v>1842</v>
      </c>
      <c r="D522" s="28" t="s">
        <v>1890</v>
      </c>
      <c r="E522" s="53">
        <v>9401358</v>
      </c>
      <c r="F522" s="53">
        <v>9401358</v>
      </c>
      <c r="G522" s="28">
        <v>0</v>
      </c>
      <c r="H522" s="28" t="s">
        <v>1900</v>
      </c>
      <c r="I522" s="28" t="s">
        <v>1592</v>
      </c>
      <c r="J522" s="28" t="s">
        <v>2038</v>
      </c>
      <c r="K522" s="28" t="s">
        <v>2039</v>
      </c>
      <c r="L522" s="28" t="s">
        <v>2130</v>
      </c>
      <c r="M522" s="30">
        <v>0.99212598425196896</v>
      </c>
      <c r="N522" s="28"/>
      <c r="O522" s="1">
        <v>1</v>
      </c>
      <c r="P522" s="16" t="s">
        <v>5131</v>
      </c>
      <c r="T522" s="3"/>
    </row>
    <row r="523" spans="1:20">
      <c r="A523" s="28" t="s">
        <v>591</v>
      </c>
      <c r="B523" s="28" t="s">
        <v>944</v>
      </c>
      <c r="C523" s="29" t="s">
        <v>1841</v>
      </c>
      <c r="D523" s="28" t="s">
        <v>1890</v>
      </c>
      <c r="E523" s="53">
        <v>9774012</v>
      </c>
      <c r="F523" s="53">
        <v>9774012</v>
      </c>
      <c r="G523" s="28">
        <v>0</v>
      </c>
      <c r="H523" s="28" t="s">
        <v>1899</v>
      </c>
      <c r="I523" s="28" t="s">
        <v>1593</v>
      </c>
      <c r="J523" s="28">
        <v>1233</v>
      </c>
      <c r="K523" s="28">
        <v>411</v>
      </c>
      <c r="L523" s="28" t="s">
        <v>2126</v>
      </c>
      <c r="M523" s="30">
        <v>1</v>
      </c>
      <c r="N523" s="28"/>
      <c r="O523" s="1">
        <v>0.125</v>
      </c>
      <c r="P523" s="16" t="s">
        <v>5130</v>
      </c>
      <c r="T523" s="3"/>
    </row>
    <row r="524" spans="1:20">
      <c r="A524" s="28" t="s">
        <v>591</v>
      </c>
      <c r="B524" s="28" t="s">
        <v>945</v>
      </c>
      <c r="C524" s="29" t="s">
        <v>1842</v>
      </c>
      <c r="D524" s="28" t="s">
        <v>1890</v>
      </c>
      <c r="E524" s="53">
        <v>9800708</v>
      </c>
      <c r="F524" s="53">
        <v>9800708</v>
      </c>
      <c r="G524" s="28">
        <v>0</v>
      </c>
      <c r="H524" s="28" t="s">
        <v>1899</v>
      </c>
      <c r="I524" s="28" t="s">
        <v>1594</v>
      </c>
      <c r="J524" s="28">
        <v>1110</v>
      </c>
      <c r="K524" s="28">
        <v>370</v>
      </c>
      <c r="L524" s="28" t="s">
        <v>2126</v>
      </c>
      <c r="M524" s="30">
        <v>1</v>
      </c>
      <c r="N524" s="28"/>
      <c r="O524" s="1">
        <v>0.5</v>
      </c>
      <c r="P524" s="16" t="s">
        <v>5130</v>
      </c>
      <c r="T524" s="3"/>
    </row>
    <row r="525" spans="1:20">
      <c r="A525" s="28" t="s">
        <v>591</v>
      </c>
      <c r="B525" s="28" t="s">
        <v>946</v>
      </c>
      <c r="C525" s="29" t="s">
        <v>1844</v>
      </c>
      <c r="D525" s="28" t="s">
        <v>1890</v>
      </c>
      <c r="E525" s="53">
        <v>9851485</v>
      </c>
      <c r="F525" s="53">
        <v>9851485</v>
      </c>
      <c r="G525" s="28">
        <v>0</v>
      </c>
      <c r="H525" s="28" t="s">
        <v>1900</v>
      </c>
      <c r="I525" s="28" t="s">
        <v>1595</v>
      </c>
      <c r="J525" s="28">
        <v>1858</v>
      </c>
      <c r="K525" s="28">
        <v>620</v>
      </c>
      <c r="L525" s="28" t="s">
        <v>2129</v>
      </c>
      <c r="M525" s="30">
        <v>0.99041533546325899</v>
      </c>
      <c r="N525" s="28"/>
      <c r="O525" s="1">
        <v>1</v>
      </c>
      <c r="P525" s="16" t="s">
        <v>5131</v>
      </c>
      <c r="T525" s="3"/>
    </row>
    <row r="526" spans="1:20">
      <c r="A526" s="28" t="s">
        <v>591</v>
      </c>
      <c r="B526" s="28" t="s">
        <v>162</v>
      </c>
      <c r="C526" s="29" t="s">
        <v>1842</v>
      </c>
      <c r="D526" s="28" t="s">
        <v>1890</v>
      </c>
      <c r="E526" s="53">
        <v>18057950</v>
      </c>
      <c r="F526" s="53">
        <v>18057950</v>
      </c>
      <c r="G526" s="28">
        <v>0</v>
      </c>
      <c r="H526" s="28" t="s">
        <v>1900</v>
      </c>
      <c r="I526" s="28" t="s">
        <v>1596</v>
      </c>
      <c r="J526" s="28">
        <v>229</v>
      </c>
      <c r="K526" s="28">
        <v>77</v>
      </c>
      <c r="L526" s="28" t="s">
        <v>2129</v>
      </c>
      <c r="M526" s="30">
        <v>0.67543859649122795</v>
      </c>
      <c r="N526" s="28"/>
      <c r="O526" s="1">
        <v>1</v>
      </c>
      <c r="P526" s="16" t="s">
        <v>5131</v>
      </c>
      <c r="T526" s="3"/>
    </row>
    <row r="527" spans="1:20">
      <c r="A527" s="28" t="s">
        <v>591</v>
      </c>
      <c r="B527" s="28" t="s">
        <v>947</v>
      </c>
      <c r="C527" s="29" t="s">
        <v>1844</v>
      </c>
      <c r="D527" s="28" t="s">
        <v>1890</v>
      </c>
      <c r="E527" s="53">
        <v>25752818</v>
      </c>
      <c r="F527" s="53">
        <v>25752818</v>
      </c>
      <c r="G527" s="28">
        <v>0</v>
      </c>
      <c r="H527" s="28" t="s">
        <v>1900</v>
      </c>
      <c r="I527" s="28" t="s">
        <v>1597</v>
      </c>
      <c r="J527" s="28">
        <v>1081</v>
      </c>
      <c r="K527" s="28">
        <v>361</v>
      </c>
      <c r="L527" s="28" t="s">
        <v>2130</v>
      </c>
      <c r="M527" s="30">
        <v>0.56671899529042402</v>
      </c>
      <c r="N527" s="28"/>
      <c r="O527" s="1">
        <v>0.25</v>
      </c>
      <c r="P527" s="16" t="s">
        <v>5130</v>
      </c>
      <c r="T527" s="3"/>
    </row>
    <row r="528" spans="1:20">
      <c r="A528" s="28" t="s">
        <v>591</v>
      </c>
      <c r="B528" s="28" t="s">
        <v>948</v>
      </c>
      <c r="C528" s="29" t="s">
        <v>1844</v>
      </c>
      <c r="D528" s="28" t="s">
        <v>1890</v>
      </c>
      <c r="E528" s="53">
        <v>45126961</v>
      </c>
      <c r="F528" s="53">
        <v>45126961</v>
      </c>
      <c r="G528" s="28">
        <v>0</v>
      </c>
      <c r="H528" s="28" t="s">
        <v>1899</v>
      </c>
      <c r="I528" s="28" t="s">
        <v>1598</v>
      </c>
      <c r="J528" s="28">
        <v>1032</v>
      </c>
      <c r="K528" s="28">
        <v>344</v>
      </c>
      <c r="L528" s="28" t="s">
        <v>2126</v>
      </c>
      <c r="M528" s="30">
        <v>1</v>
      </c>
      <c r="N528" s="28"/>
      <c r="O528" s="1">
        <v>0.5</v>
      </c>
      <c r="P528" s="16" t="s">
        <v>5130</v>
      </c>
      <c r="T528" s="3"/>
    </row>
    <row r="529" spans="1:20">
      <c r="A529" s="28" t="s">
        <v>591</v>
      </c>
      <c r="B529" s="28" t="s">
        <v>949</v>
      </c>
      <c r="C529" s="29" t="s">
        <v>1842</v>
      </c>
      <c r="D529" s="28" t="s">
        <v>1890</v>
      </c>
      <c r="E529" s="53">
        <v>46849441</v>
      </c>
      <c r="F529" s="53">
        <v>46849441</v>
      </c>
      <c r="G529" s="28">
        <v>0</v>
      </c>
      <c r="H529" s="28" t="s">
        <v>1900</v>
      </c>
      <c r="I529" s="28" t="s">
        <v>1599</v>
      </c>
      <c r="J529" s="28">
        <v>631</v>
      </c>
      <c r="K529" s="28">
        <v>211</v>
      </c>
      <c r="L529" s="28" t="s">
        <v>2129</v>
      </c>
      <c r="M529" s="30">
        <v>0.71768707482993199</v>
      </c>
      <c r="N529" s="28"/>
      <c r="O529" s="1">
        <v>1</v>
      </c>
      <c r="P529" s="16" t="s">
        <v>5131</v>
      </c>
      <c r="T529" s="3"/>
    </row>
    <row r="530" spans="1:20">
      <c r="A530" s="28" t="s">
        <v>591</v>
      </c>
      <c r="B530" s="28" t="s">
        <v>320</v>
      </c>
      <c r="C530" s="29" t="s">
        <v>1840</v>
      </c>
      <c r="D530" s="28" t="s">
        <v>1890</v>
      </c>
      <c r="E530" s="53">
        <v>48285280</v>
      </c>
      <c r="F530" s="53">
        <v>48285280</v>
      </c>
      <c r="G530" s="28">
        <v>0</v>
      </c>
      <c r="H530" s="28" t="s">
        <v>1899</v>
      </c>
      <c r="I530" s="28" t="s">
        <v>1600</v>
      </c>
      <c r="J530" s="28">
        <v>1095</v>
      </c>
      <c r="K530" s="28">
        <v>365</v>
      </c>
      <c r="L530" s="28" t="s">
        <v>2138</v>
      </c>
      <c r="M530" s="30">
        <v>1</v>
      </c>
      <c r="N530" s="28"/>
      <c r="O530" s="1">
        <v>1</v>
      </c>
      <c r="P530" s="16" t="s">
        <v>5130</v>
      </c>
      <c r="T530" s="3"/>
    </row>
    <row r="531" spans="1:20">
      <c r="A531" s="28" t="s">
        <v>591</v>
      </c>
      <c r="B531" s="28" t="s">
        <v>305</v>
      </c>
      <c r="C531" s="29" t="s">
        <v>1846</v>
      </c>
      <c r="D531" s="28" t="s">
        <v>1890</v>
      </c>
      <c r="E531" s="53">
        <v>48575441</v>
      </c>
      <c r="F531" s="53">
        <v>48575441</v>
      </c>
      <c r="G531" s="28">
        <v>0</v>
      </c>
      <c r="H531" s="28" t="s">
        <v>1900</v>
      </c>
      <c r="I531" s="28" t="s">
        <v>1601</v>
      </c>
      <c r="J531" s="28">
        <v>121</v>
      </c>
      <c r="K531" s="28">
        <v>41</v>
      </c>
      <c r="L531" s="28" t="s">
        <v>2129</v>
      </c>
      <c r="M531" s="30">
        <v>0.36283185840707999</v>
      </c>
      <c r="N531" s="28" t="s">
        <v>2147</v>
      </c>
      <c r="O531" s="1">
        <v>1</v>
      </c>
      <c r="P531" s="16" t="s">
        <v>5131</v>
      </c>
      <c r="T531" s="3"/>
    </row>
    <row r="532" spans="1:20">
      <c r="A532" s="28" t="s">
        <v>591</v>
      </c>
      <c r="B532" s="28" t="s">
        <v>296</v>
      </c>
      <c r="C532" s="29" t="s">
        <v>1844</v>
      </c>
      <c r="D532" s="28" t="s">
        <v>1890</v>
      </c>
      <c r="E532" s="53">
        <v>48633290</v>
      </c>
      <c r="F532" s="53">
        <v>48633290</v>
      </c>
      <c r="G532" s="28">
        <v>0</v>
      </c>
      <c r="H532" s="28" t="s">
        <v>1900</v>
      </c>
      <c r="I532" s="28" t="s">
        <v>1602</v>
      </c>
      <c r="J532" s="28">
        <v>469</v>
      </c>
      <c r="K532" s="28">
        <v>157</v>
      </c>
      <c r="L532" s="28" t="s">
        <v>2130</v>
      </c>
      <c r="M532" s="30">
        <v>0.98124999999999996</v>
      </c>
      <c r="N532" s="28" t="s">
        <v>2148</v>
      </c>
      <c r="O532" s="1">
        <v>1</v>
      </c>
      <c r="P532" s="16" t="s">
        <v>5130</v>
      </c>
      <c r="T532" s="3"/>
    </row>
    <row r="533" spans="1:20">
      <c r="A533" s="28" t="s">
        <v>591</v>
      </c>
      <c r="B533" s="28" t="s">
        <v>950</v>
      </c>
      <c r="C533" s="29" t="s">
        <v>1844</v>
      </c>
      <c r="D533" s="28" t="s">
        <v>1890</v>
      </c>
      <c r="E533" s="53">
        <v>48707491</v>
      </c>
      <c r="F533" s="53">
        <v>48707491</v>
      </c>
      <c r="G533" s="28">
        <v>0</v>
      </c>
      <c r="H533" s="28" t="s">
        <v>1900</v>
      </c>
      <c r="I533" s="28" t="s">
        <v>1603</v>
      </c>
      <c r="J533" s="28" t="s">
        <v>2040</v>
      </c>
      <c r="K533" s="28" t="s">
        <v>2041</v>
      </c>
      <c r="L533" s="28" t="s">
        <v>2129</v>
      </c>
      <c r="M533" s="30">
        <v>0.72798259088581652</v>
      </c>
      <c r="N533" s="28"/>
      <c r="O533" s="1">
        <v>0.2</v>
      </c>
      <c r="P533" s="16" t="s">
        <v>5131</v>
      </c>
      <c r="T533" s="3"/>
    </row>
    <row r="534" spans="1:20">
      <c r="A534" s="28" t="s">
        <v>591</v>
      </c>
      <c r="B534" s="28" t="s">
        <v>951</v>
      </c>
      <c r="C534" s="29" t="s">
        <v>1840</v>
      </c>
      <c r="D534" s="28" t="s">
        <v>1890</v>
      </c>
      <c r="E534" s="53">
        <v>48930714</v>
      </c>
      <c r="F534" s="53">
        <v>48930714</v>
      </c>
      <c r="G534" s="28">
        <v>0</v>
      </c>
      <c r="H534" s="28" t="s">
        <v>1899</v>
      </c>
      <c r="I534" s="28" t="s">
        <v>1604</v>
      </c>
      <c r="J534" s="28">
        <v>873</v>
      </c>
      <c r="K534" s="28">
        <v>291</v>
      </c>
      <c r="L534" s="28" t="s">
        <v>2126</v>
      </c>
      <c r="M534" s="30">
        <v>1</v>
      </c>
      <c r="N534" s="28"/>
      <c r="O534" s="1">
        <v>1</v>
      </c>
      <c r="P534" s="16" t="s">
        <v>5131</v>
      </c>
      <c r="T534" s="3"/>
    </row>
    <row r="535" spans="1:20">
      <c r="A535" s="28" t="s">
        <v>591</v>
      </c>
      <c r="B535" s="28" t="s">
        <v>163</v>
      </c>
      <c r="C535" s="29" t="s">
        <v>1844</v>
      </c>
      <c r="D535" s="28" t="s">
        <v>1890</v>
      </c>
      <c r="E535" s="53">
        <v>49190073</v>
      </c>
      <c r="F535" s="53">
        <v>49190073</v>
      </c>
      <c r="G535" s="28">
        <v>0</v>
      </c>
      <c r="H535" s="28" t="s">
        <v>1899</v>
      </c>
      <c r="I535" s="28" t="s">
        <v>1605</v>
      </c>
      <c r="J535" s="28">
        <v>615</v>
      </c>
      <c r="K535" s="28">
        <v>205</v>
      </c>
      <c r="L535" s="28" t="s">
        <v>2126</v>
      </c>
      <c r="M535" s="30">
        <v>1</v>
      </c>
      <c r="N535" s="28"/>
      <c r="O535" s="1">
        <v>1</v>
      </c>
      <c r="P535" s="16" t="s">
        <v>5131</v>
      </c>
      <c r="T535" s="3"/>
    </row>
    <row r="536" spans="1:20">
      <c r="A536" s="28" t="s">
        <v>591</v>
      </c>
      <c r="B536" s="28" t="s">
        <v>308</v>
      </c>
      <c r="C536" s="29" t="s">
        <v>1852</v>
      </c>
      <c r="D536" s="28" t="s">
        <v>1890</v>
      </c>
      <c r="E536" s="53">
        <v>49324950</v>
      </c>
      <c r="F536" s="53">
        <v>49324950</v>
      </c>
      <c r="G536" s="28">
        <v>0</v>
      </c>
      <c r="H536" s="28" t="s">
        <v>1900</v>
      </c>
      <c r="I536" s="28" t="s">
        <v>1606</v>
      </c>
      <c r="J536" s="28">
        <v>796</v>
      </c>
      <c r="K536" s="28">
        <v>266</v>
      </c>
      <c r="L536" s="28" t="s">
        <v>2129</v>
      </c>
      <c r="M536" s="30">
        <v>0.84713375796178303</v>
      </c>
      <c r="N536" s="28"/>
      <c r="O536" s="1">
        <v>0.33333333333333298</v>
      </c>
      <c r="P536" s="16" t="s">
        <v>5130</v>
      </c>
      <c r="T536" s="3"/>
    </row>
    <row r="537" spans="1:20">
      <c r="A537" s="28" t="s">
        <v>591</v>
      </c>
      <c r="B537" s="28" t="s">
        <v>952</v>
      </c>
      <c r="C537" s="29" t="s">
        <v>1842</v>
      </c>
      <c r="D537" s="28" t="s">
        <v>1890</v>
      </c>
      <c r="E537" s="53">
        <v>49925789</v>
      </c>
      <c r="F537" s="53">
        <v>49925789</v>
      </c>
      <c r="G537" s="28">
        <v>0</v>
      </c>
      <c r="H537" s="28" t="s">
        <v>1900</v>
      </c>
      <c r="I537" s="28" t="s">
        <v>1607</v>
      </c>
      <c r="J537" s="28" t="s">
        <v>2042</v>
      </c>
      <c r="K537" s="28" t="s">
        <v>2043</v>
      </c>
      <c r="L537" s="28" t="s">
        <v>2130</v>
      </c>
      <c r="M537" s="30">
        <v>0.171266565405476</v>
      </c>
      <c r="N537" s="28"/>
      <c r="O537" s="1">
        <v>1</v>
      </c>
      <c r="P537" s="16" t="s">
        <v>5131</v>
      </c>
      <c r="T537" s="3"/>
    </row>
    <row r="538" spans="1:20">
      <c r="A538" s="28" t="s">
        <v>591</v>
      </c>
      <c r="B538" s="28" t="s">
        <v>227</v>
      </c>
      <c r="C538" s="29" t="s">
        <v>1842</v>
      </c>
      <c r="D538" s="28" t="s">
        <v>1890</v>
      </c>
      <c r="E538" s="53">
        <v>99289197</v>
      </c>
      <c r="F538" s="53">
        <v>99289197</v>
      </c>
      <c r="G538" s="28">
        <v>0</v>
      </c>
      <c r="H538" s="28" t="s">
        <v>1900</v>
      </c>
      <c r="I538" s="28" t="s">
        <v>1608</v>
      </c>
      <c r="J538" s="28">
        <v>491</v>
      </c>
      <c r="K538" s="28">
        <v>164</v>
      </c>
      <c r="L538" s="28" t="s">
        <v>2137</v>
      </c>
      <c r="M538" s="30">
        <v>0.52903225806451604</v>
      </c>
      <c r="N538" s="28"/>
      <c r="O538" s="1">
        <v>1</v>
      </c>
      <c r="P538" s="16" t="s">
        <v>5131</v>
      </c>
      <c r="T538" s="3"/>
    </row>
    <row r="539" spans="1:20">
      <c r="A539" s="28" t="s">
        <v>591</v>
      </c>
      <c r="B539" s="28" t="s">
        <v>953</v>
      </c>
      <c r="C539" s="29" t="s">
        <v>1861</v>
      </c>
      <c r="D539" s="28" t="s">
        <v>1890</v>
      </c>
      <c r="E539" s="53">
        <v>99556337</v>
      </c>
      <c r="F539" s="53">
        <v>99556337</v>
      </c>
      <c r="G539" s="28">
        <v>0</v>
      </c>
      <c r="H539" s="28" t="s">
        <v>1900</v>
      </c>
      <c r="I539" s="28" t="s">
        <v>1609</v>
      </c>
      <c r="J539" s="28">
        <v>950</v>
      </c>
      <c r="K539" s="28">
        <v>317</v>
      </c>
      <c r="L539" s="28" t="s">
        <v>2137</v>
      </c>
      <c r="M539" s="30">
        <v>0.98447204968944002</v>
      </c>
      <c r="N539" s="28" t="s">
        <v>2147</v>
      </c>
      <c r="O539" s="1">
        <v>1</v>
      </c>
      <c r="P539" s="16" t="s">
        <v>5131</v>
      </c>
      <c r="T539" s="3"/>
    </row>
    <row r="540" spans="1:20">
      <c r="A540" s="28" t="s">
        <v>591</v>
      </c>
      <c r="B540" s="28" t="s">
        <v>954</v>
      </c>
      <c r="C540" s="29" t="s">
        <v>1842</v>
      </c>
      <c r="D540" s="28" t="s">
        <v>1890</v>
      </c>
      <c r="E540" s="53">
        <v>99592970</v>
      </c>
      <c r="F540" s="53">
        <v>99592970</v>
      </c>
      <c r="G540" s="28">
        <v>0</v>
      </c>
      <c r="H540" s="28" t="s">
        <v>1900</v>
      </c>
      <c r="I540" s="28" t="s">
        <v>1610</v>
      </c>
      <c r="J540" s="28">
        <v>771</v>
      </c>
      <c r="K540" s="28">
        <v>257</v>
      </c>
      <c r="L540" s="28" t="s">
        <v>2134</v>
      </c>
      <c r="M540" s="30">
        <v>0.79813664596273304</v>
      </c>
      <c r="N540" s="28"/>
      <c r="O540" s="1">
        <v>1</v>
      </c>
      <c r="P540" s="16" t="s">
        <v>5130</v>
      </c>
      <c r="T540" s="3"/>
    </row>
    <row r="541" spans="1:20">
      <c r="A541" s="28" t="s">
        <v>591</v>
      </c>
      <c r="B541" s="28" t="s">
        <v>126</v>
      </c>
      <c r="C541" s="29" t="s">
        <v>1842</v>
      </c>
      <c r="D541" s="28" t="s">
        <v>1890</v>
      </c>
      <c r="E541" s="53">
        <v>109578813</v>
      </c>
      <c r="F541" s="53">
        <v>109578813</v>
      </c>
      <c r="G541" s="28">
        <v>0</v>
      </c>
      <c r="H541" s="28" t="s">
        <v>1899</v>
      </c>
      <c r="I541" s="28" t="s">
        <v>127</v>
      </c>
      <c r="J541" s="28">
        <v>1243</v>
      </c>
      <c r="K541" s="28">
        <v>415</v>
      </c>
      <c r="L541" s="28" t="s">
        <v>2128</v>
      </c>
      <c r="M541" s="30">
        <v>1</v>
      </c>
      <c r="N541" s="28"/>
      <c r="O541" s="1">
        <v>1</v>
      </c>
      <c r="P541" s="16" t="s">
        <v>5130</v>
      </c>
      <c r="T541" s="3"/>
    </row>
    <row r="542" spans="1:20">
      <c r="A542" s="28" t="s">
        <v>591</v>
      </c>
      <c r="B542" s="28" t="s">
        <v>31</v>
      </c>
      <c r="C542" s="29" t="s">
        <v>1843</v>
      </c>
      <c r="D542" s="28" t="s">
        <v>1890</v>
      </c>
      <c r="E542" s="53">
        <v>122788136</v>
      </c>
      <c r="F542" s="53">
        <v>122788136</v>
      </c>
      <c r="G542" s="28">
        <v>0</v>
      </c>
      <c r="H542" s="28" t="s">
        <v>1899</v>
      </c>
      <c r="I542" s="28" t="s">
        <v>1611</v>
      </c>
      <c r="J542" s="28">
        <v>947</v>
      </c>
      <c r="K542" s="28">
        <v>316</v>
      </c>
      <c r="L542" s="28" t="s">
        <v>2139</v>
      </c>
      <c r="M542" s="30">
        <v>1</v>
      </c>
      <c r="N542" s="28"/>
      <c r="O542" s="1">
        <v>1</v>
      </c>
      <c r="P542" s="16" t="s">
        <v>5131</v>
      </c>
      <c r="T542" s="3"/>
    </row>
    <row r="543" spans="1:20">
      <c r="A543" s="28" t="s">
        <v>591</v>
      </c>
      <c r="B543" s="28" t="s">
        <v>955</v>
      </c>
      <c r="C543" s="29" t="s">
        <v>1849</v>
      </c>
      <c r="D543" s="28" t="s">
        <v>1890</v>
      </c>
      <c r="E543" s="53">
        <v>124177540</v>
      </c>
      <c r="F543" s="53">
        <v>124177540</v>
      </c>
      <c r="G543" s="28">
        <v>0</v>
      </c>
      <c r="H543" s="28" t="s">
        <v>1900</v>
      </c>
      <c r="I543" s="28" t="s">
        <v>1612</v>
      </c>
      <c r="J543" s="28">
        <v>121</v>
      </c>
      <c r="K543" s="28">
        <v>41</v>
      </c>
      <c r="L543" s="28" t="s">
        <v>2129</v>
      </c>
      <c r="M543" s="30">
        <v>3.3996683250414599E-2</v>
      </c>
      <c r="N543" s="28"/>
      <c r="O543" s="1">
        <v>0.2</v>
      </c>
      <c r="P543" s="16" t="s">
        <v>5130</v>
      </c>
      <c r="T543" s="3"/>
    </row>
    <row r="544" spans="1:20">
      <c r="A544" s="28" t="s">
        <v>591</v>
      </c>
      <c r="B544" s="28" t="s">
        <v>955</v>
      </c>
      <c r="C544" s="29" t="s">
        <v>1844</v>
      </c>
      <c r="D544" s="28" t="s">
        <v>1890</v>
      </c>
      <c r="E544" s="53">
        <v>124177549</v>
      </c>
      <c r="F544" s="53">
        <v>124177549</v>
      </c>
      <c r="G544" s="28">
        <v>0</v>
      </c>
      <c r="H544" s="28" t="s">
        <v>1900</v>
      </c>
      <c r="I544" s="28" t="s">
        <v>1612</v>
      </c>
      <c r="J544" s="28">
        <v>112</v>
      </c>
      <c r="K544" s="28">
        <v>38</v>
      </c>
      <c r="L544" s="28" t="s">
        <v>2129</v>
      </c>
      <c r="M544" s="30">
        <v>3.1509121061359897E-2</v>
      </c>
      <c r="N544" s="28"/>
      <c r="O544" s="1">
        <v>0.2</v>
      </c>
      <c r="P544" s="16" t="s">
        <v>5130</v>
      </c>
      <c r="T544" s="3"/>
    </row>
    <row r="545" spans="1:20">
      <c r="A545" s="28" t="s">
        <v>591</v>
      </c>
      <c r="B545" s="28" t="s">
        <v>956</v>
      </c>
      <c r="C545" s="29" t="s">
        <v>1842</v>
      </c>
      <c r="D545" s="28" t="s">
        <v>1890</v>
      </c>
      <c r="E545" s="53">
        <v>127773773</v>
      </c>
      <c r="F545" s="53">
        <v>127773773</v>
      </c>
      <c r="G545" s="28">
        <v>0</v>
      </c>
      <c r="H545" s="28" t="s">
        <v>1900</v>
      </c>
      <c r="I545" s="28" t="s">
        <v>1613</v>
      </c>
      <c r="J545" s="28">
        <v>304</v>
      </c>
      <c r="K545" s="28">
        <v>102</v>
      </c>
      <c r="L545" s="28" t="s">
        <v>2130</v>
      </c>
      <c r="M545" s="30">
        <v>0.76119402985074602</v>
      </c>
      <c r="N545" s="28"/>
      <c r="O545" s="1">
        <v>1</v>
      </c>
      <c r="P545" s="16" t="s">
        <v>5131</v>
      </c>
      <c r="T545" s="3"/>
    </row>
    <row r="546" spans="1:20">
      <c r="A546" s="28" t="s">
        <v>591</v>
      </c>
      <c r="B546" s="28" t="s">
        <v>956</v>
      </c>
      <c r="C546" s="29" t="s">
        <v>1842</v>
      </c>
      <c r="D546" s="28" t="s">
        <v>1890</v>
      </c>
      <c r="E546" s="53">
        <v>127773827</v>
      </c>
      <c r="F546" s="53">
        <v>127773827</v>
      </c>
      <c r="G546" s="28">
        <v>0</v>
      </c>
      <c r="H546" s="28" t="s">
        <v>1900</v>
      </c>
      <c r="I546" s="28" t="s">
        <v>1613</v>
      </c>
      <c r="J546" s="28">
        <v>250</v>
      </c>
      <c r="K546" s="28">
        <v>84</v>
      </c>
      <c r="L546" s="28" t="s">
        <v>2130</v>
      </c>
      <c r="M546" s="30">
        <v>0.62686567164179097</v>
      </c>
      <c r="N546" s="28"/>
      <c r="O546" s="1">
        <v>1</v>
      </c>
      <c r="P546" s="16" t="s">
        <v>5131</v>
      </c>
      <c r="T546" s="3"/>
    </row>
    <row r="547" spans="1:20">
      <c r="A547" s="28" t="s">
        <v>591</v>
      </c>
      <c r="B547" s="28" t="s">
        <v>957</v>
      </c>
      <c r="C547" s="29" t="s">
        <v>1841</v>
      </c>
      <c r="D547" s="28" t="s">
        <v>1890</v>
      </c>
      <c r="E547" s="53">
        <v>129775136</v>
      </c>
      <c r="F547" s="53">
        <v>129775136</v>
      </c>
      <c r="G547" s="28">
        <v>0</v>
      </c>
      <c r="H547" s="28" t="s">
        <v>1900</v>
      </c>
      <c r="I547" s="28" t="s">
        <v>1614</v>
      </c>
      <c r="J547" s="28">
        <v>127</v>
      </c>
      <c r="K547" s="28">
        <v>43</v>
      </c>
      <c r="L547" s="28" t="s">
        <v>2130</v>
      </c>
      <c r="M547" s="30">
        <v>0.28666666666666701</v>
      </c>
      <c r="N547" s="28"/>
      <c r="O547" s="1">
        <v>1</v>
      </c>
      <c r="P547" s="16" t="s">
        <v>5131</v>
      </c>
      <c r="T547" s="3"/>
    </row>
    <row r="548" spans="1:20">
      <c r="A548" s="28" t="s">
        <v>591</v>
      </c>
      <c r="B548" s="28" t="s">
        <v>87</v>
      </c>
      <c r="C548" s="29" t="s">
        <v>1842</v>
      </c>
      <c r="D548" s="28" t="s">
        <v>1890</v>
      </c>
      <c r="E548" s="53">
        <v>131685572</v>
      </c>
      <c r="F548" s="53">
        <v>131685572</v>
      </c>
      <c r="G548" s="28">
        <v>0</v>
      </c>
      <c r="H548" s="28" t="s">
        <v>1900</v>
      </c>
      <c r="I548" s="28" t="s">
        <v>88</v>
      </c>
      <c r="J548" s="28">
        <v>7578</v>
      </c>
      <c r="K548" s="28">
        <v>2526</v>
      </c>
      <c r="L548" s="28" t="s">
        <v>2131</v>
      </c>
      <c r="M548" s="30">
        <v>0.99960427384249995</v>
      </c>
      <c r="N548" s="28"/>
      <c r="O548" s="1">
        <v>0.5</v>
      </c>
      <c r="P548" s="16" t="s">
        <v>5131</v>
      </c>
      <c r="T548" s="3"/>
    </row>
    <row r="549" spans="1:20">
      <c r="A549" s="28" t="s">
        <v>591</v>
      </c>
      <c r="B549" s="28" t="s">
        <v>18</v>
      </c>
      <c r="C549" s="29" t="s">
        <v>1842</v>
      </c>
      <c r="D549" s="28" t="s">
        <v>1890</v>
      </c>
      <c r="E549" s="53">
        <v>133558411</v>
      </c>
      <c r="F549" s="53">
        <v>133558411</v>
      </c>
      <c r="G549" s="28">
        <v>0</v>
      </c>
      <c r="H549" s="28" t="s">
        <v>1899</v>
      </c>
      <c r="I549" s="28" t="s">
        <v>1615</v>
      </c>
      <c r="J549" s="28">
        <v>1160</v>
      </c>
      <c r="K549" s="28">
        <v>387</v>
      </c>
      <c r="L549" s="28" t="s">
        <v>2139</v>
      </c>
      <c r="M549" s="30">
        <v>1</v>
      </c>
      <c r="N549" s="28"/>
      <c r="O549" s="1">
        <v>0.5</v>
      </c>
      <c r="P549" s="16" t="s">
        <v>5130</v>
      </c>
      <c r="T549" s="3"/>
    </row>
    <row r="550" spans="1:20">
      <c r="A550" s="28" t="s">
        <v>591</v>
      </c>
      <c r="B550" s="28" t="s">
        <v>958</v>
      </c>
      <c r="C550" s="29" t="s">
        <v>1844</v>
      </c>
      <c r="D550" s="28" t="s">
        <v>1890</v>
      </c>
      <c r="E550" s="53">
        <v>135130160</v>
      </c>
      <c r="F550" s="53">
        <v>135130160</v>
      </c>
      <c r="G550" s="28">
        <v>0</v>
      </c>
      <c r="H550" s="28" t="s">
        <v>1900</v>
      </c>
      <c r="I550" s="28" t="s">
        <v>1616</v>
      </c>
      <c r="J550" s="28">
        <v>178</v>
      </c>
      <c r="K550" s="28">
        <v>60</v>
      </c>
      <c r="L550" s="28" t="s">
        <v>2130</v>
      </c>
      <c r="M550" s="30">
        <v>0.36144578313253001</v>
      </c>
      <c r="N550" s="28"/>
      <c r="O550" s="1">
        <v>1</v>
      </c>
      <c r="P550" s="16" t="s">
        <v>5131</v>
      </c>
      <c r="T550" s="3"/>
    </row>
    <row r="551" spans="1:20">
      <c r="A551" s="28" t="s">
        <v>591</v>
      </c>
      <c r="B551" s="28" t="s">
        <v>959</v>
      </c>
      <c r="C551" s="29" t="s">
        <v>1844</v>
      </c>
      <c r="D551" s="28" t="s">
        <v>1890</v>
      </c>
      <c r="E551" s="53">
        <v>139270692</v>
      </c>
      <c r="F551" s="53">
        <v>139270692</v>
      </c>
      <c r="G551" s="28">
        <v>0</v>
      </c>
      <c r="H551" s="28" t="s">
        <v>1899</v>
      </c>
      <c r="I551" s="28" t="s">
        <v>1617</v>
      </c>
      <c r="J551" s="28">
        <v>1620</v>
      </c>
      <c r="K551" s="28">
        <v>540</v>
      </c>
      <c r="L551" s="28" t="s">
        <v>2138</v>
      </c>
      <c r="M551" s="30">
        <v>1</v>
      </c>
      <c r="N551" s="28"/>
      <c r="O551" s="1">
        <v>0.5</v>
      </c>
      <c r="P551" s="16" t="s">
        <v>5130</v>
      </c>
      <c r="T551" s="3"/>
    </row>
    <row r="552" spans="1:20">
      <c r="A552" s="28" t="s">
        <v>591</v>
      </c>
      <c r="B552" s="28" t="s">
        <v>84</v>
      </c>
      <c r="C552" s="29" t="s">
        <v>1851</v>
      </c>
      <c r="D552" s="28" t="s">
        <v>1890</v>
      </c>
      <c r="E552" s="53">
        <v>152144303</v>
      </c>
      <c r="F552" s="53">
        <v>152144303</v>
      </c>
      <c r="G552" s="28">
        <v>0</v>
      </c>
      <c r="H552" s="28" t="s">
        <v>1900</v>
      </c>
      <c r="I552" s="28" t="s">
        <v>1618</v>
      </c>
      <c r="J552" s="28">
        <v>19</v>
      </c>
      <c r="K552" s="28">
        <v>7</v>
      </c>
      <c r="L552" s="28" t="s">
        <v>2130</v>
      </c>
      <c r="M552" s="30">
        <v>5.7851239669421503E-2</v>
      </c>
      <c r="N552" s="28"/>
      <c r="O552" s="1">
        <v>0.2</v>
      </c>
      <c r="P552" s="16" t="s">
        <v>5131</v>
      </c>
      <c r="T552" s="3"/>
    </row>
    <row r="553" spans="1:20">
      <c r="A553" s="28" t="s">
        <v>591</v>
      </c>
      <c r="B553" s="28" t="s">
        <v>960</v>
      </c>
      <c r="C553" s="29" t="s">
        <v>1840</v>
      </c>
      <c r="D553" s="28" t="s">
        <v>1890</v>
      </c>
      <c r="E553" s="53">
        <v>153081990</v>
      </c>
      <c r="F553" s="53">
        <v>153081990</v>
      </c>
      <c r="G553" s="28">
        <v>0</v>
      </c>
      <c r="H553" s="28" t="s">
        <v>1900</v>
      </c>
      <c r="I553" s="28" t="s">
        <v>1619</v>
      </c>
      <c r="J553" s="28">
        <v>969</v>
      </c>
      <c r="K553" s="28">
        <v>323</v>
      </c>
      <c r="L553" s="28" t="s">
        <v>2131</v>
      </c>
      <c r="M553" s="30">
        <v>0.96417910447761201</v>
      </c>
      <c r="N553" s="28" t="s">
        <v>2147</v>
      </c>
      <c r="O553" s="1">
        <v>1</v>
      </c>
      <c r="P553" s="16" t="s">
        <v>5131</v>
      </c>
      <c r="T553" s="3"/>
    </row>
    <row r="554" spans="1:20">
      <c r="A554" s="28" t="s">
        <v>591</v>
      </c>
      <c r="B554" s="28" t="s">
        <v>961</v>
      </c>
      <c r="C554" s="29" t="s">
        <v>1840</v>
      </c>
      <c r="D554" s="28" t="s">
        <v>1890</v>
      </c>
      <c r="E554" s="53">
        <v>153541096</v>
      </c>
      <c r="F554" s="53">
        <v>153541096</v>
      </c>
      <c r="G554" s="28">
        <v>0</v>
      </c>
      <c r="H554" s="28" t="s">
        <v>1900</v>
      </c>
      <c r="I554" s="28" t="s">
        <v>1620</v>
      </c>
      <c r="J554" s="28">
        <v>288</v>
      </c>
      <c r="K554" s="28">
        <v>96</v>
      </c>
      <c r="L554" s="28" t="s">
        <v>2142</v>
      </c>
      <c r="M554" s="30">
        <v>0.76190476190476197</v>
      </c>
      <c r="N554" s="28"/>
      <c r="O554" s="1">
        <v>1</v>
      </c>
      <c r="P554" s="16" t="s">
        <v>5131</v>
      </c>
      <c r="T554" s="3"/>
    </row>
    <row r="555" spans="1:20">
      <c r="A555" s="28" t="s">
        <v>591</v>
      </c>
      <c r="B555" s="28" t="s">
        <v>58</v>
      </c>
      <c r="C555" s="29" t="s">
        <v>1845</v>
      </c>
      <c r="D555" s="28" t="s">
        <v>1890</v>
      </c>
      <c r="E555" s="53">
        <v>154685054</v>
      </c>
      <c r="F555" s="53">
        <v>154685054</v>
      </c>
      <c r="G555" s="28">
        <v>0</v>
      </c>
      <c r="H555" s="28" t="s">
        <v>1900</v>
      </c>
      <c r="I555" s="28" t="s">
        <v>1621</v>
      </c>
      <c r="J555" s="28">
        <v>19</v>
      </c>
      <c r="K555" s="28">
        <v>7</v>
      </c>
      <c r="L555" s="28" t="s">
        <v>2130</v>
      </c>
      <c r="M555" s="30">
        <v>6.9306930693069299E-2</v>
      </c>
      <c r="N555" s="28"/>
      <c r="O555" s="1">
        <v>1</v>
      </c>
      <c r="P555" s="16" t="s">
        <v>5131</v>
      </c>
      <c r="T555" s="3"/>
    </row>
    <row r="556" spans="1:20">
      <c r="A556" s="28" t="s">
        <v>591</v>
      </c>
      <c r="B556" s="28" t="s">
        <v>962</v>
      </c>
      <c r="C556" s="29" t="s">
        <v>1840</v>
      </c>
      <c r="D556" s="28" t="s">
        <v>1890</v>
      </c>
      <c r="E556" s="53">
        <v>158660603</v>
      </c>
      <c r="F556" s="53">
        <v>158660603</v>
      </c>
      <c r="G556" s="28">
        <v>0</v>
      </c>
      <c r="H556" s="28" t="s">
        <v>1900</v>
      </c>
      <c r="I556" s="28" t="s">
        <v>1622</v>
      </c>
      <c r="J556" s="28" t="s">
        <v>2044</v>
      </c>
      <c r="K556" s="28" t="s">
        <v>2045</v>
      </c>
      <c r="L556" s="28" t="s">
        <v>2132</v>
      </c>
      <c r="M556" s="30">
        <v>0.920560747663551</v>
      </c>
      <c r="N556" s="28"/>
      <c r="O556" s="1">
        <v>0.33333333333333298</v>
      </c>
      <c r="P556" s="16" t="s">
        <v>5131</v>
      </c>
      <c r="T556" s="3"/>
    </row>
    <row r="557" spans="1:20">
      <c r="A557" s="28" t="s">
        <v>591</v>
      </c>
      <c r="B557" s="28" t="s">
        <v>962</v>
      </c>
      <c r="C557" s="29" t="s">
        <v>1842</v>
      </c>
      <c r="D557" s="28" t="s">
        <v>1890</v>
      </c>
      <c r="E557" s="53">
        <v>158660655</v>
      </c>
      <c r="F557" s="53">
        <v>158660655</v>
      </c>
      <c r="G557" s="28">
        <v>0</v>
      </c>
      <c r="H557" s="28" t="s">
        <v>1900</v>
      </c>
      <c r="I557" s="28" t="s">
        <v>1622</v>
      </c>
      <c r="J557" s="28" t="s">
        <v>2046</v>
      </c>
      <c r="K557" s="28" t="s">
        <v>2047</v>
      </c>
      <c r="L557" s="28" t="s">
        <v>2129</v>
      </c>
      <c r="M557" s="30">
        <v>0.84112149532710301</v>
      </c>
      <c r="N557" s="28"/>
      <c r="O557" s="1">
        <v>0.33333333333333298</v>
      </c>
      <c r="P557" s="16" t="s">
        <v>5131</v>
      </c>
      <c r="T557" s="3"/>
    </row>
    <row r="558" spans="1:20">
      <c r="A558" s="28" t="s">
        <v>591</v>
      </c>
      <c r="B558" s="28" t="s">
        <v>302</v>
      </c>
      <c r="C558" s="29" t="s">
        <v>1844</v>
      </c>
      <c r="D558" s="28" t="s">
        <v>1890</v>
      </c>
      <c r="E558" s="53">
        <v>181808277</v>
      </c>
      <c r="F558" s="53">
        <v>181808277</v>
      </c>
      <c r="G558" s="28">
        <v>0</v>
      </c>
      <c r="H558" s="28" t="s">
        <v>1899</v>
      </c>
      <c r="I558" s="28" t="s">
        <v>1623</v>
      </c>
      <c r="J558" s="28">
        <v>1320</v>
      </c>
      <c r="K558" s="28">
        <v>440</v>
      </c>
      <c r="L558" s="28" t="s">
        <v>2145</v>
      </c>
      <c r="M558" s="30">
        <v>1</v>
      </c>
      <c r="N558" s="28"/>
      <c r="O558" s="1">
        <v>0.5</v>
      </c>
      <c r="P558" s="16" t="s">
        <v>5130</v>
      </c>
      <c r="T558" s="3"/>
    </row>
    <row r="559" spans="1:20">
      <c r="A559" s="28" t="s">
        <v>591</v>
      </c>
      <c r="B559" s="28" t="s">
        <v>963</v>
      </c>
      <c r="C559" s="29" t="s">
        <v>1866</v>
      </c>
      <c r="D559" s="28" t="s">
        <v>1890</v>
      </c>
      <c r="E559" s="53">
        <v>195806423</v>
      </c>
      <c r="F559" s="53">
        <v>195806423</v>
      </c>
      <c r="G559" s="28">
        <v>0</v>
      </c>
      <c r="H559" s="28" t="s">
        <v>1900</v>
      </c>
      <c r="I559" s="28" t="s">
        <v>1624</v>
      </c>
      <c r="J559" s="28">
        <v>1054</v>
      </c>
      <c r="K559" s="28">
        <v>352</v>
      </c>
      <c r="L559" s="28" t="s">
        <v>2129</v>
      </c>
      <c r="M559" s="30">
        <v>0.88664987405541595</v>
      </c>
      <c r="N559" s="28"/>
      <c r="O559" s="1">
        <v>0.25</v>
      </c>
      <c r="P559" s="16" t="s">
        <v>5131</v>
      </c>
      <c r="T559" s="3"/>
    </row>
    <row r="560" spans="1:20">
      <c r="A560" s="28" t="s">
        <v>591</v>
      </c>
      <c r="B560" s="28" t="s">
        <v>963</v>
      </c>
      <c r="C560" s="29" t="s">
        <v>1842</v>
      </c>
      <c r="D560" s="28" t="s">
        <v>1890</v>
      </c>
      <c r="E560" s="53">
        <v>195819692</v>
      </c>
      <c r="F560" s="53">
        <v>195819692</v>
      </c>
      <c r="G560" s="28">
        <v>0</v>
      </c>
      <c r="H560" s="28" t="s">
        <v>1900</v>
      </c>
      <c r="I560" s="28" t="s">
        <v>1625</v>
      </c>
      <c r="J560" s="28">
        <v>715</v>
      </c>
      <c r="K560" s="28">
        <v>239</v>
      </c>
      <c r="L560" s="28" t="s">
        <v>2129</v>
      </c>
      <c r="M560" s="30">
        <v>0.502100840336134</v>
      </c>
      <c r="N560" s="28"/>
      <c r="O560" s="1">
        <v>0.25</v>
      </c>
      <c r="P560" s="16" t="s">
        <v>5131</v>
      </c>
      <c r="T560" s="3"/>
    </row>
    <row r="561" spans="1:20">
      <c r="A561" s="28" t="s">
        <v>591</v>
      </c>
      <c r="B561" s="28" t="s">
        <v>964</v>
      </c>
      <c r="C561" s="29" t="s">
        <v>1844</v>
      </c>
      <c r="D561" s="28" t="s">
        <v>1890</v>
      </c>
      <c r="E561" s="53">
        <v>197535008</v>
      </c>
      <c r="F561" s="53">
        <v>197535008</v>
      </c>
      <c r="G561" s="28">
        <v>0</v>
      </c>
      <c r="H561" s="28" t="s">
        <v>1900</v>
      </c>
      <c r="I561" s="28" t="s">
        <v>1626</v>
      </c>
      <c r="J561" s="28">
        <v>703</v>
      </c>
      <c r="K561" s="28">
        <v>235</v>
      </c>
      <c r="L561" s="28" t="s">
        <v>2129</v>
      </c>
      <c r="M561" s="30">
        <v>0.96707818930041201</v>
      </c>
      <c r="N561" s="28"/>
      <c r="O561" s="1">
        <v>0.33333333333333298</v>
      </c>
      <c r="P561" s="16" t="s">
        <v>5131</v>
      </c>
      <c r="T561" s="3"/>
    </row>
    <row r="562" spans="1:20">
      <c r="A562" s="28" t="s">
        <v>591</v>
      </c>
      <c r="B562" s="28" t="s">
        <v>965</v>
      </c>
      <c r="C562" s="29" t="s">
        <v>1842</v>
      </c>
      <c r="D562" s="28" t="s">
        <v>1890</v>
      </c>
      <c r="E562" s="53">
        <v>197940014</v>
      </c>
      <c r="F562" s="53">
        <v>197940014</v>
      </c>
      <c r="G562" s="28">
        <v>0</v>
      </c>
      <c r="H562" s="28" t="s">
        <v>1900</v>
      </c>
      <c r="I562" s="28" t="s">
        <v>1627</v>
      </c>
      <c r="J562" s="28">
        <v>577</v>
      </c>
      <c r="K562" s="28">
        <v>193</v>
      </c>
      <c r="L562" s="28" t="s">
        <v>2136</v>
      </c>
      <c r="M562" s="30">
        <v>0.69675090252707605</v>
      </c>
      <c r="N562" s="28"/>
      <c r="O562" s="1">
        <v>0.5</v>
      </c>
      <c r="P562" s="16" t="s">
        <v>5130</v>
      </c>
      <c r="T562" s="3"/>
    </row>
    <row r="563" spans="1:20">
      <c r="A563" s="28" t="s">
        <v>591</v>
      </c>
      <c r="B563" s="28" t="s">
        <v>966</v>
      </c>
      <c r="C563" s="29" t="s">
        <v>1858</v>
      </c>
      <c r="D563" s="28" t="s">
        <v>1891</v>
      </c>
      <c r="E563" s="53">
        <v>1056673</v>
      </c>
      <c r="F563" s="53">
        <v>1056673</v>
      </c>
      <c r="G563" s="28">
        <v>0</v>
      </c>
      <c r="H563" s="28" t="s">
        <v>1900</v>
      </c>
      <c r="I563" s="28" t="s">
        <v>1628</v>
      </c>
      <c r="J563" s="28">
        <v>883</v>
      </c>
      <c r="K563" s="28">
        <v>295</v>
      </c>
      <c r="L563" s="28" t="s">
        <v>2136</v>
      </c>
      <c r="M563" s="30">
        <v>0.98993288590604001</v>
      </c>
      <c r="N563" s="28"/>
      <c r="O563" s="1">
        <v>0.33333333333333298</v>
      </c>
      <c r="P563" s="16" t="s">
        <v>5130</v>
      </c>
      <c r="T563" s="3"/>
    </row>
    <row r="564" spans="1:20">
      <c r="A564" s="28" t="s">
        <v>591</v>
      </c>
      <c r="B564" s="28" t="s">
        <v>967</v>
      </c>
      <c r="C564" s="29" t="s">
        <v>1840</v>
      </c>
      <c r="D564" s="28" t="s">
        <v>1891</v>
      </c>
      <c r="E564" s="53">
        <v>1379639</v>
      </c>
      <c r="F564" s="53">
        <v>1379639</v>
      </c>
      <c r="G564" s="28">
        <v>0</v>
      </c>
      <c r="H564" s="28" t="s">
        <v>1899</v>
      </c>
      <c r="I564" s="28" t="s">
        <v>1629</v>
      </c>
      <c r="J564" s="28">
        <v>1340</v>
      </c>
      <c r="K564" s="28">
        <v>447</v>
      </c>
      <c r="L564" s="28" t="s">
        <v>2126</v>
      </c>
      <c r="M564" s="30">
        <v>1</v>
      </c>
      <c r="N564" s="28"/>
      <c r="O564" s="1">
        <v>1</v>
      </c>
      <c r="P564" s="16" t="s">
        <v>5131</v>
      </c>
      <c r="T564" s="3"/>
    </row>
    <row r="565" spans="1:20">
      <c r="A565" s="28" t="s">
        <v>591</v>
      </c>
      <c r="B565" s="28" t="s">
        <v>968</v>
      </c>
      <c r="C565" s="29" t="s">
        <v>1846</v>
      </c>
      <c r="D565" s="28" t="s">
        <v>1891</v>
      </c>
      <c r="E565" s="53">
        <v>24734655</v>
      </c>
      <c r="F565" s="53">
        <v>24734655</v>
      </c>
      <c r="G565" s="28">
        <v>0</v>
      </c>
      <c r="H565" s="28" t="s">
        <v>1900</v>
      </c>
      <c r="I565" s="28" t="s">
        <v>1630</v>
      </c>
      <c r="J565" s="28">
        <v>1502</v>
      </c>
      <c r="K565" s="28">
        <v>501</v>
      </c>
      <c r="L565" s="28" t="s">
        <v>2132</v>
      </c>
      <c r="M565" s="30">
        <v>0.99800796812749004</v>
      </c>
      <c r="N565" s="28" t="s">
        <v>2147</v>
      </c>
      <c r="O565" s="1">
        <v>1</v>
      </c>
      <c r="P565" s="16" t="s">
        <v>5130</v>
      </c>
      <c r="T565" s="3"/>
    </row>
    <row r="566" spans="1:20">
      <c r="A566" s="28" t="s">
        <v>591</v>
      </c>
      <c r="B566" s="28" t="s">
        <v>312</v>
      </c>
      <c r="C566" s="29" t="s">
        <v>1842</v>
      </c>
      <c r="D566" s="28" t="s">
        <v>1891</v>
      </c>
      <c r="E566" s="53">
        <v>44348332</v>
      </c>
      <c r="F566" s="53">
        <v>44348332</v>
      </c>
      <c r="G566" s="28">
        <v>0</v>
      </c>
      <c r="H566" s="28" t="s">
        <v>1900</v>
      </c>
      <c r="I566" s="28" t="s">
        <v>1631</v>
      </c>
      <c r="J566" s="28">
        <v>67</v>
      </c>
      <c r="K566" s="28">
        <v>23</v>
      </c>
      <c r="L566" s="28" t="s">
        <v>2130</v>
      </c>
      <c r="M566" s="30">
        <v>8.1850533807829196E-2</v>
      </c>
      <c r="N566" s="28"/>
      <c r="O566" s="1">
        <v>1</v>
      </c>
      <c r="P566" s="16" t="s">
        <v>5131</v>
      </c>
      <c r="T566" s="3"/>
    </row>
    <row r="567" spans="1:20">
      <c r="A567" s="28" t="s">
        <v>591</v>
      </c>
      <c r="B567" s="28" t="s">
        <v>312</v>
      </c>
      <c r="C567" s="29" t="s">
        <v>1842</v>
      </c>
      <c r="D567" s="28" t="s">
        <v>1891</v>
      </c>
      <c r="E567" s="53">
        <v>44348386</v>
      </c>
      <c r="F567" s="53">
        <v>44348386</v>
      </c>
      <c r="G567" s="28">
        <v>0</v>
      </c>
      <c r="H567" s="28" t="s">
        <v>1900</v>
      </c>
      <c r="I567" s="28" t="s">
        <v>1631</v>
      </c>
      <c r="J567" s="28">
        <v>13</v>
      </c>
      <c r="K567" s="28">
        <v>5</v>
      </c>
      <c r="L567" s="28" t="s">
        <v>2136</v>
      </c>
      <c r="M567" s="30">
        <v>1.7793594306049799E-2</v>
      </c>
      <c r="N567" s="28"/>
      <c r="O567" s="1">
        <v>1</v>
      </c>
      <c r="P567" s="16" t="s">
        <v>5131</v>
      </c>
      <c r="T567" s="3"/>
    </row>
    <row r="568" spans="1:20">
      <c r="A568" s="28" t="s">
        <v>591</v>
      </c>
      <c r="B568" s="28" t="s">
        <v>969</v>
      </c>
      <c r="C568" s="29" t="s">
        <v>1842</v>
      </c>
      <c r="D568" s="28" t="s">
        <v>1891</v>
      </c>
      <c r="E568" s="53">
        <v>68292882</v>
      </c>
      <c r="F568" s="53">
        <v>68292882</v>
      </c>
      <c r="G568" s="28">
        <v>0</v>
      </c>
      <c r="H568" s="28" t="s">
        <v>1900</v>
      </c>
      <c r="I568" s="28" t="s">
        <v>1632</v>
      </c>
      <c r="J568" s="28">
        <v>613</v>
      </c>
      <c r="K568" s="28">
        <v>205</v>
      </c>
      <c r="L568" s="28" t="s">
        <v>2129</v>
      </c>
      <c r="M568" s="30">
        <v>0.82</v>
      </c>
      <c r="N568" s="28"/>
      <c r="O568" s="1">
        <v>0.5</v>
      </c>
      <c r="P568" s="16" t="s">
        <v>5130</v>
      </c>
      <c r="T568" s="3"/>
    </row>
    <row r="569" spans="1:20">
      <c r="A569" s="28" t="s">
        <v>591</v>
      </c>
      <c r="B569" s="28" t="s">
        <v>970</v>
      </c>
      <c r="C569" s="29" t="s">
        <v>1849</v>
      </c>
      <c r="D569" s="28" t="s">
        <v>1891</v>
      </c>
      <c r="E569" s="53">
        <v>68777661</v>
      </c>
      <c r="F569" s="53">
        <v>68777661</v>
      </c>
      <c r="G569" s="28">
        <v>0</v>
      </c>
      <c r="H569" s="28" t="s">
        <v>1900</v>
      </c>
      <c r="I569" s="28" t="s">
        <v>1633</v>
      </c>
      <c r="J569" s="28">
        <v>855</v>
      </c>
      <c r="K569" s="28">
        <v>285</v>
      </c>
      <c r="L569" s="28" t="s">
        <v>2134</v>
      </c>
      <c r="M569" s="30">
        <v>0.68345323741007202</v>
      </c>
      <c r="N569" s="28" t="s">
        <v>2149</v>
      </c>
      <c r="O569" s="1">
        <v>1</v>
      </c>
      <c r="P569" s="16" t="s">
        <v>5130</v>
      </c>
      <c r="T569" s="3"/>
    </row>
    <row r="570" spans="1:20">
      <c r="A570" s="28" t="s">
        <v>591</v>
      </c>
      <c r="B570" s="28" t="s">
        <v>971</v>
      </c>
      <c r="C570" s="29" t="s">
        <v>1848</v>
      </c>
      <c r="D570" s="28" t="s">
        <v>1891</v>
      </c>
      <c r="E570" s="53">
        <v>70539905</v>
      </c>
      <c r="F570" s="53">
        <v>70539905</v>
      </c>
      <c r="G570" s="28">
        <v>0</v>
      </c>
      <c r="H570" s="28" t="s">
        <v>1900</v>
      </c>
      <c r="I570" s="28" t="s">
        <v>1634</v>
      </c>
      <c r="J570" s="28">
        <v>43</v>
      </c>
      <c r="K570" s="28">
        <v>15</v>
      </c>
      <c r="L570" s="28" t="s">
        <v>2130</v>
      </c>
      <c r="M570" s="30">
        <v>2.7932960893854698E-2</v>
      </c>
      <c r="N570" s="28"/>
      <c r="O570" s="1">
        <v>1</v>
      </c>
      <c r="P570" s="16" t="s">
        <v>5131</v>
      </c>
      <c r="T570" s="3"/>
    </row>
    <row r="571" spans="1:20">
      <c r="A571" s="28" t="s">
        <v>591</v>
      </c>
      <c r="B571" s="28" t="s">
        <v>193</v>
      </c>
      <c r="C571" s="29" t="s">
        <v>1842</v>
      </c>
      <c r="D571" s="28" t="s">
        <v>1891</v>
      </c>
      <c r="E571" s="53">
        <v>73116678</v>
      </c>
      <c r="F571" s="53">
        <v>73116678</v>
      </c>
      <c r="G571" s="28">
        <v>0</v>
      </c>
      <c r="H571" s="28" t="s">
        <v>1900</v>
      </c>
      <c r="I571" s="28" t="s">
        <v>1635</v>
      </c>
      <c r="J571" s="28">
        <v>196</v>
      </c>
      <c r="K571" s="28">
        <v>66</v>
      </c>
      <c r="L571" s="28" t="s">
        <v>2130</v>
      </c>
      <c r="M571" s="30">
        <v>0.12619502868068799</v>
      </c>
      <c r="N571" s="28"/>
      <c r="O571" s="1">
        <v>0.33333333333333298</v>
      </c>
      <c r="P571" s="16" t="s">
        <v>5130</v>
      </c>
      <c r="T571" s="3"/>
    </row>
    <row r="572" spans="1:20">
      <c r="A572" s="28" t="s">
        <v>591</v>
      </c>
      <c r="B572" s="28" t="s">
        <v>115</v>
      </c>
      <c r="C572" s="29" t="s">
        <v>1842</v>
      </c>
      <c r="D572" s="28" t="s">
        <v>1891</v>
      </c>
      <c r="E572" s="53">
        <v>79585903</v>
      </c>
      <c r="F572" s="53">
        <v>79585903</v>
      </c>
      <c r="G572" s="28">
        <v>0</v>
      </c>
      <c r="H572" s="28" t="s">
        <v>1900</v>
      </c>
      <c r="I572" s="28" t="s">
        <v>1636</v>
      </c>
      <c r="J572" s="28">
        <v>5869</v>
      </c>
      <c r="K572" s="28">
        <v>1957</v>
      </c>
      <c r="L572" s="28" t="s">
        <v>2135</v>
      </c>
      <c r="M572" s="30">
        <v>0.989883662114315</v>
      </c>
      <c r="N572" s="28"/>
      <c r="O572" s="1">
        <v>0.5</v>
      </c>
      <c r="P572" s="16" t="s">
        <v>5130</v>
      </c>
      <c r="T572" s="3"/>
    </row>
    <row r="573" spans="1:20">
      <c r="A573" s="28" t="s">
        <v>591</v>
      </c>
      <c r="B573" s="28" t="s">
        <v>972</v>
      </c>
      <c r="C573" s="29" t="s">
        <v>1842</v>
      </c>
      <c r="D573" s="28" t="s">
        <v>1891</v>
      </c>
      <c r="E573" s="53">
        <v>81117757</v>
      </c>
      <c r="F573" s="53">
        <v>81117757</v>
      </c>
      <c r="G573" s="28">
        <v>0</v>
      </c>
      <c r="H573" s="28" t="s">
        <v>1899</v>
      </c>
      <c r="I573" s="28" t="s">
        <v>1637</v>
      </c>
      <c r="J573" s="28">
        <v>1470</v>
      </c>
      <c r="K573" s="28">
        <v>490</v>
      </c>
      <c r="L573" s="28" t="s">
        <v>2126</v>
      </c>
      <c r="M573" s="30">
        <v>1</v>
      </c>
      <c r="N573" s="28"/>
      <c r="O573" s="1">
        <v>0.5</v>
      </c>
      <c r="P573" s="16" t="s">
        <v>5130</v>
      </c>
      <c r="T573" s="3"/>
    </row>
    <row r="574" spans="1:20">
      <c r="A574" s="28" t="s">
        <v>591</v>
      </c>
      <c r="B574" s="28" t="s">
        <v>973</v>
      </c>
      <c r="C574" s="29" t="s">
        <v>1842</v>
      </c>
      <c r="D574" s="28" t="s">
        <v>1891</v>
      </c>
      <c r="E574" s="53">
        <v>89232534</v>
      </c>
      <c r="F574" s="53">
        <v>89232534</v>
      </c>
      <c r="G574" s="28">
        <v>0</v>
      </c>
      <c r="H574" s="28" t="s">
        <v>1899</v>
      </c>
      <c r="I574" s="28" t="s">
        <v>1638</v>
      </c>
      <c r="J574" s="28">
        <v>1834</v>
      </c>
      <c r="K574" s="28">
        <v>612</v>
      </c>
      <c r="L574" s="28" t="s">
        <v>2128</v>
      </c>
      <c r="M574" s="30">
        <v>1</v>
      </c>
      <c r="N574" s="28"/>
      <c r="O574" s="1">
        <v>0.5</v>
      </c>
      <c r="P574" s="16" t="s">
        <v>5130</v>
      </c>
      <c r="T574" s="3"/>
    </row>
    <row r="575" spans="1:20">
      <c r="A575" s="28" t="s">
        <v>591</v>
      </c>
      <c r="B575" s="28" t="s">
        <v>59</v>
      </c>
      <c r="C575" s="29" t="s">
        <v>1842</v>
      </c>
      <c r="D575" s="28" t="s">
        <v>1891</v>
      </c>
      <c r="E575" s="53">
        <v>98699232</v>
      </c>
      <c r="F575" s="53">
        <v>98699232</v>
      </c>
      <c r="G575" s="28">
        <v>0</v>
      </c>
      <c r="H575" s="28" t="s">
        <v>1899</v>
      </c>
      <c r="I575" s="28" t="s">
        <v>1639</v>
      </c>
      <c r="J575" s="28">
        <v>1380</v>
      </c>
      <c r="K575" s="28">
        <v>460</v>
      </c>
      <c r="L575" s="28" t="s">
        <v>2138</v>
      </c>
      <c r="M575" s="30">
        <v>1</v>
      </c>
      <c r="N575" s="28"/>
      <c r="O575" s="1">
        <v>1</v>
      </c>
      <c r="P575" s="16" t="s">
        <v>5131</v>
      </c>
      <c r="T575" s="3"/>
    </row>
    <row r="576" spans="1:20">
      <c r="A576" s="28" t="s">
        <v>591</v>
      </c>
      <c r="B576" s="28" t="s">
        <v>974</v>
      </c>
      <c r="C576" s="29" t="s">
        <v>1842</v>
      </c>
      <c r="D576" s="28" t="s">
        <v>1891</v>
      </c>
      <c r="E576" s="53">
        <v>100682287</v>
      </c>
      <c r="F576" s="53">
        <v>100682287</v>
      </c>
      <c r="G576" s="28">
        <v>0</v>
      </c>
      <c r="H576" s="28" t="s">
        <v>1899</v>
      </c>
      <c r="I576" s="28" t="s">
        <v>1640</v>
      </c>
      <c r="J576" s="28">
        <v>1078</v>
      </c>
      <c r="K576" s="28">
        <v>360</v>
      </c>
      <c r="L576" s="28" t="s">
        <v>2128</v>
      </c>
      <c r="M576" s="30">
        <v>1</v>
      </c>
      <c r="N576" s="28"/>
      <c r="O576" s="1">
        <v>1</v>
      </c>
      <c r="P576" s="16" t="s">
        <v>5130</v>
      </c>
      <c r="T576" s="3"/>
    </row>
    <row r="577" spans="1:20">
      <c r="A577" s="28" t="s">
        <v>591</v>
      </c>
      <c r="B577" s="28" t="s">
        <v>975</v>
      </c>
      <c r="C577" s="29" t="s">
        <v>1842</v>
      </c>
      <c r="D577" s="28" t="s">
        <v>1891</v>
      </c>
      <c r="E577" s="53">
        <v>103399651</v>
      </c>
      <c r="F577" s="53">
        <v>103399651</v>
      </c>
      <c r="G577" s="28">
        <v>0</v>
      </c>
      <c r="H577" s="28" t="s">
        <v>1900</v>
      </c>
      <c r="I577" s="28" t="s">
        <v>1641</v>
      </c>
      <c r="J577" s="28">
        <v>1310</v>
      </c>
      <c r="K577" s="28">
        <v>437</v>
      </c>
      <c r="L577" s="28" t="s">
        <v>2137</v>
      </c>
      <c r="M577" s="30">
        <v>0.98202247191011205</v>
      </c>
      <c r="N577" s="28"/>
      <c r="O577" s="1">
        <v>0.25</v>
      </c>
      <c r="P577" s="16" t="s">
        <v>5130</v>
      </c>
      <c r="T577" s="3"/>
    </row>
    <row r="578" spans="1:20">
      <c r="A578" s="28" t="s">
        <v>591</v>
      </c>
      <c r="B578" s="28" t="s">
        <v>976</v>
      </c>
      <c r="C578" s="29" t="s">
        <v>1844</v>
      </c>
      <c r="D578" s="28" t="s">
        <v>1891</v>
      </c>
      <c r="E578" s="53">
        <v>111151996</v>
      </c>
      <c r="F578" s="53">
        <v>111151996</v>
      </c>
      <c r="G578" s="28">
        <v>0</v>
      </c>
      <c r="H578" s="28" t="s">
        <v>1900</v>
      </c>
      <c r="I578" s="28" t="s">
        <v>1642</v>
      </c>
      <c r="J578" s="28" t="s">
        <v>2048</v>
      </c>
      <c r="K578" s="28" t="s">
        <v>2049</v>
      </c>
      <c r="L578" s="28" t="s">
        <v>2132</v>
      </c>
      <c r="M578" s="30">
        <v>0.98220358127757101</v>
      </c>
      <c r="N578" s="28"/>
      <c r="O578" s="1">
        <v>1</v>
      </c>
      <c r="P578" s="16" t="s">
        <v>5131</v>
      </c>
      <c r="T578" s="3"/>
    </row>
    <row r="579" spans="1:20">
      <c r="A579" s="28" t="s">
        <v>591</v>
      </c>
      <c r="B579" s="28" t="s">
        <v>977</v>
      </c>
      <c r="C579" s="29" t="s">
        <v>1842</v>
      </c>
      <c r="D579" s="28" t="s">
        <v>1891</v>
      </c>
      <c r="E579" s="53">
        <v>113680154</v>
      </c>
      <c r="F579" s="53">
        <v>113680154</v>
      </c>
      <c r="G579" s="28">
        <v>0</v>
      </c>
      <c r="H579" s="28" t="s">
        <v>1899</v>
      </c>
      <c r="I579" s="28" t="s">
        <v>1643</v>
      </c>
      <c r="J579" s="28">
        <v>6313</v>
      </c>
      <c r="K579" s="28">
        <v>2105</v>
      </c>
      <c r="L579" s="28" t="s">
        <v>2128</v>
      </c>
      <c r="M579" s="30">
        <v>1</v>
      </c>
      <c r="N579" s="28"/>
      <c r="O579" s="1">
        <v>1</v>
      </c>
      <c r="P579" s="16" t="s">
        <v>5131</v>
      </c>
      <c r="T579" s="3"/>
    </row>
    <row r="580" spans="1:20">
      <c r="A580" s="28" t="s">
        <v>591</v>
      </c>
      <c r="B580" s="28" t="s">
        <v>978</v>
      </c>
      <c r="C580" s="29" t="s">
        <v>1840</v>
      </c>
      <c r="D580" s="28" t="s">
        <v>1891</v>
      </c>
      <c r="E580" s="53">
        <v>152432053</v>
      </c>
      <c r="F580" s="53">
        <v>152432053</v>
      </c>
      <c r="G580" s="28">
        <v>0</v>
      </c>
      <c r="H580" s="28" t="s">
        <v>1899</v>
      </c>
      <c r="I580" s="28" t="s">
        <v>1644</v>
      </c>
      <c r="J580" s="28">
        <v>985</v>
      </c>
      <c r="K580" s="28">
        <v>329</v>
      </c>
      <c r="L580" s="28" t="s">
        <v>2140</v>
      </c>
      <c r="M580" s="30">
        <v>1</v>
      </c>
      <c r="N580" s="28"/>
      <c r="O580" s="1">
        <v>1</v>
      </c>
      <c r="P580" s="16" t="s">
        <v>5130</v>
      </c>
      <c r="T580" s="3"/>
    </row>
    <row r="581" spans="1:20">
      <c r="A581" s="28" t="s">
        <v>591</v>
      </c>
      <c r="B581" s="28" t="s">
        <v>92</v>
      </c>
      <c r="C581" s="29" t="s">
        <v>1840</v>
      </c>
      <c r="D581" s="28" t="s">
        <v>1891</v>
      </c>
      <c r="E581" s="53">
        <v>155531770</v>
      </c>
      <c r="F581" s="53">
        <v>155531770</v>
      </c>
      <c r="G581" s="28">
        <v>0</v>
      </c>
      <c r="H581" s="28" t="s">
        <v>1900</v>
      </c>
      <c r="I581" s="28" t="s">
        <v>1645</v>
      </c>
      <c r="J581" s="28">
        <v>130</v>
      </c>
      <c r="K581" s="28">
        <v>44</v>
      </c>
      <c r="L581" s="28" t="s">
        <v>2130</v>
      </c>
      <c r="M581" s="30">
        <v>1.5083990401097E-2</v>
      </c>
      <c r="N581" s="28" t="s">
        <v>2147</v>
      </c>
      <c r="O581" s="1">
        <v>0.33333333333333298</v>
      </c>
      <c r="P581" s="16" t="s">
        <v>5131</v>
      </c>
      <c r="T581" s="3"/>
    </row>
    <row r="582" spans="1:20">
      <c r="A582" s="28" t="s">
        <v>591</v>
      </c>
      <c r="B582" s="28" t="s">
        <v>979</v>
      </c>
      <c r="C582" s="29" t="s">
        <v>1840</v>
      </c>
      <c r="D582" s="28" t="s">
        <v>1891</v>
      </c>
      <c r="E582" s="53">
        <v>176135712</v>
      </c>
      <c r="F582" s="53">
        <v>176135712</v>
      </c>
      <c r="G582" s="28">
        <v>0</v>
      </c>
      <c r="H582" s="28" t="s">
        <v>1899</v>
      </c>
      <c r="I582" s="28" t="s">
        <v>1646</v>
      </c>
      <c r="J582" s="28" t="s">
        <v>2050</v>
      </c>
      <c r="K582" s="28" t="s">
        <v>2051</v>
      </c>
      <c r="L582" s="28" t="s">
        <v>2128</v>
      </c>
      <c r="M582" s="30">
        <v>1</v>
      </c>
      <c r="N582" s="28"/>
      <c r="O582" s="1">
        <v>1</v>
      </c>
      <c r="P582" s="16" t="s">
        <v>5131</v>
      </c>
      <c r="T582" s="3"/>
    </row>
    <row r="583" spans="1:20">
      <c r="A583" s="28" t="s">
        <v>591</v>
      </c>
      <c r="B583" s="28" t="s">
        <v>980</v>
      </c>
      <c r="C583" s="29" t="s">
        <v>1844</v>
      </c>
      <c r="D583" s="28" t="s">
        <v>1891</v>
      </c>
      <c r="E583" s="53">
        <v>184866718</v>
      </c>
      <c r="F583" s="53">
        <v>184866718</v>
      </c>
      <c r="G583" s="28">
        <v>0</v>
      </c>
      <c r="H583" s="28" t="s">
        <v>1900</v>
      </c>
      <c r="I583" s="28" t="s">
        <v>1647</v>
      </c>
      <c r="J583" s="28">
        <v>3235</v>
      </c>
      <c r="K583" s="28">
        <v>1079</v>
      </c>
      <c r="L583" s="28" t="s">
        <v>2130</v>
      </c>
      <c r="M583" s="30">
        <v>0.99264029438822399</v>
      </c>
      <c r="N583" s="28"/>
      <c r="O583" s="1">
        <v>0.5</v>
      </c>
      <c r="P583" s="16" t="s">
        <v>5131</v>
      </c>
      <c r="T583" s="3"/>
    </row>
    <row r="584" spans="1:20">
      <c r="A584" s="28" t="s">
        <v>591</v>
      </c>
      <c r="B584" s="28" t="s">
        <v>981</v>
      </c>
      <c r="C584" s="29" t="s">
        <v>1844</v>
      </c>
      <c r="D584" s="28" t="s">
        <v>1892</v>
      </c>
      <c r="E584" s="53">
        <v>495736</v>
      </c>
      <c r="F584" s="53">
        <v>495736</v>
      </c>
      <c r="G584" s="28">
        <v>0</v>
      </c>
      <c r="H584" s="28" t="s">
        <v>1900</v>
      </c>
      <c r="I584" s="28" t="s">
        <v>1648</v>
      </c>
      <c r="J584" s="28">
        <v>202</v>
      </c>
      <c r="K584" s="28">
        <v>68</v>
      </c>
      <c r="L584" s="28" t="s">
        <v>2130</v>
      </c>
      <c r="M584" s="30">
        <v>0.56666666666666698</v>
      </c>
      <c r="N584" s="28"/>
      <c r="O584" s="1">
        <v>1</v>
      </c>
      <c r="P584" s="16" t="s">
        <v>5131</v>
      </c>
      <c r="T584" s="3"/>
    </row>
    <row r="585" spans="1:20">
      <c r="A585" s="28" t="s">
        <v>591</v>
      </c>
      <c r="B585" s="28" t="s">
        <v>982</v>
      </c>
      <c r="C585" s="29" t="s">
        <v>1852</v>
      </c>
      <c r="D585" s="28" t="s">
        <v>1892</v>
      </c>
      <c r="E585" s="53">
        <v>1042735</v>
      </c>
      <c r="F585" s="53">
        <v>1042735</v>
      </c>
      <c r="G585" s="28">
        <v>0</v>
      </c>
      <c r="H585" s="28" t="s">
        <v>1900</v>
      </c>
      <c r="I585" s="28" t="s">
        <v>1649</v>
      </c>
      <c r="J585" s="28">
        <v>225</v>
      </c>
      <c r="K585" s="28">
        <v>75</v>
      </c>
      <c r="L585" s="28" t="s">
        <v>2131</v>
      </c>
      <c r="M585" s="30">
        <v>0.42372881355932202</v>
      </c>
      <c r="N585" s="28"/>
      <c r="O585" s="1">
        <v>1</v>
      </c>
      <c r="P585" s="16" t="s">
        <v>5131</v>
      </c>
      <c r="T585" s="3"/>
    </row>
    <row r="586" spans="1:20">
      <c r="A586" s="28" t="s">
        <v>591</v>
      </c>
      <c r="B586" s="28" t="s">
        <v>982</v>
      </c>
      <c r="C586" s="29" t="s">
        <v>1842</v>
      </c>
      <c r="D586" s="28" t="s">
        <v>1892</v>
      </c>
      <c r="E586" s="53">
        <v>1042892</v>
      </c>
      <c r="F586" s="53">
        <v>1042892</v>
      </c>
      <c r="G586" s="28">
        <v>0</v>
      </c>
      <c r="H586" s="28" t="s">
        <v>1900</v>
      </c>
      <c r="I586" s="28" t="s">
        <v>1649</v>
      </c>
      <c r="J586" s="28">
        <v>68</v>
      </c>
      <c r="K586" s="28">
        <v>23</v>
      </c>
      <c r="L586" s="28" t="s">
        <v>2137</v>
      </c>
      <c r="M586" s="30">
        <v>0.129943502824859</v>
      </c>
      <c r="N586" s="28"/>
      <c r="O586" s="1">
        <v>1</v>
      </c>
      <c r="P586" s="16" t="s">
        <v>5131</v>
      </c>
      <c r="T586" s="3"/>
    </row>
    <row r="587" spans="1:20">
      <c r="A587" s="28" t="s">
        <v>591</v>
      </c>
      <c r="B587" s="28" t="s">
        <v>982</v>
      </c>
      <c r="C587" s="29" t="s">
        <v>1842</v>
      </c>
      <c r="D587" s="28" t="s">
        <v>1892</v>
      </c>
      <c r="E587" s="53">
        <v>1042938</v>
      </c>
      <c r="F587" s="53">
        <v>1042938</v>
      </c>
      <c r="G587" s="28">
        <v>0</v>
      </c>
      <c r="H587" s="28" t="s">
        <v>1900</v>
      </c>
      <c r="I587" s="28" t="s">
        <v>1649</v>
      </c>
      <c r="J587" s="28">
        <v>22</v>
      </c>
      <c r="K587" s="28">
        <v>8</v>
      </c>
      <c r="L587" s="28" t="s">
        <v>2130</v>
      </c>
      <c r="M587" s="30">
        <v>4.5197740112994399E-2</v>
      </c>
      <c r="N587" s="28"/>
      <c r="O587" s="1">
        <v>1</v>
      </c>
      <c r="P587" s="16" t="s">
        <v>5131</v>
      </c>
      <c r="T587" s="3"/>
    </row>
    <row r="588" spans="1:20">
      <c r="A588" s="28" t="s">
        <v>591</v>
      </c>
      <c r="B588" s="28" t="s">
        <v>983</v>
      </c>
      <c r="C588" s="29" t="s">
        <v>1842</v>
      </c>
      <c r="D588" s="28" t="s">
        <v>1892</v>
      </c>
      <c r="E588" s="53">
        <v>7912561</v>
      </c>
      <c r="F588" s="53">
        <v>7912561</v>
      </c>
      <c r="G588" s="28">
        <v>0</v>
      </c>
      <c r="H588" s="28" t="s">
        <v>1900</v>
      </c>
      <c r="I588" s="28" t="s">
        <v>1650</v>
      </c>
      <c r="J588" s="28">
        <v>1976</v>
      </c>
      <c r="K588" s="28">
        <v>659</v>
      </c>
      <c r="L588" s="28" t="s">
        <v>2131</v>
      </c>
      <c r="M588" s="30">
        <v>0.99396681749622995</v>
      </c>
      <c r="N588" s="28"/>
      <c r="O588" s="1">
        <v>0.5</v>
      </c>
      <c r="P588" s="16" t="s">
        <v>5130</v>
      </c>
      <c r="T588" s="3"/>
    </row>
    <row r="589" spans="1:20">
      <c r="A589" s="28" t="s">
        <v>591</v>
      </c>
      <c r="B589" s="28" t="s">
        <v>984</v>
      </c>
      <c r="C589" s="29" t="s">
        <v>1842</v>
      </c>
      <c r="D589" s="28" t="s">
        <v>1892</v>
      </c>
      <c r="E589" s="53">
        <v>10280589</v>
      </c>
      <c r="F589" s="53">
        <v>10280589</v>
      </c>
      <c r="G589" s="28">
        <v>0</v>
      </c>
      <c r="H589" s="28" t="s">
        <v>1900</v>
      </c>
      <c r="I589" s="28" t="s">
        <v>1651</v>
      </c>
      <c r="J589" s="28" t="s">
        <v>2052</v>
      </c>
      <c r="K589" s="28" t="s">
        <v>2053</v>
      </c>
      <c r="L589" s="28" t="s">
        <v>2142</v>
      </c>
      <c r="M589" s="30">
        <v>0.946709204773721</v>
      </c>
      <c r="N589" s="28"/>
      <c r="O589" s="1">
        <v>0.33333333333333298</v>
      </c>
      <c r="P589" s="16" t="s">
        <v>5131</v>
      </c>
      <c r="T589" s="3"/>
    </row>
    <row r="590" spans="1:20">
      <c r="A590" s="28" t="s">
        <v>591</v>
      </c>
      <c r="B590" s="28" t="s">
        <v>985</v>
      </c>
      <c r="C590" s="29" t="s">
        <v>1844</v>
      </c>
      <c r="D590" s="28" t="s">
        <v>1892</v>
      </c>
      <c r="E590" s="53">
        <v>34025358</v>
      </c>
      <c r="F590" s="53">
        <v>34025358</v>
      </c>
      <c r="G590" s="28">
        <v>0</v>
      </c>
      <c r="H590" s="28" t="s">
        <v>1900</v>
      </c>
      <c r="I590" s="28" t="s">
        <v>1652</v>
      </c>
      <c r="J590" s="28">
        <v>585</v>
      </c>
      <c r="K590" s="28">
        <v>195</v>
      </c>
      <c r="L590" s="28" t="s">
        <v>2131</v>
      </c>
      <c r="M590" s="30">
        <v>0.97989949748743699</v>
      </c>
      <c r="N590" s="28"/>
      <c r="O590" s="1">
        <v>0.33333333333333298</v>
      </c>
      <c r="P590" s="16" t="s">
        <v>5131</v>
      </c>
      <c r="T590" s="3"/>
    </row>
    <row r="591" spans="1:20">
      <c r="A591" s="28" t="s">
        <v>591</v>
      </c>
      <c r="B591" s="28" t="s">
        <v>986</v>
      </c>
      <c r="C591" s="29" t="s">
        <v>1842</v>
      </c>
      <c r="D591" s="28" t="s">
        <v>1892</v>
      </c>
      <c r="E591" s="53">
        <v>64049585</v>
      </c>
      <c r="F591" s="53">
        <v>64049585</v>
      </c>
      <c r="G591" s="28">
        <v>0</v>
      </c>
      <c r="H591" s="28" t="s">
        <v>1900</v>
      </c>
      <c r="I591" s="28" t="s">
        <v>1653</v>
      </c>
      <c r="J591" s="28">
        <v>463</v>
      </c>
      <c r="K591" s="28">
        <v>155</v>
      </c>
      <c r="L591" s="28" t="s">
        <v>2130</v>
      </c>
      <c r="M591" s="30">
        <v>0.96273291925465798</v>
      </c>
      <c r="N591" s="28"/>
      <c r="O591" s="1">
        <v>1</v>
      </c>
      <c r="P591" s="16" t="s">
        <v>5131</v>
      </c>
      <c r="T591" s="3"/>
    </row>
    <row r="592" spans="1:20">
      <c r="A592" s="28" t="s">
        <v>591</v>
      </c>
      <c r="B592" s="28" t="s">
        <v>259</v>
      </c>
      <c r="C592" s="29" t="s">
        <v>1846</v>
      </c>
      <c r="D592" s="28" t="s">
        <v>1892</v>
      </c>
      <c r="E592" s="53">
        <v>76209390</v>
      </c>
      <c r="F592" s="53">
        <v>76209390</v>
      </c>
      <c r="G592" s="28">
        <v>0</v>
      </c>
      <c r="H592" s="28" t="s">
        <v>1900</v>
      </c>
      <c r="I592" s="28" t="s">
        <v>1654</v>
      </c>
      <c r="J592" s="28">
        <v>277</v>
      </c>
      <c r="K592" s="28">
        <v>93</v>
      </c>
      <c r="L592" s="28" t="s">
        <v>2130</v>
      </c>
      <c r="M592" s="30">
        <v>0.93</v>
      </c>
      <c r="N592" s="28"/>
      <c r="O592" s="1">
        <v>1</v>
      </c>
      <c r="P592" s="16" t="s">
        <v>5131</v>
      </c>
      <c r="T592" s="3"/>
    </row>
    <row r="593" spans="1:20">
      <c r="A593" s="28" t="s">
        <v>591</v>
      </c>
      <c r="B593" s="28" t="s">
        <v>987</v>
      </c>
      <c r="C593" s="29" t="s">
        <v>1844</v>
      </c>
      <c r="D593" s="28" t="s">
        <v>1892</v>
      </c>
      <c r="E593" s="53">
        <v>109784181</v>
      </c>
      <c r="F593" s="53">
        <v>109784181</v>
      </c>
      <c r="G593" s="28">
        <v>0</v>
      </c>
      <c r="H593" s="28" t="s">
        <v>1899</v>
      </c>
      <c r="I593" s="28" t="s">
        <v>1655</v>
      </c>
      <c r="J593" s="28">
        <v>1973</v>
      </c>
      <c r="K593" s="28">
        <v>658</v>
      </c>
      <c r="L593" s="28" t="s">
        <v>2139</v>
      </c>
      <c r="M593" s="30">
        <v>1</v>
      </c>
      <c r="N593" s="28"/>
      <c r="O593" s="1">
        <v>1</v>
      </c>
      <c r="P593" s="16" t="s">
        <v>5130</v>
      </c>
      <c r="T593" s="3"/>
    </row>
    <row r="594" spans="1:20">
      <c r="A594" s="28" t="s">
        <v>591</v>
      </c>
      <c r="B594" s="28" t="s">
        <v>988</v>
      </c>
      <c r="C594" s="29" t="s">
        <v>1855</v>
      </c>
      <c r="D594" s="28" t="s">
        <v>1892</v>
      </c>
      <c r="E594" s="53">
        <v>111338971</v>
      </c>
      <c r="F594" s="53">
        <v>111338971</v>
      </c>
      <c r="G594" s="28">
        <v>0</v>
      </c>
      <c r="H594" s="28" t="s">
        <v>1900</v>
      </c>
      <c r="I594" s="28" t="s">
        <v>1656</v>
      </c>
      <c r="J594" s="28" t="s">
        <v>2054</v>
      </c>
      <c r="K594" s="28" t="s">
        <v>2055</v>
      </c>
      <c r="L594" s="28" t="s">
        <v>2129</v>
      </c>
      <c r="M594" s="30">
        <v>0.11134977231720949</v>
      </c>
      <c r="N594" s="28"/>
      <c r="O594" s="1">
        <v>0.18181818181818199</v>
      </c>
      <c r="P594" s="16" t="s">
        <v>5131</v>
      </c>
      <c r="T594" s="3"/>
    </row>
    <row r="595" spans="1:20">
      <c r="A595" s="28" t="s">
        <v>591</v>
      </c>
      <c r="B595" s="28" t="s">
        <v>989</v>
      </c>
      <c r="C595" s="29" t="s">
        <v>1842</v>
      </c>
      <c r="D595" s="28" t="s">
        <v>1892</v>
      </c>
      <c r="E595" s="53">
        <v>112797337</v>
      </c>
      <c r="F595" s="53">
        <v>112797337</v>
      </c>
      <c r="G595" s="28">
        <v>0</v>
      </c>
      <c r="H595" s="28" t="s">
        <v>1900</v>
      </c>
      <c r="I595" s="28" t="s">
        <v>1657</v>
      </c>
      <c r="J595" s="28">
        <v>1099</v>
      </c>
      <c r="K595" s="28">
        <v>367</v>
      </c>
      <c r="L595" s="28" t="s">
        <v>2130</v>
      </c>
      <c r="M595" s="30">
        <v>0.997282608695652</v>
      </c>
      <c r="N595" s="28"/>
      <c r="O595" s="1">
        <v>1</v>
      </c>
      <c r="P595" s="16" t="s">
        <v>5131</v>
      </c>
      <c r="T595" s="3"/>
    </row>
    <row r="596" spans="1:20">
      <c r="A596" s="28" t="s">
        <v>591</v>
      </c>
      <c r="B596" s="28" t="s">
        <v>990</v>
      </c>
      <c r="C596" s="29" t="s">
        <v>1867</v>
      </c>
      <c r="D596" s="28" t="s">
        <v>1892</v>
      </c>
      <c r="E596" s="53">
        <v>126411263</v>
      </c>
      <c r="F596" s="53">
        <v>126411263</v>
      </c>
      <c r="G596" s="28">
        <v>0</v>
      </c>
      <c r="H596" s="28" t="s">
        <v>1899</v>
      </c>
      <c r="I596" s="28" t="s">
        <v>1658</v>
      </c>
      <c r="J596" s="28">
        <v>415</v>
      </c>
      <c r="K596" s="28">
        <v>139</v>
      </c>
      <c r="L596" s="28" t="s">
        <v>2127</v>
      </c>
      <c r="M596" s="30">
        <v>1</v>
      </c>
      <c r="N596" s="28"/>
      <c r="O596" s="1">
        <v>0.5</v>
      </c>
      <c r="P596" s="16" t="s">
        <v>5130</v>
      </c>
      <c r="T596" s="3"/>
    </row>
    <row r="597" spans="1:20">
      <c r="A597" s="28" t="s">
        <v>591</v>
      </c>
      <c r="B597" s="28" t="s">
        <v>990</v>
      </c>
      <c r="C597" s="29" t="s">
        <v>1842</v>
      </c>
      <c r="D597" s="28" t="s">
        <v>1892</v>
      </c>
      <c r="E597" s="53">
        <v>126411266</v>
      </c>
      <c r="F597" s="53">
        <v>126411266</v>
      </c>
      <c r="G597" s="28">
        <v>0</v>
      </c>
      <c r="H597" s="28" t="s">
        <v>1900</v>
      </c>
      <c r="I597" s="28" t="s">
        <v>1658</v>
      </c>
      <c r="J597" s="28">
        <v>412</v>
      </c>
      <c r="K597" s="28">
        <v>138</v>
      </c>
      <c r="L597" s="28" t="s">
        <v>2130</v>
      </c>
      <c r="M597" s="30">
        <v>0.99280575539568305</v>
      </c>
      <c r="N597" s="28"/>
      <c r="O597" s="1">
        <v>0.5</v>
      </c>
      <c r="P597" s="16" t="s">
        <v>5130</v>
      </c>
      <c r="T597" s="3"/>
    </row>
    <row r="598" spans="1:20">
      <c r="A598" s="28" t="s">
        <v>591</v>
      </c>
      <c r="B598" s="28" t="s">
        <v>991</v>
      </c>
      <c r="C598" s="29" t="s">
        <v>1840</v>
      </c>
      <c r="D598" s="28" t="s">
        <v>1892</v>
      </c>
      <c r="E598" s="53">
        <v>134810349</v>
      </c>
      <c r="F598" s="53">
        <v>134810349</v>
      </c>
      <c r="G598" s="28">
        <v>0</v>
      </c>
      <c r="H598" s="28" t="s">
        <v>1900</v>
      </c>
      <c r="I598" s="28" t="s">
        <v>1659</v>
      </c>
      <c r="J598" s="28">
        <v>349</v>
      </c>
      <c r="K598" s="28">
        <v>117</v>
      </c>
      <c r="L598" s="28" t="s">
        <v>2129</v>
      </c>
      <c r="M598" s="30">
        <v>0.477551020408163</v>
      </c>
      <c r="N598" s="28"/>
      <c r="O598" s="1">
        <v>1</v>
      </c>
      <c r="P598" s="16" t="s">
        <v>5131</v>
      </c>
      <c r="T598" s="3"/>
    </row>
    <row r="599" spans="1:20">
      <c r="A599" s="28" t="s">
        <v>591</v>
      </c>
      <c r="B599" s="28" t="s">
        <v>992</v>
      </c>
      <c r="C599" s="29" t="s">
        <v>1842</v>
      </c>
      <c r="D599" s="28" t="s">
        <v>1892</v>
      </c>
      <c r="E599" s="53">
        <v>134813045</v>
      </c>
      <c r="F599" s="53">
        <v>134813045</v>
      </c>
      <c r="G599" s="28">
        <v>0</v>
      </c>
      <c r="H599" s="28" t="s">
        <v>1899</v>
      </c>
      <c r="I599" s="28" t="s">
        <v>1660</v>
      </c>
      <c r="J599" s="28">
        <v>484</v>
      </c>
      <c r="K599" s="28">
        <v>162</v>
      </c>
      <c r="L599" s="28" t="s">
        <v>2128</v>
      </c>
      <c r="M599" s="30">
        <v>1</v>
      </c>
      <c r="N599" s="28"/>
      <c r="O599" s="1">
        <v>1</v>
      </c>
      <c r="P599" s="16" t="s">
        <v>5131</v>
      </c>
      <c r="T599" s="3"/>
    </row>
    <row r="600" spans="1:20">
      <c r="A600" s="28" t="s">
        <v>591</v>
      </c>
      <c r="B600" s="28" t="s">
        <v>993</v>
      </c>
      <c r="C600" s="29" t="s">
        <v>1850</v>
      </c>
      <c r="D600" s="28" t="s">
        <v>1892</v>
      </c>
      <c r="E600" s="53">
        <v>137303727</v>
      </c>
      <c r="F600" s="53">
        <v>137303727</v>
      </c>
      <c r="G600" s="28">
        <v>0</v>
      </c>
      <c r="H600" s="28" t="s">
        <v>1900</v>
      </c>
      <c r="I600" s="28" t="s">
        <v>1661</v>
      </c>
      <c r="J600" s="28">
        <v>1834</v>
      </c>
      <c r="K600" s="28">
        <v>612</v>
      </c>
      <c r="L600" s="28" t="s">
        <v>2129</v>
      </c>
      <c r="M600" s="30">
        <v>0.99674267100977199</v>
      </c>
      <c r="N600" s="28" t="s">
        <v>2152</v>
      </c>
      <c r="O600" s="1">
        <v>0.33333333333333298</v>
      </c>
      <c r="P600" s="16" t="s">
        <v>5130</v>
      </c>
      <c r="T600" s="3"/>
    </row>
    <row r="601" spans="1:20">
      <c r="A601" s="28" t="s">
        <v>591</v>
      </c>
      <c r="B601" s="28" t="s">
        <v>994</v>
      </c>
      <c r="C601" s="29" t="s">
        <v>1844</v>
      </c>
      <c r="D601" s="28" t="s">
        <v>1892</v>
      </c>
      <c r="E601" s="53">
        <v>137479270</v>
      </c>
      <c r="F601" s="53">
        <v>137479270</v>
      </c>
      <c r="G601" s="28">
        <v>0</v>
      </c>
      <c r="H601" s="28" t="s">
        <v>1899</v>
      </c>
      <c r="I601" s="28" t="s">
        <v>1662</v>
      </c>
      <c r="J601" s="28">
        <v>638</v>
      </c>
      <c r="K601" s="28">
        <v>213</v>
      </c>
      <c r="L601" s="28" t="s">
        <v>2133</v>
      </c>
      <c r="M601" s="30">
        <v>1</v>
      </c>
      <c r="N601" s="28"/>
      <c r="O601" s="1">
        <v>1</v>
      </c>
      <c r="P601" s="16" t="s">
        <v>5131</v>
      </c>
      <c r="T601" s="3"/>
    </row>
    <row r="602" spans="1:20">
      <c r="A602" s="28" t="s">
        <v>591</v>
      </c>
      <c r="B602" s="28" t="s">
        <v>995</v>
      </c>
      <c r="C602" s="29" t="s">
        <v>1840</v>
      </c>
      <c r="D602" s="28" t="s">
        <v>1892</v>
      </c>
      <c r="E602" s="53">
        <v>138732375</v>
      </c>
      <c r="F602" s="53">
        <v>138732375</v>
      </c>
      <c r="G602" s="28">
        <v>0</v>
      </c>
      <c r="H602" s="28" t="s">
        <v>1900</v>
      </c>
      <c r="I602" s="28" t="s">
        <v>1663</v>
      </c>
      <c r="J602" s="28" t="s">
        <v>2056</v>
      </c>
      <c r="K602" s="28" t="s">
        <v>2057</v>
      </c>
      <c r="L602" s="28" t="s">
        <v>2141</v>
      </c>
      <c r="M602" s="30">
        <v>0.9765625</v>
      </c>
      <c r="N602" s="28" t="s">
        <v>2147</v>
      </c>
      <c r="O602" s="1">
        <v>1</v>
      </c>
      <c r="P602" s="16" t="s">
        <v>5131</v>
      </c>
      <c r="T602" s="3"/>
    </row>
    <row r="603" spans="1:20">
      <c r="A603" s="28" t="s">
        <v>591</v>
      </c>
      <c r="B603" s="28" t="s">
        <v>996</v>
      </c>
      <c r="C603" s="29" t="s">
        <v>1844</v>
      </c>
      <c r="D603" s="28" t="s">
        <v>1892</v>
      </c>
      <c r="E603" s="53">
        <v>140210716</v>
      </c>
      <c r="F603" s="53">
        <v>140210716</v>
      </c>
      <c r="G603" s="28">
        <v>0</v>
      </c>
      <c r="H603" s="28" t="s">
        <v>1900</v>
      </c>
      <c r="I603" s="28" t="s">
        <v>1664</v>
      </c>
      <c r="J603" s="28">
        <v>2452</v>
      </c>
      <c r="K603" s="28">
        <v>818</v>
      </c>
      <c r="L603" s="28" t="s">
        <v>2129</v>
      </c>
      <c r="M603" s="30">
        <v>0.97034400948991695</v>
      </c>
      <c r="N603" s="28"/>
      <c r="O603" s="1">
        <v>0.5</v>
      </c>
      <c r="P603" s="16" t="s">
        <v>5131</v>
      </c>
      <c r="T603" s="3"/>
    </row>
    <row r="604" spans="1:20">
      <c r="A604" s="28" t="s">
        <v>591</v>
      </c>
      <c r="B604" s="28" t="s">
        <v>997</v>
      </c>
      <c r="C604" s="29" t="s">
        <v>1842</v>
      </c>
      <c r="D604" s="28" t="s">
        <v>1892</v>
      </c>
      <c r="E604" s="53">
        <v>140218283</v>
      </c>
      <c r="F604" s="53">
        <v>140218283</v>
      </c>
      <c r="G604" s="28">
        <v>0</v>
      </c>
      <c r="H604" s="28" t="s">
        <v>1900</v>
      </c>
      <c r="I604" s="28" t="s">
        <v>1665</v>
      </c>
      <c r="J604" s="28">
        <v>2466</v>
      </c>
      <c r="K604" s="28">
        <v>822</v>
      </c>
      <c r="L604" s="28" t="s">
        <v>2134</v>
      </c>
      <c r="M604" s="30">
        <v>0.97278106508875695</v>
      </c>
      <c r="N604" s="28"/>
      <c r="O604" s="1">
        <v>0.33333333333333298</v>
      </c>
      <c r="P604" s="16" t="s">
        <v>5131</v>
      </c>
      <c r="T604" s="3"/>
    </row>
    <row r="605" spans="1:20">
      <c r="A605" s="28" t="s">
        <v>591</v>
      </c>
      <c r="B605" s="28" t="s">
        <v>998</v>
      </c>
      <c r="C605" s="29" t="s">
        <v>1842</v>
      </c>
      <c r="D605" s="28" t="s">
        <v>1892</v>
      </c>
      <c r="E605" s="53">
        <v>140329107</v>
      </c>
      <c r="F605" s="53">
        <v>140329107</v>
      </c>
      <c r="G605" s="28">
        <v>0</v>
      </c>
      <c r="H605" s="28" t="s">
        <v>1900</v>
      </c>
      <c r="I605" s="28" t="s">
        <v>1666</v>
      </c>
      <c r="J605" s="28">
        <v>2572</v>
      </c>
      <c r="K605" s="28">
        <v>858</v>
      </c>
      <c r="L605" s="28" t="s">
        <v>2130</v>
      </c>
      <c r="M605" s="30">
        <v>0.96949152542372896</v>
      </c>
      <c r="N605" s="28"/>
      <c r="O605" s="1">
        <v>0.5</v>
      </c>
      <c r="P605" s="16" t="s">
        <v>5130</v>
      </c>
      <c r="T605" s="3"/>
    </row>
    <row r="606" spans="1:20">
      <c r="A606" s="28" t="s">
        <v>591</v>
      </c>
      <c r="B606" s="28" t="s">
        <v>999</v>
      </c>
      <c r="C606" s="29" t="s">
        <v>1842</v>
      </c>
      <c r="D606" s="28" t="s">
        <v>1892</v>
      </c>
      <c r="E606" s="53">
        <v>140510383</v>
      </c>
      <c r="F606" s="53">
        <v>140510383</v>
      </c>
      <c r="G606" s="28">
        <v>0</v>
      </c>
      <c r="H606" s="28" t="s">
        <v>1900</v>
      </c>
      <c r="I606" s="28" t="s">
        <v>1667</v>
      </c>
      <c r="J606" s="28">
        <v>361</v>
      </c>
      <c r="K606" s="28">
        <v>121</v>
      </c>
      <c r="L606" s="28" t="s">
        <v>2129</v>
      </c>
      <c r="M606" s="30">
        <v>0.15220125786163499</v>
      </c>
      <c r="N606" s="28"/>
      <c r="O606" s="1">
        <v>1</v>
      </c>
      <c r="P606" s="16" t="s">
        <v>5131</v>
      </c>
      <c r="T606" s="3"/>
    </row>
    <row r="607" spans="1:20">
      <c r="A607" s="28" t="s">
        <v>591</v>
      </c>
      <c r="B607" s="28" t="s">
        <v>1000</v>
      </c>
      <c r="C607" s="29" t="s">
        <v>1846</v>
      </c>
      <c r="D607" s="28" t="s">
        <v>1892</v>
      </c>
      <c r="E607" s="53">
        <v>140755022</v>
      </c>
      <c r="F607" s="53">
        <v>140755022</v>
      </c>
      <c r="G607" s="28">
        <v>0</v>
      </c>
      <c r="H607" s="28" t="s">
        <v>1900</v>
      </c>
      <c r="I607" s="28" t="s">
        <v>1668</v>
      </c>
      <c r="J607" s="28">
        <v>2458</v>
      </c>
      <c r="K607" s="28">
        <v>820</v>
      </c>
      <c r="L607" s="28" t="s">
        <v>2129</v>
      </c>
      <c r="M607" s="30">
        <v>0.99878197320341</v>
      </c>
      <c r="N607" s="28"/>
      <c r="O607" s="1">
        <v>0.5</v>
      </c>
      <c r="P607" s="16" t="s">
        <v>5131</v>
      </c>
      <c r="T607" s="3"/>
    </row>
    <row r="608" spans="1:20">
      <c r="A608" s="28" t="s">
        <v>591</v>
      </c>
      <c r="B608" s="28" t="s">
        <v>1001</v>
      </c>
      <c r="C608" s="29" t="s">
        <v>1842</v>
      </c>
      <c r="D608" s="28" t="s">
        <v>1892</v>
      </c>
      <c r="E608" s="53">
        <v>140775428</v>
      </c>
      <c r="F608" s="53">
        <v>140775428</v>
      </c>
      <c r="G608" s="28">
        <v>0</v>
      </c>
      <c r="H608" s="28" t="s">
        <v>1900</v>
      </c>
      <c r="I608" s="28" t="s">
        <v>1669</v>
      </c>
      <c r="J608" s="28">
        <v>2502</v>
      </c>
      <c r="K608" s="28">
        <v>834</v>
      </c>
      <c r="L608" s="28" t="s">
        <v>2142</v>
      </c>
      <c r="M608" s="30">
        <v>0.98002350176263198</v>
      </c>
      <c r="N608" s="28"/>
      <c r="O608" s="1">
        <v>0.5</v>
      </c>
      <c r="P608" s="16" t="s">
        <v>5131</v>
      </c>
      <c r="T608" s="3"/>
    </row>
    <row r="609" spans="1:20">
      <c r="A609" s="28" t="s">
        <v>591</v>
      </c>
      <c r="B609" s="28" t="s">
        <v>1002</v>
      </c>
      <c r="C609" s="29" t="s">
        <v>1842</v>
      </c>
      <c r="D609" s="28" t="s">
        <v>1892</v>
      </c>
      <c r="E609" s="53">
        <v>145874612</v>
      </c>
      <c r="F609" s="53">
        <v>145874612</v>
      </c>
      <c r="G609" s="28">
        <v>0</v>
      </c>
      <c r="H609" s="28" t="s">
        <v>1899</v>
      </c>
      <c r="I609" s="28" t="s">
        <v>1670</v>
      </c>
      <c r="J609" s="28">
        <v>1258</v>
      </c>
      <c r="K609" s="28">
        <v>420</v>
      </c>
      <c r="L609" s="28" t="s">
        <v>2128</v>
      </c>
      <c r="M609" s="30">
        <v>1</v>
      </c>
      <c r="N609" s="28"/>
      <c r="O609" s="1">
        <v>1</v>
      </c>
      <c r="P609" s="16" t="s">
        <v>5130</v>
      </c>
      <c r="T609" s="3"/>
    </row>
    <row r="610" spans="1:20">
      <c r="A610" s="28" t="s">
        <v>591</v>
      </c>
      <c r="B610" s="28" t="s">
        <v>1003</v>
      </c>
      <c r="C610" s="29" t="s">
        <v>1842</v>
      </c>
      <c r="D610" s="28" t="s">
        <v>1892</v>
      </c>
      <c r="E610" s="53">
        <v>149355567</v>
      </c>
      <c r="F610" s="53">
        <v>149355567</v>
      </c>
      <c r="G610" s="28">
        <v>0</v>
      </c>
      <c r="H610" s="28" t="s">
        <v>1900</v>
      </c>
      <c r="I610" s="28" t="s">
        <v>1671</v>
      </c>
      <c r="J610" s="28" t="s">
        <v>2046</v>
      </c>
      <c r="K610" s="28" t="s">
        <v>2047</v>
      </c>
      <c r="L610" s="28" t="s">
        <v>2135</v>
      </c>
      <c r="M610" s="30">
        <v>0.34482758620689702</v>
      </c>
      <c r="N610" s="28"/>
      <c r="O610" s="1">
        <v>1</v>
      </c>
      <c r="P610" s="16" t="s">
        <v>5131</v>
      </c>
      <c r="T610" s="3"/>
    </row>
    <row r="611" spans="1:20">
      <c r="A611" s="28" t="s">
        <v>591</v>
      </c>
      <c r="B611" s="28" t="s">
        <v>191</v>
      </c>
      <c r="C611" s="29" t="s">
        <v>1842</v>
      </c>
      <c r="D611" s="28" t="s">
        <v>1892</v>
      </c>
      <c r="E611" s="53">
        <v>151751983</v>
      </c>
      <c r="F611" s="53">
        <v>151751983</v>
      </c>
      <c r="G611" s="28">
        <v>0</v>
      </c>
      <c r="H611" s="28" t="s">
        <v>1900</v>
      </c>
      <c r="I611" s="28" t="s">
        <v>1672</v>
      </c>
      <c r="J611" s="28">
        <v>1210</v>
      </c>
      <c r="K611" s="28">
        <v>404</v>
      </c>
      <c r="L611" s="28" t="s">
        <v>2129</v>
      </c>
      <c r="M611" s="30">
        <v>0.97115384615384603</v>
      </c>
      <c r="N611" s="28"/>
      <c r="O611" s="1">
        <v>1</v>
      </c>
      <c r="P611" s="16" t="s">
        <v>5131</v>
      </c>
      <c r="T611" s="3"/>
    </row>
    <row r="612" spans="1:20">
      <c r="A612" s="28" t="s">
        <v>591</v>
      </c>
      <c r="B612" s="28" t="s">
        <v>1004</v>
      </c>
      <c r="C612" s="29" t="s">
        <v>1844</v>
      </c>
      <c r="D612" s="28" t="s">
        <v>1892</v>
      </c>
      <c r="E612" s="53">
        <v>153413464</v>
      </c>
      <c r="F612" s="53">
        <v>153413464</v>
      </c>
      <c r="G612" s="28">
        <v>0</v>
      </c>
      <c r="H612" s="28" t="s">
        <v>1899</v>
      </c>
      <c r="I612" s="28" t="s">
        <v>1673</v>
      </c>
      <c r="J612" s="28" t="s">
        <v>2058</v>
      </c>
      <c r="K612" s="28" t="s">
        <v>2059</v>
      </c>
      <c r="L612" s="28" t="s">
        <v>2128</v>
      </c>
      <c r="M612" s="30">
        <v>1</v>
      </c>
      <c r="N612" s="28"/>
      <c r="O612" s="1">
        <v>1</v>
      </c>
      <c r="P612" s="16" t="s">
        <v>5131</v>
      </c>
      <c r="T612" s="3"/>
    </row>
    <row r="613" spans="1:20">
      <c r="A613" s="28" t="s">
        <v>591</v>
      </c>
      <c r="B613" s="28" t="s">
        <v>265</v>
      </c>
      <c r="C613" s="29" t="s">
        <v>1842</v>
      </c>
      <c r="D613" s="28" t="s">
        <v>1892</v>
      </c>
      <c r="E613" s="53">
        <v>156117365</v>
      </c>
      <c r="F613" s="53">
        <v>156117365</v>
      </c>
      <c r="G613" s="28">
        <v>0</v>
      </c>
      <c r="H613" s="28" t="s">
        <v>1899</v>
      </c>
      <c r="I613" s="28" t="s">
        <v>1674</v>
      </c>
      <c r="J613" s="28">
        <v>771</v>
      </c>
      <c r="K613" s="28">
        <v>257</v>
      </c>
      <c r="L613" s="28" t="s">
        <v>2126</v>
      </c>
      <c r="M613" s="30">
        <v>1</v>
      </c>
      <c r="N613" s="28"/>
      <c r="O613" s="1">
        <v>0.33333333333333298</v>
      </c>
      <c r="P613" s="16" t="s">
        <v>5130</v>
      </c>
      <c r="T613" s="3"/>
    </row>
    <row r="614" spans="1:20">
      <c r="A614" s="28" t="s">
        <v>591</v>
      </c>
      <c r="B614" s="28" t="s">
        <v>1005</v>
      </c>
      <c r="C614" s="29" t="s">
        <v>1843</v>
      </c>
      <c r="D614" s="28" t="s">
        <v>1892</v>
      </c>
      <c r="E614" s="53">
        <v>156446735</v>
      </c>
      <c r="F614" s="53">
        <v>156446735</v>
      </c>
      <c r="G614" s="28">
        <v>0</v>
      </c>
      <c r="H614" s="28" t="s">
        <v>1900</v>
      </c>
      <c r="I614" s="28" t="s">
        <v>1675</v>
      </c>
      <c r="J614" s="28">
        <v>862</v>
      </c>
      <c r="K614" s="28">
        <v>288</v>
      </c>
      <c r="L614" s="28" t="s">
        <v>2130</v>
      </c>
      <c r="M614" s="30">
        <v>0.95364238410596003</v>
      </c>
      <c r="N614" s="28"/>
      <c r="O614" s="1">
        <v>1</v>
      </c>
      <c r="P614" s="16" t="s">
        <v>5131</v>
      </c>
      <c r="T614" s="3"/>
    </row>
    <row r="615" spans="1:20">
      <c r="A615" s="28" t="s">
        <v>591</v>
      </c>
      <c r="B615" s="28" t="s">
        <v>1006</v>
      </c>
      <c r="C615" s="29" t="s">
        <v>1844</v>
      </c>
      <c r="D615" s="28" t="s">
        <v>1892</v>
      </c>
      <c r="E615" s="53">
        <v>171562952</v>
      </c>
      <c r="F615" s="53">
        <v>171562952</v>
      </c>
      <c r="G615" s="28">
        <v>0</v>
      </c>
      <c r="H615" s="28" t="s">
        <v>1899</v>
      </c>
      <c r="I615" s="28" t="s">
        <v>1676</v>
      </c>
      <c r="J615" s="28">
        <v>592</v>
      </c>
      <c r="K615" s="28">
        <v>198</v>
      </c>
      <c r="L615" s="28" t="s">
        <v>2128</v>
      </c>
      <c r="M615" s="30">
        <v>1</v>
      </c>
      <c r="N615" s="28"/>
      <c r="O615" s="1">
        <v>1</v>
      </c>
      <c r="P615" s="16" t="s">
        <v>5130</v>
      </c>
      <c r="T615" s="3"/>
    </row>
    <row r="616" spans="1:20">
      <c r="A616" s="28" t="s">
        <v>591</v>
      </c>
      <c r="B616" s="28" t="s">
        <v>60</v>
      </c>
      <c r="C616" s="29" t="s">
        <v>1858</v>
      </c>
      <c r="D616" s="28" t="s">
        <v>1892</v>
      </c>
      <c r="E616" s="53">
        <v>175705052</v>
      </c>
      <c r="F616" s="53">
        <v>175705052</v>
      </c>
      <c r="G616" s="28">
        <v>0</v>
      </c>
      <c r="H616" s="28" t="s">
        <v>1899</v>
      </c>
      <c r="I616" s="28" t="s">
        <v>1677</v>
      </c>
      <c r="J616" s="28">
        <v>1372</v>
      </c>
      <c r="K616" s="28">
        <v>458</v>
      </c>
      <c r="L616" s="28" t="s">
        <v>2127</v>
      </c>
      <c r="M616" s="30">
        <v>1</v>
      </c>
      <c r="N616" s="28"/>
      <c r="O616" s="1">
        <v>1</v>
      </c>
      <c r="P616" s="16" t="s">
        <v>5131</v>
      </c>
      <c r="T616" s="3"/>
    </row>
    <row r="617" spans="1:20">
      <c r="A617" s="28" t="s">
        <v>591</v>
      </c>
      <c r="B617" s="28" t="s">
        <v>1007</v>
      </c>
      <c r="C617" s="29" t="s">
        <v>1849</v>
      </c>
      <c r="D617" s="28" t="s">
        <v>1892</v>
      </c>
      <c r="E617" s="53">
        <v>176017137</v>
      </c>
      <c r="F617" s="53">
        <v>176017137</v>
      </c>
      <c r="G617" s="28">
        <v>0</v>
      </c>
      <c r="H617" s="28" t="s">
        <v>1899</v>
      </c>
      <c r="I617" s="28" t="s">
        <v>1678</v>
      </c>
      <c r="J617" s="28">
        <v>790</v>
      </c>
      <c r="K617" s="28">
        <v>264</v>
      </c>
      <c r="L617" s="28" t="s">
        <v>2127</v>
      </c>
      <c r="M617" s="30">
        <v>1</v>
      </c>
      <c r="N617" s="28"/>
      <c r="O617" s="1">
        <v>0.33333333333333298</v>
      </c>
      <c r="P617" s="16" t="s">
        <v>5131</v>
      </c>
      <c r="T617" s="3"/>
    </row>
    <row r="618" spans="1:20">
      <c r="A618" s="28" t="s">
        <v>591</v>
      </c>
      <c r="B618" s="28" t="s">
        <v>1008</v>
      </c>
      <c r="C618" s="29" t="s">
        <v>1846</v>
      </c>
      <c r="D618" s="28" t="s">
        <v>1892</v>
      </c>
      <c r="E618" s="53">
        <v>176862653</v>
      </c>
      <c r="F618" s="53">
        <v>176862653</v>
      </c>
      <c r="G618" s="28">
        <v>0</v>
      </c>
      <c r="H618" s="28" t="s">
        <v>1899</v>
      </c>
      <c r="I618" s="28" t="s">
        <v>1679</v>
      </c>
      <c r="J618" s="28" t="s">
        <v>2060</v>
      </c>
      <c r="K618" s="28" t="s">
        <v>2061</v>
      </c>
      <c r="L618" s="28" t="s">
        <v>2139</v>
      </c>
      <c r="M618" s="30">
        <v>1</v>
      </c>
      <c r="N618" s="28"/>
      <c r="O618" s="1">
        <v>0.66666666666666696</v>
      </c>
      <c r="P618" s="16" t="s">
        <v>5131</v>
      </c>
      <c r="T618" s="3"/>
    </row>
    <row r="619" spans="1:20">
      <c r="A619" s="28" t="s">
        <v>591</v>
      </c>
      <c r="B619" s="28" t="s">
        <v>1009</v>
      </c>
      <c r="C619" s="29" t="s">
        <v>1842</v>
      </c>
      <c r="D619" s="28" t="s">
        <v>1892</v>
      </c>
      <c r="E619" s="53">
        <v>180099242</v>
      </c>
      <c r="F619" s="53">
        <v>180099242</v>
      </c>
      <c r="G619" s="28">
        <v>0</v>
      </c>
      <c r="H619" s="28" t="s">
        <v>1900</v>
      </c>
      <c r="I619" s="28" t="s">
        <v>1680</v>
      </c>
      <c r="J619" s="28">
        <v>423</v>
      </c>
      <c r="K619" s="28">
        <v>141</v>
      </c>
      <c r="L619" s="28" t="s">
        <v>2142</v>
      </c>
      <c r="M619" s="30">
        <v>0.45192307692307698</v>
      </c>
      <c r="N619" s="28"/>
      <c r="O619" s="1">
        <v>1</v>
      </c>
      <c r="P619" s="16" t="s">
        <v>5131</v>
      </c>
      <c r="T619" s="3"/>
    </row>
    <row r="620" spans="1:20">
      <c r="A620" s="28" t="s">
        <v>591</v>
      </c>
      <c r="B620" s="28" t="s">
        <v>1010</v>
      </c>
      <c r="C620" s="29" t="s">
        <v>1858</v>
      </c>
      <c r="D620" s="28" t="s">
        <v>1892</v>
      </c>
      <c r="E620" s="53">
        <v>180365477</v>
      </c>
      <c r="F620" s="53">
        <v>180365477</v>
      </c>
      <c r="G620" s="28">
        <v>0</v>
      </c>
      <c r="H620" s="28" t="s">
        <v>1899</v>
      </c>
      <c r="I620" s="28" t="s">
        <v>1681</v>
      </c>
      <c r="J620" s="28">
        <v>1400</v>
      </c>
      <c r="K620" s="28">
        <v>467</v>
      </c>
      <c r="L620" s="28" t="s">
        <v>2139</v>
      </c>
      <c r="M620" s="30">
        <v>1</v>
      </c>
      <c r="N620" s="28"/>
      <c r="O620" s="1">
        <v>1</v>
      </c>
      <c r="P620" s="16" t="s">
        <v>5131</v>
      </c>
      <c r="T620" s="3"/>
    </row>
    <row r="621" spans="1:20">
      <c r="A621" s="28" t="s">
        <v>591</v>
      </c>
      <c r="B621" s="28" t="s">
        <v>186</v>
      </c>
      <c r="C621" s="29" t="s">
        <v>1849</v>
      </c>
      <c r="D621" s="28" t="s">
        <v>1893</v>
      </c>
      <c r="E621" s="53">
        <v>2623534</v>
      </c>
      <c r="F621" s="53">
        <v>2623534</v>
      </c>
      <c r="G621" s="28">
        <v>0</v>
      </c>
      <c r="H621" s="28" t="s">
        <v>1900</v>
      </c>
      <c r="I621" s="28" t="s">
        <v>1682</v>
      </c>
      <c r="J621" s="28">
        <v>959</v>
      </c>
      <c r="K621" s="28">
        <v>320</v>
      </c>
      <c r="L621" s="28" t="s">
        <v>2131</v>
      </c>
      <c r="M621" s="30">
        <v>0.82262210796915203</v>
      </c>
      <c r="N621" s="28"/>
      <c r="O621" s="1">
        <v>1</v>
      </c>
      <c r="P621" s="16" t="s">
        <v>5130</v>
      </c>
      <c r="T621" s="3"/>
    </row>
    <row r="622" spans="1:20">
      <c r="A622" s="28" t="s">
        <v>591</v>
      </c>
      <c r="B622" s="28" t="s">
        <v>1011</v>
      </c>
      <c r="C622" s="29" t="s">
        <v>1849</v>
      </c>
      <c r="D622" s="28" t="s">
        <v>1893</v>
      </c>
      <c r="E622" s="53">
        <v>3209004</v>
      </c>
      <c r="F622" s="53">
        <v>3209004</v>
      </c>
      <c r="G622" s="28">
        <v>0</v>
      </c>
      <c r="H622" s="28" t="s">
        <v>1900</v>
      </c>
      <c r="I622" s="28" t="s">
        <v>1683</v>
      </c>
      <c r="J622" s="28">
        <v>262</v>
      </c>
      <c r="K622" s="28">
        <v>88</v>
      </c>
      <c r="L622" s="28" t="s">
        <v>2130</v>
      </c>
      <c r="M622" s="30">
        <v>0.838095238095238</v>
      </c>
      <c r="N622" s="28"/>
      <c r="O622" s="1">
        <v>0.33333333333333298</v>
      </c>
      <c r="P622" s="16" t="s">
        <v>5130</v>
      </c>
      <c r="T622" s="3"/>
    </row>
    <row r="623" spans="1:20">
      <c r="A623" s="28" t="s">
        <v>591</v>
      </c>
      <c r="B623" s="28" t="s">
        <v>1012</v>
      </c>
      <c r="C623" s="29" t="s">
        <v>1845</v>
      </c>
      <c r="D623" s="28" t="s">
        <v>1893</v>
      </c>
      <c r="E623" s="53">
        <v>8018709</v>
      </c>
      <c r="F623" s="53">
        <v>8018709</v>
      </c>
      <c r="G623" s="28">
        <v>0</v>
      </c>
      <c r="H623" s="28" t="s">
        <v>1899</v>
      </c>
      <c r="I623" s="28" t="s">
        <v>1684</v>
      </c>
      <c r="J623" s="28">
        <v>418</v>
      </c>
      <c r="K623" s="28">
        <v>140</v>
      </c>
      <c r="L623" s="28" t="s">
        <v>2140</v>
      </c>
      <c r="M623" s="30">
        <v>1</v>
      </c>
      <c r="N623" s="28"/>
      <c r="O623" s="1">
        <v>0.5</v>
      </c>
      <c r="P623" s="16" t="s">
        <v>5130</v>
      </c>
      <c r="T623" s="3"/>
    </row>
    <row r="624" spans="1:20">
      <c r="A624" s="28" t="s">
        <v>591</v>
      </c>
      <c r="B624" s="28" t="s">
        <v>1013</v>
      </c>
      <c r="C624" s="29" t="s">
        <v>1844</v>
      </c>
      <c r="D624" s="28" t="s">
        <v>1893</v>
      </c>
      <c r="E624" s="53">
        <v>13403489</v>
      </c>
      <c r="F624" s="53">
        <v>13403489</v>
      </c>
      <c r="G624" s="28">
        <v>0</v>
      </c>
      <c r="H624" s="28" t="s">
        <v>1900</v>
      </c>
      <c r="I624" s="28" t="s">
        <v>1685</v>
      </c>
      <c r="J624" s="28">
        <v>34</v>
      </c>
      <c r="K624" s="28">
        <v>12</v>
      </c>
      <c r="L624" s="28" t="s">
        <v>2130</v>
      </c>
      <c r="M624" s="30">
        <v>7.7922077922077906E-2</v>
      </c>
      <c r="N624" s="28"/>
      <c r="O624" s="1">
        <v>1</v>
      </c>
      <c r="P624" s="16" t="s">
        <v>5131</v>
      </c>
      <c r="T624" s="3"/>
    </row>
    <row r="625" spans="1:20">
      <c r="A625" s="28" t="s">
        <v>591</v>
      </c>
      <c r="B625" s="28" t="s">
        <v>314</v>
      </c>
      <c r="C625" s="29" t="s">
        <v>1844</v>
      </c>
      <c r="D625" s="28" t="s">
        <v>1893</v>
      </c>
      <c r="E625" s="53">
        <v>28306101</v>
      </c>
      <c r="F625" s="53">
        <v>28306101</v>
      </c>
      <c r="G625" s="28">
        <v>0</v>
      </c>
      <c r="H625" s="28" t="s">
        <v>1900</v>
      </c>
      <c r="I625" s="28" t="s">
        <v>1686</v>
      </c>
      <c r="J625" s="28">
        <v>577</v>
      </c>
      <c r="K625" s="28">
        <v>193</v>
      </c>
      <c r="L625" s="28" t="s">
        <v>2129</v>
      </c>
      <c r="M625" s="30">
        <v>0.43273542600896903</v>
      </c>
      <c r="N625" s="28"/>
      <c r="O625" s="1">
        <v>0.33333333333333298</v>
      </c>
      <c r="P625" s="16" t="s">
        <v>5131</v>
      </c>
      <c r="T625" s="3"/>
    </row>
    <row r="626" spans="1:20">
      <c r="A626" s="28" t="s">
        <v>591</v>
      </c>
      <c r="B626" s="28" t="s">
        <v>1014</v>
      </c>
      <c r="C626" s="29" t="s">
        <v>1844</v>
      </c>
      <c r="D626" s="28" t="s">
        <v>1893</v>
      </c>
      <c r="E626" s="53">
        <v>28601842</v>
      </c>
      <c r="F626" s="53">
        <v>28601842</v>
      </c>
      <c r="G626" s="28">
        <v>0</v>
      </c>
      <c r="H626" s="28" t="s">
        <v>1900</v>
      </c>
      <c r="I626" s="28" t="s">
        <v>1687</v>
      </c>
      <c r="J626" s="28" t="s">
        <v>2062</v>
      </c>
      <c r="K626" s="28" t="s">
        <v>2063</v>
      </c>
      <c r="L626" s="28" t="s">
        <v>2130</v>
      </c>
      <c r="M626" s="30">
        <v>0.18006868254393049</v>
      </c>
      <c r="N626" s="28"/>
      <c r="O626" s="1">
        <v>1</v>
      </c>
      <c r="P626" s="16" t="s">
        <v>5131</v>
      </c>
      <c r="T626" s="3"/>
    </row>
    <row r="627" spans="1:20">
      <c r="A627" s="28" t="s">
        <v>591</v>
      </c>
      <c r="B627" s="28" t="s">
        <v>1015</v>
      </c>
      <c r="C627" s="29" t="s">
        <v>1846</v>
      </c>
      <c r="D627" s="28" t="s">
        <v>1893</v>
      </c>
      <c r="E627" s="53">
        <v>28607548</v>
      </c>
      <c r="F627" s="53">
        <v>28607548</v>
      </c>
      <c r="G627" s="28">
        <v>0</v>
      </c>
      <c r="H627" s="28" t="s">
        <v>1900</v>
      </c>
      <c r="I627" s="28" t="s">
        <v>1688</v>
      </c>
      <c r="J627" s="28">
        <v>256</v>
      </c>
      <c r="K627" s="28">
        <v>86</v>
      </c>
      <c r="L627" s="28" t="s">
        <v>2130</v>
      </c>
      <c r="M627" s="30">
        <v>0.38738738738738698</v>
      </c>
      <c r="N627" s="28"/>
      <c r="O627" s="1">
        <v>0.5</v>
      </c>
      <c r="P627" s="16" t="s">
        <v>5130</v>
      </c>
      <c r="T627" s="3"/>
    </row>
    <row r="628" spans="1:20">
      <c r="A628" s="28" t="s">
        <v>591</v>
      </c>
      <c r="B628" s="28" t="s">
        <v>1016</v>
      </c>
      <c r="C628" s="29" t="s">
        <v>1842</v>
      </c>
      <c r="D628" s="28" t="s">
        <v>1893</v>
      </c>
      <c r="E628" s="53">
        <v>29120229</v>
      </c>
      <c r="F628" s="53">
        <v>29120229</v>
      </c>
      <c r="G628" s="28">
        <v>0</v>
      </c>
      <c r="H628" s="28" t="s">
        <v>1900</v>
      </c>
      <c r="I628" s="28" t="s">
        <v>1689</v>
      </c>
      <c r="J628" s="28">
        <v>703</v>
      </c>
      <c r="K628" s="28">
        <v>235</v>
      </c>
      <c r="L628" s="28" t="s">
        <v>2129</v>
      </c>
      <c r="M628" s="30">
        <v>0.73208722741432997</v>
      </c>
      <c r="N628" s="28"/>
      <c r="O628" s="1">
        <v>1</v>
      </c>
      <c r="P628" s="16" t="s">
        <v>5131</v>
      </c>
      <c r="T628" s="3"/>
    </row>
    <row r="629" spans="1:20">
      <c r="A629" s="28" t="s">
        <v>591</v>
      </c>
      <c r="B629" s="28" t="s">
        <v>199</v>
      </c>
      <c r="C629" s="29" t="s">
        <v>1844</v>
      </c>
      <c r="D629" s="28" t="s">
        <v>1893</v>
      </c>
      <c r="E629" s="53">
        <v>29516324</v>
      </c>
      <c r="F629" s="53">
        <v>29516324</v>
      </c>
      <c r="G629" s="28">
        <v>0</v>
      </c>
      <c r="H629" s="28" t="s">
        <v>1900</v>
      </c>
      <c r="I629" s="28" t="s">
        <v>1690</v>
      </c>
      <c r="J629" s="28">
        <v>553</v>
      </c>
      <c r="K629" s="28">
        <v>185</v>
      </c>
      <c r="L629" s="28" t="s">
        <v>2130</v>
      </c>
      <c r="M629" s="30">
        <v>0.59105431309904199</v>
      </c>
      <c r="N629" s="28"/>
      <c r="O629" s="1">
        <v>1</v>
      </c>
      <c r="P629" s="16" t="s">
        <v>5131</v>
      </c>
      <c r="T629" s="3"/>
    </row>
    <row r="630" spans="1:20">
      <c r="A630" s="28" t="s">
        <v>591</v>
      </c>
      <c r="B630" s="28" t="s">
        <v>1017</v>
      </c>
      <c r="C630" s="29" t="s">
        <v>1842</v>
      </c>
      <c r="D630" s="28" t="s">
        <v>1893</v>
      </c>
      <c r="E630" s="53">
        <v>29802675</v>
      </c>
      <c r="F630" s="53">
        <v>29802675</v>
      </c>
      <c r="G630" s="28">
        <v>0</v>
      </c>
      <c r="H630" s="28" t="s">
        <v>1900</v>
      </c>
      <c r="I630" s="28" t="s">
        <v>1691</v>
      </c>
      <c r="J630" s="28">
        <v>1073</v>
      </c>
      <c r="K630" s="28">
        <v>358</v>
      </c>
      <c r="L630" s="28" t="s">
        <v>2131</v>
      </c>
      <c r="M630" s="30">
        <v>0.80812641083521397</v>
      </c>
      <c r="N630" s="28"/>
      <c r="O630" s="1">
        <v>0.33333333333333298</v>
      </c>
      <c r="P630" s="16" t="s">
        <v>5131</v>
      </c>
      <c r="T630" s="3"/>
    </row>
    <row r="631" spans="1:20">
      <c r="A631" s="28" t="s">
        <v>591</v>
      </c>
      <c r="B631" s="28" t="s">
        <v>1017</v>
      </c>
      <c r="C631" s="29" t="s">
        <v>1843</v>
      </c>
      <c r="D631" s="28" t="s">
        <v>1893</v>
      </c>
      <c r="E631" s="53">
        <v>29802679</v>
      </c>
      <c r="F631" s="53">
        <v>29802679</v>
      </c>
      <c r="G631" s="28">
        <v>0</v>
      </c>
      <c r="H631" s="28" t="s">
        <v>1900</v>
      </c>
      <c r="I631" s="28" t="s">
        <v>1691</v>
      </c>
      <c r="J631" s="28">
        <v>1077</v>
      </c>
      <c r="K631" s="28">
        <v>359</v>
      </c>
      <c r="L631" s="28" t="s">
        <v>2131</v>
      </c>
      <c r="M631" s="30">
        <v>0.81038374717832995</v>
      </c>
      <c r="N631" s="28"/>
      <c r="O631" s="1">
        <v>0.33333333333333298</v>
      </c>
      <c r="P631" s="16" t="s">
        <v>5131</v>
      </c>
      <c r="T631" s="3"/>
    </row>
    <row r="632" spans="1:20">
      <c r="A632" s="28" t="s">
        <v>591</v>
      </c>
      <c r="B632" s="28" t="s">
        <v>1017</v>
      </c>
      <c r="C632" s="29" t="s">
        <v>1842</v>
      </c>
      <c r="D632" s="28" t="s">
        <v>1893</v>
      </c>
      <c r="E632" s="53">
        <v>29802713</v>
      </c>
      <c r="F632" s="53">
        <v>29802713</v>
      </c>
      <c r="G632" s="28">
        <v>0</v>
      </c>
      <c r="H632" s="28" t="s">
        <v>1900</v>
      </c>
      <c r="I632" s="28" t="s">
        <v>1691</v>
      </c>
      <c r="J632" s="28">
        <v>1111</v>
      </c>
      <c r="K632" s="28">
        <v>371</v>
      </c>
      <c r="L632" s="28" t="s">
        <v>2141</v>
      </c>
      <c r="M632" s="30">
        <v>0.83747178329571104</v>
      </c>
      <c r="N632" s="28"/>
      <c r="O632" s="1">
        <v>0.33333333333333298</v>
      </c>
      <c r="P632" s="16" t="s">
        <v>5131</v>
      </c>
      <c r="T632" s="3"/>
    </row>
    <row r="633" spans="1:20">
      <c r="A633" s="28" t="s">
        <v>591</v>
      </c>
      <c r="B633" s="28" t="s">
        <v>298</v>
      </c>
      <c r="C633" s="29" t="s">
        <v>1840</v>
      </c>
      <c r="D633" s="28" t="s">
        <v>1893</v>
      </c>
      <c r="E633" s="53">
        <v>30179294</v>
      </c>
      <c r="F633" s="53">
        <v>30179294</v>
      </c>
      <c r="G633" s="28">
        <v>0</v>
      </c>
      <c r="H633" s="28" t="s">
        <v>1899</v>
      </c>
      <c r="I633" s="28" t="s">
        <v>1692</v>
      </c>
      <c r="J633" s="28">
        <v>1276</v>
      </c>
      <c r="K633" s="28">
        <v>426</v>
      </c>
      <c r="L633" s="28" t="s">
        <v>2128</v>
      </c>
      <c r="M633" s="30">
        <v>1</v>
      </c>
      <c r="N633" s="28"/>
      <c r="O633" s="1">
        <v>1</v>
      </c>
      <c r="P633" s="16" t="s">
        <v>5130</v>
      </c>
      <c r="T633" s="3"/>
    </row>
    <row r="634" spans="1:20">
      <c r="A634" s="28" t="s">
        <v>591</v>
      </c>
      <c r="B634" s="28" t="s">
        <v>1018</v>
      </c>
      <c r="C634" s="29" t="s">
        <v>1854</v>
      </c>
      <c r="D634" s="28" t="s">
        <v>1893</v>
      </c>
      <c r="E634" s="53">
        <v>32271193</v>
      </c>
      <c r="F634" s="53">
        <v>32271193</v>
      </c>
      <c r="G634" s="28">
        <v>0</v>
      </c>
      <c r="H634" s="28" t="s">
        <v>1899</v>
      </c>
      <c r="I634" s="28" t="s">
        <v>1693</v>
      </c>
      <c r="J634" s="28">
        <v>6011</v>
      </c>
      <c r="K634" s="28">
        <v>2004</v>
      </c>
      <c r="L634" s="28" t="s">
        <v>2139</v>
      </c>
      <c r="M634" s="30">
        <v>1</v>
      </c>
      <c r="N634" s="28"/>
      <c r="O634" s="1">
        <v>1</v>
      </c>
      <c r="P634" s="16" t="s">
        <v>5130</v>
      </c>
      <c r="T634" s="3"/>
    </row>
    <row r="635" spans="1:20">
      <c r="A635" s="28" t="s">
        <v>591</v>
      </c>
      <c r="B635" s="28" t="s">
        <v>1018</v>
      </c>
      <c r="C635" s="29" t="s">
        <v>1842</v>
      </c>
      <c r="D635" s="28" t="s">
        <v>1893</v>
      </c>
      <c r="E635" s="53">
        <v>32271197</v>
      </c>
      <c r="F635" s="53">
        <v>32271197</v>
      </c>
      <c r="G635" s="28">
        <v>0</v>
      </c>
      <c r="H635" s="28" t="s">
        <v>1900</v>
      </c>
      <c r="I635" s="28" t="s">
        <v>1693</v>
      </c>
      <c r="J635" s="28">
        <v>6007</v>
      </c>
      <c r="K635" s="28">
        <v>2003</v>
      </c>
      <c r="L635" s="28" t="s">
        <v>2136</v>
      </c>
      <c r="M635" s="30">
        <v>0.99950099800399195</v>
      </c>
      <c r="N635" s="28"/>
      <c r="O635" s="1">
        <v>1</v>
      </c>
      <c r="P635" s="16" t="s">
        <v>5130</v>
      </c>
      <c r="T635" s="3"/>
    </row>
    <row r="636" spans="1:20">
      <c r="A636" s="28" t="s">
        <v>591</v>
      </c>
      <c r="B636" s="28" t="s">
        <v>44</v>
      </c>
      <c r="C636" s="29" t="s">
        <v>1849</v>
      </c>
      <c r="D636" s="28" t="s">
        <v>1893</v>
      </c>
      <c r="E636" s="53">
        <v>32480840</v>
      </c>
      <c r="F636" s="53">
        <v>32480840</v>
      </c>
      <c r="G636" s="28">
        <v>0</v>
      </c>
      <c r="H636" s="28" t="s">
        <v>1900</v>
      </c>
      <c r="I636" s="28" t="s">
        <v>1694</v>
      </c>
      <c r="J636" s="28">
        <v>281</v>
      </c>
      <c r="K636" s="28">
        <v>94</v>
      </c>
      <c r="L636" s="28" t="s">
        <v>2131</v>
      </c>
      <c r="M636" s="30">
        <v>0.20614035087719301</v>
      </c>
      <c r="N636" s="28"/>
      <c r="O636" s="1">
        <v>1</v>
      </c>
      <c r="P636" s="16" t="s">
        <v>5131</v>
      </c>
      <c r="T636" s="3"/>
    </row>
    <row r="637" spans="1:20">
      <c r="A637" s="28" t="s">
        <v>591</v>
      </c>
      <c r="B637" s="28" t="s">
        <v>129</v>
      </c>
      <c r="C637" s="29" t="s">
        <v>1842</v>
      </c>
      <c r="D637" s="28" t="s">
        <v>1893</v>
      </c>
      <c r="E637" s="53">
        <v>32888974</v>
      </c>
      <c r="F637" s="53">
        <v>32888974</v>
      </c>
      <c r="G637" s="28">
        <v>0</v>
      </c>
      <c r="H637" s="28" t="s">
        <v>1900</v>
      </c>
      <c r="I637" s="28" t="s">
        <v>1695</v>
      </c>
      <c r="J637" s="28">
        <v>819</v>
      </c>
      <c r="K637" s="28">
        <v>273</v>
      </c>
      <c r="L637" s="28" t="s">
        <v>2142</v>
      </c>
      <c r="M637" s="30">
        <v>0.99635036496350404</v>
      </c>
      <c r="N637" s="28"/>
      <c r="O637" s="1">
        <v>1</v>
      </c>
      <c r="P637" s="16" t="s">
        <v>5131</v>
      </c>
      <c r="T637" s="3"/>
    </row>
    <row r="638" spans="1:20">
      <c r="A638" s="28" t="s">
        <v>591</v>
      </c>
      <c r="B638" s="28" t="s">
        <v>1019</v>
      </c>
      <c r="C638" s="29" t="s">
        <v>1842</v>
      </c>
      <c r="D638" s="28" t="s">
        <v>1893</v>
      </c>
      <c r="E638" s="53">
        <v>34322270</v>
      </c>
      <c r="F638" s="53">
        <v>34322270</v>
      </c>
      <c r="G638" s="28">
        <v>0</v>
      </c>
      <c r="H638" s="28" t="s">
        <v>1899</v>
      </c>
      <c r="I638" s="28" t="s">
        <v>1696</v>
      </c>
      <c r="J638" s="28" t="s">
        <v>2064</v>
      </c>
      <c r="K638" s="28" t="s">
        <v>2065</v>
      </c>
      <c r="L638" s="28" t="s">
        <v>2139</v>
      </c>
      <c r="M638" s="30">
        <v>1</v>
      </c>
      <c r="N638" s="28"/>
      <c r="O638" s="1">
        <v>1</v>
      </c>
      <c r="P638" s="16" t="s">
        <v>5131</v>
      </c>
      <c r="T638" s="3"/>
    </row>
    <row r="639" spans="1:20">
      <c r="A639" s="28" t="s">
        <v>591</v>
      </c>
      <c r="B639" s="28" t="s">
        <v>1020</v>
      </c>
      <c r="C639" s="29" t="s">
        <v>1840</v>
      </c>
      <c r="D639" s="28" t="s">
        <v>1893</v>
      </c>
      <c r="E639" s="53">
        <v>36382131</v>
      </c>
      <c r="F639" s="53">
        <v>36382131</v>
      </c>
      <c r="G639" s="28">
        <v>0</v>
      </c>
      <c r="H639" s="28" t="s">
        <v>1899</v>
      </c>
      <c r="I639" s="28" t="s">
        <v>1697</v>
      </c>
      <c r="J639" s="28">
        <v>1211</v>
      </c>
      <c r="K639" s="28">
        <v>404</v>
      </c>
      <c r="L639" s="28" t="s">
        <v>2133</v>
      </c>
      <c r="M639" s="30">
        <v>0.903803131991051</v>
      </c>
      <c r="N639" s="28"/>
      <c r="O639" s="1">
        <v>0.33333333333333298</v>
      </c>
      <c r="P639" s="16" t="s">
        <v>5130</v>
      </c>
      <c r="T639" s="3"/>
    </row>
    <row r="640" spans="1:20">
      <c r="A640" s="28" t="s">
        <v>591</v>
      </c>
      <c r="B640" s="28" t="s">
        <v>1021</v>
      </c>
      <c r="C640" s="29" t="s">
        <v>1842</v>
      </c>
      <c r="D640" s="28" t="s">
        <v>1893</v>
      </c>
      <c r="E640" s="53">
        <v>36990326</v>
      </c>
      <c r="F640" s="53">
        <v>36990326</v>
      </c>
      <c r="G640" s="28">
        <v>0</v>
      </c>
      <c r="H640" s="28" t="s">
        <v>1900</v>
      </c>
      <c r="I640" s="28" t="s">
        <v>1698</v>
      </c>
      <c r="J640" s="28">
        <v>595</v>
      </c>
      <c r="K640" s="28">
        <v>199</v>
      </c>
      <c r="L640" s="28" t="s">
        <v>2135</v>
      </c>
      <c r="M640" s="30">
        <v>0.56056338028168995</v>
      </c>
      <c r="N640" s="28"/>
      <c r="O640" s="1">
        <v>1</v>
      </c>
      <c r="P640" s="16" t="s">
        <v>5130</v>
      </c>
      <c r="T640" s="3"/>
    </row>
    <row r="641" spans="1:20">
      <c r="A641" s="28" t="s">
        <v>591</v>
      </c>
      <c r="B641" s="28" t="s">
        <v>1022</v>
      </c>
      <c r="C641" s="29" t="s">
        <v>1842</v>
      </c>
      <c r="D641" s="28" t="s">
        <v>1893</v>
      </c>
      <c r="E641" s="53">
        <v>39376235</v>
      </c>
      <c r="F641" s="53">
        <v>39376235</v>
      </c>
      <c r="G641" s="28">
        <v>0</v>
      </c>
      <c r="H641" s="28" t="s">
        <v>1900</v>
      </c>
      <c r="I641" s="28" t="s">
        <v>1699</v>
      </c>
      <c r="J641" s="28">
        <v>731</v>
      </c>
      <c r="K641" s="28">
        <v>244</v>
      </c>
      <c r="L641" s="28" t="s">
        <v>2131</v>
      </c>
      <c r="M641" s="30">
        <v>0.89705882352941202</v>
      </c>
      <c r="N641" s="28"/>
      <c r="O641" s="1">
        <v>0.5</v>
      </c>
      <c r="P641" s="16" t="s">
        <v>5130</v>
      </c>
      <c r="T641" s="3"/>
    </row>
    <row r="642" spans="1:20">
      <c r="A642" s="28" t="s">
        <v>591</v>
      </c>
      <c r="B642" s="28" t="s">
        <v>1023</v>
      </c>
      <c r="C642" s="29" t="s">
        <v>1844</v>
      </c>
      <c r="D642" s="28" t="s">
        <v>1893</v>
      </c>
      <c r="E642" s="53">
        <v>41358363</v>
      </c>
      <c r="F642" s="53">
        <v>41358363</v>
      </c>
      <c r="G642" s="28">
        <v>0</v>
      </c>
      <c r="H642" s="28" t="s">
        <v>1900</v>
      </c>
      <c r="I642" s="28" t="s">
        <v>1700</v>
      </c>
      <c r="J642" s="28" t="s">
        <v>2066</v>
      </c>
      <c r="K642" s="28" t="s">
        <v>2067</v>
      </c>
      <c r="L642" s="28" t="s">
        <v>2130</v>
      </c>
      <c r="M642" s="30">
        <v>0.26524531741568469</v>
      </c>
      <c r="N642" s="28" t="s">
        <v>2148</v>
      </c>
      <c r="O642" s="1">
        <v>1</v>
      </c>
      <c r="P642" s="16" t="s">
        <v>5131</v>
      </c>
      <c r="T642" s="3"/>
    </row>
    <row r="643" spans="1:20">
      <c r="A643" s="28" t="s">
        <v>591</v>
      </c>
      <c r="B643" s="28" t="s">
        <v>1024</v>
      </c>
      <c r="C643" s="29" t="s">
        <v>1842</v>
      </c>
      <c r="D643" s="28" t="s">
        <v>1893</v>
      </c>
      <c r="E643" s="53">
        <v>43746631</v>
      </c>
      <c r="F643" s="53">
        <v>43746631</v>
      </c>
      <c r="G643" s="28">
        <v>0</v>
      </c>
      <c r="H643" s="28" t="s">
        <v>1900</v>
      </c>
      <c r="I643" s="28" t="s">
        <v>1701</v>
      </c>
      <c r="J643" s="28">
        <v>850</v>
      </c>
      <c r="K643" s="28">
        <v>284</v>
      </c>
      <c r="L643" s="28" t="s">
        <v>2129</v>
      </c>
      <c r="M643" s="30">
        <v>0.925081433224756</v>
      </c>
      <c r="N643" s="28"/>
      <c r="O643" s="1">
        <v>0.5</v>
      </c>
      <c r="P643" s="16" t="s">
        <v>5130</v>
      </c>
      <c r="T643" s="3"/>
    </row>
    <row r="644" spans="1:20">
      <c r="A644" s="28" t="s">
        <v>591</v>
      </c>
      <c r="B644" s="28" t="s">
        <v>1025</v>
      </c>
      <c r="C644" s="29" t="s">
        <v>1840</v>
      </c>
      <c r="D644" s="28" t="s">
        <v>1893</v>
      </c>
      <c r="E644" s="53">
        <v>47766258</v>
      </c>
      <c r="F644" s="53">
        <v>47766258</v>
      </c>
      <c r="G644" s="28">
        <v>0</v>
      </c>
      <c r="H644" s="28" t="s">
        <v>1899</v>
      </c>
      <c r="I644" s="28" t="s">
        <v>1702</v>
      </c>
      <c r="J644" s="28">
        <v>1927</v>
      </c>
      <c r="K644" s="28">
        <v>643</v>
      </c>
      <c r="L644" s="28" t="s">
        <v>2127</v>
      </c>
      <c r="M644" s="30">
        <v>1</v>
      </c>
      <c r="N644" s="28"/>
      <c r="O644" s="1">
        <v>1</v>
      </c>
      <c r="P644" s="16" t="s">
        <v>5130</v>
      </c>
      <c r="T644" s="3"/>
    </row>
    <row r="645" spans="1:20">
      <c r="A645" s="28" t="s">
        <v>591</v>
      </c>
      <c r="B645" s="28" t="s">
        <v>1026</v>
      </c>
      <c r="C645" s="29" t="s">
        <v>1842</v>
      </c>
      <c r="D645" s="28" t="s">
        <v>1893</v>
      </c>
      <c r="E645" s="53">
        <v>49681487</v>
      </c>
      <c r="F645" s="53">
        <v>49681487</v>
      </c>
      <c r="G645" s="28">
        <v>0</v>
      </c>
      <c r="H645" s="28" t="s">
        <v>1899</v>
      </c>
      <c r="I645" s="28" t="s">
        <v>1703</v>
      </c>
      <c r="J645" s="28">
        <v>1228</v>
      </c>
      <c r="K645" s="28">
        <v>410</v>
      </c>
      <c r="L645" s="28" t="s">
        <v>2140</v>
      </c>
      <c r="M645" s="30">
        <v>1</v>
      </c>
      <c r="N645" s="28"/>
      <c r="O645" s="1">
        <v>1</v>
      </c>
      <c r="P645" s="16" t="s">
        <v>5130</v>
      </c>
      <c r="T645" s="3"/>
    </row>
    <row r="646" spans="1:20">
      <c r="A646" s="28" t="s">
        <v>591</v>
      </c>
      <c r="B646" s="28" t="s">
        <v>94</v>
      </c>
      <c r="C646" s="29" t="s">
        <v>1844</v>
      </c>
      <c r="D646" s="28" t="s">
        <v>1893</v>
      </c>
      <c r="E646" s="53">
        <v>50044351</v>
      </c>
      <c r="F646" s="53">
        <v>50044351</v>
      </c>
      <c r="G646" s="28">
        <v>0</v>
      </c>
      <c r="H646" s="28" t="s">
        <v>1899</v>
      </c>
      <c r="I646" s="28" t="s">
        <v>1704</v>
      </c>
      <c r="J646" s="28">
        <v>247</v>
      </c>
      <c r="K646" s="28">
        <v>83</v>
      </c>
      <c r="L646" s="28" t="s">
        <v>2128</v>
      </c>
      <c r="M646" s="30">
        <v>1</v>
      </c>
      <c r="N646" s="28"/>
      <c r="O646" s="1">
        <v>1</v>
      </c>
      <c r="P646" s="16" t="s">
        <v>5130</v>
      </c>
      <c r="T646" s="3"/>
    </row>
    <row r="647" spans="1:20">
      <c r="A647" s="28" t="s">
        <v>591</v>
      </c>
      <c r="B647" s="28" t="s">
        <v>93</v>
      </c>
      <c r="C647" s="29" t="s">
        <v>1844</v>
      </c>
      <c r="D647" s="28" t="s">
        <v>1893</v>
      </c>
      <c r="E647" s="53">
        <v>50124236</v>
      </c>
      <c r="F647" s="53">
        <v>50124236</v>
      </c>
      <c r="G647" s="28">
        <v>0</v>
      </c>
      <c r="H647" s="28" t="s">
        <v>1900</v>
      </c>
      <c r="I647" s="28" t="s">
        <v>1705</v>
      </c>
      <c r="J647" s="28">
        <v>88</v>
      </c>
      <c r="K647" s="28">
        <v>30</v>
      </c>
      <c r="L647" s="28" t="s">
        <v>2129</v>
      </c>
      <c r="M647" s="30">
        <v>0.26315789473684198</v>
      </c>
      <c r="N647" s="28" t="s">
        <v>2148</v>
      </c>
      <c r="O647" s="1">
        <v>1</v>
      </c>
      <c r="P647" s="16" t="s">
        <v>5131</v>
      </c>
      <c r="T647" s="3"/>
    </row>
    <row r="648" spans="1:20">
      <c r="A648" s="28" t="s">
        <v>591</v>
      </c>
      <c r="B648" s="28" t="s">
        <v>1027</v>
      </c>
      <c r="C648" s="29" t="s">
        <v>1842</v>
      </c>
      <c r="D648" s="28" t="s">
        <v>1893</v>
      </c>
      <c r="E648" s="53">
        <v>74076069</v>
      </c>
      <c r="F648" s="53">
        <v>74076069</v>
      </c>
      <c r="G648" s="28">
        <v>0</v>
      </c>
      <c r="H648" s="28" t="s">
        <v>1900</v>
      </c>
      <c r="I648" s="28" t="s">
        <v>1706</v>
      </c>
      <c r="J648" s="28">
        <v>90</v>
      </c>
      <c r="K648" s="28">
        <v>30</v>
      </c>
      <c r="L648" s="28" t="s">
        <v>2131</v>
      </c>
      <c r="M648" s="30">
        <v>0.126050420168067</v>
      </c>
      <c r="N648" s="28"/>
      <c r="O648" s="1">
        <v>0.5</v>
      </c>
      <c r="P648" s="16" t="s">
        <v>5131</v>
      </c>
      <c r="T648" s="3"/>
    </row>
    <row r="649" spans="1:20">
      <c r="A649" s="28" t="s">
        <v>591</v>
      </c>
      <c r="B649" s="28" t="s">
        <v>1028</v>
      </c>
      <c r="C649" s="29" t="s">
        <v>1842</v>
      </c>
      <c r="D649" s="28" t="s">
        <v>1893</v>
      </c>
      <c r="E649" s="53">
        <v>83957661</v>
      </c>
      <c r="F649" s="53">
        <v>83957661</v>
      </c>
      <c r="G649" s="28">
        <v>0</v>
      </c>
      <c r="H649" s="28" t="s">
        <v>1900</v>
      </c>
      <c r="I649" s="28" t="s">
        <v>1707</v>
      </c>
      <c r="J649" s="28">
        <v>46</v>
      </c>
      <c r="K649" s="28">
        <v>16</v>
      </c>
      <c r="L649" s="28" t="s">
        <v>2130</v>
      </c>
      <c r="M649" s="30">
        <v>2.8021015761821401E-2</v>
      </c>
      <c r="N649" s="28"/>
      <c r="O649" s="1">
        <v>0.25</v>
      </c>
      <c r="P649" s="16" t="s">
        <v>5130</v>
      </c>
      <c r="T649" s="3"/>
    </row>
    <row r="650" spans="1:20">
      <c r="A650" s="28" t="s">
        <v>591</v>
      </c>
      <c r="B650" s="28" t="s">
        <v>1029</v>
      </c>
      <c r="C650" s="29" t="s">
        <v>1846</v>
      </c>
      <c r="D650" s="28" t="s">
        <v>1893</v>
      </c>
      <c r="E650" s="53">
        <v>111395666</v>
      </c>
      <c r="F650" s="53">
        <v>111395666</v>
      </c>
      <c r="G650" s="28">
        <v>0</v>
      </c>
      <c r="H650" s="28" t="s">
        <v>1900</v>
      </c>
      <c r="I650" s="28" t="s">
        <v>1708</v>
      </c>
      <c r="J650" s="28">
        <v>622</v>
      </c>
      <c r="K650" s="28">
        <v>208</v>
      </c>
      <c r="L650" s="28" t="s">
        <v>2135</v>
      </c>
      <c r="M650" s="30">
        <v>0.97196261682243001</v>
      </c>
      <c r="N650" s="28" t="s">
        <v>2147</v>
      </c>
      <c r="O650" s="1">
        <v>1</v>
      </c>
      <c r="P650" s="16" t="s">
        <v>5130</v>
      </c>
      <c r="T650" s="3"/>
    </row>
    <row r="651" spans="1:20">
      <c r="A651" s="28" t="s">
        <v>591</v>
      </c>
      <c r="B651" s="28" t="s">
        <v>1030</v>
      </c>
      <c r="C651" s="29" t="s">
        <v>1842</v>
      </c>
      <c r="D651" s="28" t="s">
        <v>1893</v>
      </c>
      <c r="E651" s="53">
        <v>112681836</v>
      </c>
      <c r="F651" s="53">
        <v>112681836</v>
      </c>
      <c r="G651" s="28">
        <v>0</v>
      </c>
      <c r="H651" s="28" t="s">
        <v>1900</v>
      </c>
      <c r="I651" s="28" t="s">
        <v>1709</v>
      </c>
      <c r="J651" s="28" t="s">
        <v>2068</v>
      </c>
      <c r="K651" s="28" t="s">
        <v>2069</v>
      </c>
      <c r="L651" s="28" t="s">
        <v>2142</v>
      </c>
      <c r="M651" s="30">
        <v>0.57851239669421495</v>
      </c>
      <c r="N651" s="28"/>
      <c r="O651" s="1">
        <v>0.4</v>
      </c>
      <c r="P651" s="16" t="s">
        <v>5131</v>
      </c>
      <c r="T651" s="3"/>
    </row>
    <row r="652" spans="1:20">
      <c r="A652" s="28" t="s">
        <v>591</v>
      </c>
      <c r="B652" s="28" t="s">
        <v>1031</v>
      </c>
      <c r="C652" s="29" t="s">
        <v>1868</v>
      </c>
      <c r="D652" s="28" t="s">
        <v>1893</v>
      </c>
      <c r="E652" s="53">
        <v>117235054</v>
      </c>
      <c r="F652" s="53">
        <v>117235054</v>
      </c>
      <c r="G652" s="28">
        <v>0</v>
      </c>
      <c r="H652" s="28" t="s">
        <v>1900</v>
      </c>
      <c r="I652" s="28" t="s">
        <v>1710</v>
      </c>
      <c r="J652" s="28">
        <v>507</v>
      </c>
      <c r="K652" s="28">
        <v>169</v>
      </c>
      <c r="L652" s="28" t="s">
        <v>2134</v>
      </c>
      <c r="M652" s="30">
        <v>0.182308522114347</v>
      </c>
      <c r="N652" s="28" t="s">
        <v>2152</v>
      </c>
      <c r="O652" s="1">
        <v>1</v>
      </c>
      <c r="P652" s="16" t="s">
        <v>5130</v>
      </c>
      <c r="T652" s="3"/>
    </row>
    <row r="653" spans="1:20">
      <c r="A653" s="28" t="s">
        <v>591</v>
      </c>
      <c r="B653" s="28" t="s">
        <v>76</v>
      </c>
      <c r="C653" s="29" t="s">
        <v>1849</v>
      </c>
      <c r="D653" s="28" t="s">
        <v>1893</v>
      </c>
      <c r="E653" s="53">
        <v>119080579</v>
      </c>
      <c r="F653" s="53">
        <v>119080579</v>
      </c>
      <c r="G653" s="28">
        <v>0</v>
      </c>
      <c r="H653" s="28" t="s">
        <v>1900</v>
      </c>
      <c r="I653" s="28" t="s">
        <v>1711</v>
      </c>
      <c r="J653" s="28">
        <v>59</v>
      </c>
      <c r="K653" s="28">
        <v>20</v>
      </c>
      <c r="L653" s="28" t="s">
        <v>2132</v>
      </c>
      <c r="M653" s="30">
        <v>2.47218788627936E-2</v>
      </c>
      <c r="N653" s="28"/>
      <c r="O653" s="1">
        <v>0.33333333333333298</v>
      </c>
      <c r="P653" s="16" t="s">
        <v>5130</v>
      </c>
      <c r="T653" s="3"/>
    </row>
    <row r="654" spans="1:20">
      <c r="A654" s="28" t="s">
        <v>591</v>
      </c>
      <c r="B654" s="28" t="s">
        <v>1032</v>
      </c>
      <c r="C654" s="29" t="s">
        <v>1842</v>
      </c>
      <c r="D654" s="28" t="s">
        <v>1893</v>
      </c>
      <c r="E654" s="53">
        <v>121443618</v>
      </c>
      <c r="F654" s="53">
        <v>121443618</v>
      </c>
      <c r="G654" s="28">
        <v>0</v>
      </c>
      <c r="H654" s="28" t="s">
        <v>1899</v>
      </c>
      <c r="I654" s="28" t="s">
        <v>1712</v>
      </c>
      <c r="J654" s="28">
        <v>3772</v>
      </c>
      <c r="K654" s="28">
        <v>1258</v>
      </c>
      <c r="L654" s="28" t="s">
        <v>2128</v>
      </c>
      <c r="M654" s="30">
        <v>1</v>
      </c>
      <c r="N654" s="28"/>
      <c r="O654" s="1">
        <v>1</v>
      </c>
      <c r="P654" s="16" t="s">
        <v>5130</v>
      </c>
      <c r="T654" s="3"/>
    </row>
    <row r="655" spans="1:20">
      <c r="A655" s="28" t="s">
        <v>591</v>
      </c>
      <c r="B655" s="28" t="s">
        <v>257</v>
      </c>
      <c r="C655" s="29" t="s">
        <v>1869</v>
      </c>
      <c r="D655" s="28" t="s">
        <v>1893</v>
      </c>
      <c r="E655" s="53">
        <v>125445315</v>
      </c>
      <c r="F655" s="53">
        <v>125445315</v>
      </c>
      <c r="G655" s="28">
        <v>0</v>
      </c>
      <c r="H655" s="28" t="s">
        <v>1900</v>
      </c>
      <c r="I655" s="28" t="s">
        <v>1713</v>
      </c>
      <c r="J655" s="28">
        <v>701</v>
      </c>
      <c r="K655" s="28">
        <v>234</v>
      </c>
      <c r="L655" s="28" t="s">
        <v>2131</v>
      </c>
      <c r="M655" s="30">
        <v>0.84782608695652195</v>
      </c>
      <c r="N655" s="28" t="s">
        <v>2147</v>
      </c>
      <c r="O655" s="1">
        <v>1</v>
      </c>
      <c r="P655" s="16" t="s">
        <v>5131</v>
      </c>
      <c r="T655" s="3"/>
    </row>
    <row r="656" spans="1:20">
      <c r="A656" s="28" t="s">
        <v>591</v>
      </c>
      <c r="B656" s="28" t="s">
        <v>1033</v>
      </c>
      <c r="C656" s="29" t="s">
        <v>1850</v>
      </c>
      <c r="D656" s="28" t="s">
        <v>1893</v>
      </c>
      <c r="E656" s="53">
        <v>132915543</v>
      </c>
      <c r="F656" s="53">
        <v>132915543</v>
      </c>
      <c r="G656" s="28">
        <v>0</v>
      </c>
      <c r="H656" s="28" t="s">
        <v>1900</v>
      </c>
      <c r="I656" s="28" t="s">
        <v>1714</v>
      </c>
      <c r="J656" s="28">
        <v>19</v>
      </c>
      <c r="K656" s="28">
        <v>7</v>
      </c>
      <c r="L656" s="28" t="s">
        <v>2130</v>
      </c>
      <c r="M656" s="30">
        <v>2.04081632653061E-2</v>
      </c>
      <c r="N656" s="28" t="s">
        <v>2152</v>
      </c>
      <c r="O656" s="1">
        <v>1</v>
      </c>
      <c r="P656" s="16" t="s">
        <v>5131</v>
      </c>
      <c r="T656" s="3"/>
    </row>
    <row r="657" spans="1:20">
      <c r="A657" s="28" t="s">
        <v>591</v>
      </c>
      <c r="B657" s="28" t="s">
        <v>1033</v>
      </c>
      <c r="C657" s="29" t="s">
        <v>1842</v>
      </c>
      <c r="D657" s="28" t="s">
        <v>1893</v>
      </c>
      <c r="E657" s="53">
        <v>132915555</v>
      </c>
      <c r="F657" s="53">
        <v>132915555</v>
      </c>
      <c r="G657" s="28">
        <v>0</v>
      </c>
      <c r="H657" s="28" t="s">
        <v>1900</v>
      </c>
      <c r="I657" s="28" t="s">
        <v>1714</v>
      </c>
      <c r="J657" s="28">
        <v>31</v>
      </c>
      <c r="K657" s="28">
        <v>11</v>
      </c>
      <c r="L657" s="28" t="s">
        <v>2130</v>
      </c>
      <c r="M657" s="30">
        <v>3.2069970845481001E-2</v>
      </c>
      <c r="N657" s="28"/>
      <c r="O657" s="1">
        <v>1</v>
      </c>
      <c r="P657" s="16" t="s">
        <v>5131</v>
      </c>
      <c r="T657" s="3"/>
    </row>
    <row r="658" spans="1:20">
      <c r="A658" s="28" t="s">
        <v>591</v>
      </c>
      <c r="B658" s="28" t="s">
        <v>1034</v>
      </c>
      <c r="C658" s="29" t="s">
        <v>1842</v>
      </c>
      <c r="D658" s="28" t="s">
        <v>1893</v>
      </c>
      <c r="E658" s="53">
        <v>132933483</v>
      </c>
      <c r="F658" s="53">
        <v>132933483</v>
      </c>
      <c r="G658" s="28">
        <v>0</v>
      </c>
      <c r="H658" s="28" t="s">
        <v>1900</v>
      </c>
      <c r="I658" s="28" t="s">
        <v>1715</v>
      </c>
      <c r="J658" s="28">
        <v>330</v>
      </c>
      <c r="K658" s="28">
        <v>110</v>
      </c>
      <c r="L658" s="28" t="s">
        <v>2142</v>
      </c>
      <c r="M658" s="30">
        <v>0.31791907514450901</v>
      </c>
      <c r="N658" s="28"/>
      <c r="O658" s="1">
        <v>1</v>
      </c>
      <c r="P658" s="16" t="s">
        <v>5131</v>
      </c>
      <c r="T658" s="3"/>
    </row>
    <row r="659" spans="1:20">
      <c r="A659" s="28" t="s">
        <v>591</v>
      </c>
      <c r="B659" s="28" t="s">
        <v>1034</v>
      </c>
      <c r="C659" s="29" t="s">
        <v>1851</v>
      </c>
      <c r="D659" s="28" t="s">
        <v>1893</v>
      </c>
      <c r="E659" s="53">
        <v>132933829</v>
      </c>
      <c r="F659" s="53">
        <v>132933829</v>
      </c>
      <c r="G659" s="28">
        <v>0</v>
      </c>
      <c r="H659" s="28" t="s">
        <v>1900</v>
      </c>
      <c r="I659" s="28" t="s">
        <v>1715</v>
      </c>
      <c r="J659" s="28">
        <v>676</v>
      </c>
      <c r="K659" s="28">
        <v>226</v>
      </c>
      <c r="L659" s="28" t="s">
        <v>2129</v>
      </c>
      <c r="M659" s="30">
        <v>0.65317919075144504</v>
      </c>
      <c r="N659" s="28"/>
      <c r="O659" s="1">
        <v>1</v>
      </c>
      <c r="P659" s="16" t="s">
        <v>5131</v>
      </c>
      <c r="T659" s="3"/>
    </row>
    <row r="660" spans="1:20">
      <c r="A660" s="28" t="s">
        <v>591</v>
      </c>
      <c r="B660" s="28" t="s">
        <v>1034</v>
      </c>
      <c r="C660" s="29" t="s">
        <v>1842</v>
      </c>
      <c r="D660" s="28" t="s">
        <v>1893</v>
      </c>
      <c r="E660" s="53">
        <v>132933962</v>
      </c>
      <c r="F660" s="53">
        <v>132933962</v>
      </c>
      <c r="G660" s="28">
        <v>0</v>
      </c>
      <c r="H660" s="28" t="s">
        <v>1900</v>
      </c>
      <c r="I660" s="28" t="s">
        <v>1715</v>
      </c>
      <c r="J660" s="28">
        <v>809</v>
      </c>
      <c r="K660" s="28">
        <v>270</v>
      </c>
      <c r="L660" s="28" t="s">
        <v>2132</v>
      </c>
      <c r="M660" s="30">
        <v>0.780346820809249</v>
      </c>
      <c r="N660" s="28"/>
      <c r="O660" s="1">
        <v>1</v>
      </c>
      <c r="P660" s="16" t="s">
        <v>5131</v>
      </c>
      <c r="T660" s="3"/>
    </row>
    <row r="661" spans="1:20">
      <c r="A661" s="28" t="s">
        <v>591</v>
      </c>
      <c r="B661" s="28" t="s">
        <v>1034</v>
      </c>
      <c r="C661" s="29" t="s">
        <v>1849</v>
      </c>
      <c r="D661" s="28" t="s">
        <v>1893</v>
      </c>
      <c r="E661" s="53">
        <v>132934104</v>
      </c>
      <c r="F661" s="53">
        <v>132934104</v>
      </c>
      <c r="G661" s="28">
        <v>0</v>
      </c>
      <c r="H661" s="28" t="s">
        <v>1900</v>
      </c>
      <c r="I661" s="28" t="s">
        <v>1715</v>
      </c>
      <c r="J661" s="28">
        <v>951</v>
      </c>
      <c r="K661" s="28">
        <v>317</v>
      </c>
      <c r="L661" s="28" t="s">
        <v>2131</v>
      </c>
      <c r="M661" s="30">
        <v>0.91618497109826602</v>
      </c>
      <c r="N661" s="28"/>
      <c r="O661" s="1">
        <v>1</v>
      </c>
      <c r="P661" s="16" t="s">
        <v>5131</v>
      </c>
      <c r="T661" s="3"/>
    </row>
    <row r="662" spans="1:20">
      <c r="A662" s="28" t="s">
        <v>591</v>
      </c>
      <c r="B662" s="28" t="s">
        <v>283</v>
      </c>
      <c r="C662" s="29" t="s">
        <v>1849</v>
      </c>
      <c r="D662" s="28" t="s">
        <v>1893</v>
      </c>
      <c r="E662" s="53">
        <v>132980911</v>
      </c>
      <c r="F662" s="53">
        <v>132980911</v>
      </c>
      <c r="G662" s="28">
        <v>0</v>
      </c>
      <c r="H662" s="28" t="s">
        <v>1900</v>
      </c>
      <c r="I662" s="28" t="s">
        <v>1716</v>
      </c>
      <c r="J662" s="28">
        <v>127</v>
      </c>
      <c r="K662" s="28">
        <v>43</v>
      </c>
      <c r="L662" s="28" t="s">
        <v>2129</v>
      </c>
      <c r="M662" s="30">
        <v>0.12215909090909099</v>
      </c>
      <c r="N662" s="28"/>
      <c r="O662" s="1">
        <v>0.5</v>
      </c>
      <c r="P662" s="16" t="s">
        <v>5130</v>
      </c>
      <c r="T662" s="3"/>
    </row>
    <row r="663" spans="1:20">
      <c r="A663" s="28" t="s">
        <v>591</v>
      </c>
      <c r="B663" s="28" t="s">
        <v>1035</v>
      </c>
      <c r="C663" s="29" t="s">
        <v>1842</v>
      </c>
      <c r="D663" s="28" t="s">
        <v>1893</v>
      </c>
      <c r="E663" s="53">
        <v>135750824</v>
      </c>
      <c r="F663" s="53">
        <v>135750824</v>
      </c>
      <c r="G663" s="28">
        <v>0</v>
      </c>
      <c r="H663" s="28" t="s">
        <v>1900</v>
      </c>
      <c r="I663" s="28" t="s">
        <v>1717</v>
      </c>
      <c r="J663" s="28">
        <v>3150</v>
      </c>
      <c r="K663" s="28">
        <v>1050</v>
      </c>
      <c r="L663" s="28" t="s">
        <v>2131</v>
      </c>
      <c r="M663" s="30">
        <v>0.99620493358633799</v>
      </c>
      <c r="N663" s="28"/>
      <c r="O663" s="1">
        <v>0.25</v>
      </c>
      <c r="P663" s="16" t="s">
        <v>5130</v>
      </c>
      <c r="T663" s="3"/>
    </row>
    <row r="664" spans="1:20">
      <c r="A664" s="28" t="s">
        <v>591</v>
      </c>
      <c r="B664" s="28" t="s">
        <v>1036</v>
      </c>
      <c r="C664" s="29" t="s">
        <v>1849</v>
      </c>
      <c r="D664" s="28" t="s">
        <v>1893</v>
      </c>
      <c r="E664" s="53">
        <v>138581144</v>
      </c>
      <c r="F664" s="53">
        <v>138581144</v>
      </c>
      <c r="G664" s="28">
        <v>0</v>
      </c>
      <c r="H664" s="28" t="s">
        <v>1900</v>
      </c>
      <c r="I664" s="28" t="s">
        <v>1718</v>
      </c>
      <c r="J664" s="28">
        <v>82</v>
      </c>
      <c r="K664" s="28">
        <v>28</v>
      </c>
      <c r="L664" s="28" t="s">
        <v>2129</v>
      </c>
      <c r="M664" s="30">
        <v>0.20588235294117599</v>
      </c>
      <c r="N664" s="28"/>
      <c r="O664" s="1">
        <v>1</v>
      </c>
      <c r="P664" s="16" t="s">
        <v>5131</v>
      </c>
      <c r="T664" s="3"/>
    </row>
    <row r="665" spans="1:20">
      <c r="A665" s="28" t="s">
        <v>591</v>
      </c>
      <c r="B665" s="28" t="s">
        <v>1037</v>
      </c>
      <c r="C665" s="29" t="s">
        <v>1842</v>
      </c>
      <c r="D665" s="28" t="s">
        <v>1893</v>
      </c>
      <c r="E665" s="53">
        <v>149763401</v>
      </c>
      <c r="F665" s="53">
        <v>149763401</v>
      </c>
      <c r="G665" s="28">
        <v>0</v>
      </c>
      <c r="H665" s="28" t="s">
        <v>1900</v>
      </c>
      <c r="I665" s="28" t="s">
        <v>1719</v>
      </c>
      <c r="J665" s="28">
        <v>181</v>
      </c>
      <c r="K665" s="28">
        <v>61</v>
      </c>
      <c r="L665" s="28" t="s">
        <v>2129</v>
      </c>
      <c r="M665" s="30">
        <v>0.63541666666666696</v>
      </c>
      <c r="N665" s="28"/>
      <c r="O665" s="1">
        <v>1</v>
      </c>
      <c r="P665" s="16" t="s">
        <v>5131</v>
      </c>
      <c r="T665" s="3"/>
    </row>
    <row r="666" spans="1:20">
      <c r="A666" s="28" t="s">
        <v>591</v>
      </c>
      <c r="B666" s="28" t="s">
        <v>1038</v>
      </c>
      <c r="C666" s="29" t="s">
        <v>1842</v>
      </c>
      <c r="D666" s="28" t="s">
        <v>1893</v>
      </c>
      <c r="E666" s="53">
        <v>150247318</v>
      </c>
      <c r="F666" s="53">
        <v>150247318</v>
      </c>
      <c r="G666" s="28">
        <v>0</v>
      </c>
      <c r="H666" s="28" t="s">
        <v>1899</v>
      </c>
      <c r="I666" s="28" t="s">
        <v>1720</v>
      </c>
      <c r="J666" s="28">
        <v>638</v>
      </c>
      <c r="K666" s="28">
        <v>213</v>
      </c>
      <c r="L666" s="28" t="s">
        <v>2126</v>
      </c>
      <c r="M666" s="30">
        <v>1</v>
      </c>
      <c r="N666" s="28"/>
      <c r="O666" s="1">
        <v>0.25</v>
      </c>
      <c r="P666" s="16" t="s">
        <v>5131</v>
      </c>
      <c r="T666" s="3"/>
    </row>
    <row r="667" spans="1:20">
      <c r="A667" s="28" t="s">
        <v>591</v>
      </c>
      <c r="B667" s="28" t="s">
        <v>185</v>
      </c>
      <c r="C667" s="29" t="s">
        <v>1844</v>
      </c>
      <c r="D667" s="28" t="s">
        <v>1893</v>
      </c>
      <c r="E667" s="53">
        <v>153060734</v>
      </c>
      <c r="F667" s="53">
        <v>153060734</v>
      </c>
      <c r="G667" s="28">
        <v>0</v>
      </c>
      <c r="H667" s="28" t="s">
        <v>1900</v>
      </c>
      <c r="I667" s="28" t="s">
        <v>1721</v>
      </c>
      <c r="J667" s="28">
        <v>4</v>
      </c>
      <c r="K667" s="28">
        <v>2</v>
      </c>
      <c r="L667" s="28" t="s">
        <v>2129</v>
      </c>
      <c r="M667" s="30">
        <v>8.4745762711864406E-3</v>
      </c>
      <c r="N667" s="28" t="s">
        <v>2148</v>
      </c>
      <c r="O667" s="1">
        <v>1</v>
      </c>
      <c r="P667" s="16" t="s">
        <v>5130</v>
      </c>
      <c r="T667" s="3"/>
    </row>
    <row r="668" spans="1:20">
      <c r="A668" s="28" t="s">
        <v>591</v>
      </c>
      <c r="B668" s="28" t="s">
        <v>198</v>
      </c>
      <c r="C668" s="29" t="s">
        <v>1840</v>
      </c>
      <c r="D668" s="28" t="s">
        <v>1893</v>
      </c>
      <c r="E668" s="53">
        <v>154402262</v>
      </c>
      <c r="F668" s="53">
        <v>154402262</v>
      </c>
      <c r="G668" s="28">
        <v>0</v>
      </c>
      <c r="H668" s="28" t="s">
        <v>1900</v>
      </c>
      <c r="I668" s="28" t="s">
        <v>1722</v>
      </c>
      <c r="J668" s="28">
        <v>169</v>
      </c>
      <c r="K668" s="28">
        <v>57</v>
      </c>
      <c r="L668" s="28" t="s">
        <v>2130</v>
      </c>
      <c r="M668" s="30">
        <v>0.115384615384615</v>
      </c>
      <c r="N668" s="28"/>
      <c r="O668" s="1">
        <v>7.69230769230769E-2</v>
      </c>
      <c r="P668" s="16" t="s">
        <v>5131</v>
      </c>
      <c r="T668" s="3"/>
    </row>
    <row r="669" spans="1:20">
      <c r="A669" s="28" t="s">
        <v>591</v>
      </c>
      <c r="B669" s="28" t="s">
        <v>1039</v>
      </c>
      <c r="C669" s="29" t="s">
        <v>1870</v>
      </c>
      <c r="D669" s="28" t="s">
        <v>1893</v>
      </c>
      <c r="E669" s="53">
        <v>169810203</v>
      </c>
      <c r="F669" s="53">
        <v>169810203</v>
      </c>
      <c r="G669" s="28">
        <v>0</v>
      </c>
      <c r="H669" s="28" t="s">
        <v>1900</v>
      </c>
      <c r="I669" s="28" t="s">
        <v>1723</v>
      </c>
      <c r="J669" s="28">
        <v>460</v>
      </c>
      <c r="K669" s="28">
        <v>154</v>
      </c>
      <c r="L669" s="28" t="s">
        <v>2129</v>
      </c>
      <c r="M669" s="30">
        <v>0.171875</v>
      </c>
      <c r="N669" s="28" t="s">
        <v>2148</v>
      </c>
      <c r="O669" s="1">
        <v>0.5</v>
      </c>
      <c r="P669" s="16" t="s">
        <v>5131</v>
      </c>
      <c r="T669" s="3"/>
    </row>
    <row r="670" spans="1:20">
      <c r="A670" s="28" t="s">
        <v>591</v>
      </c>
      <c r="B670" s="28" t="s">
        <v>1040</v>
      </c>
      <c r="C670" s="29" t="s">
        <v>1846</v>
      </c>
      <c r="D670" s="28" t="s">
        <v>1894</v>
      </c>
      <c r="E670" s="53">
        <v>2535044</v>
      </c>
      <c r="F670" s="53">
        <v>2535044</v>
      </c>
      <c r="G670" s="28">
        <v>0</v>
      </c>
      <c r="H670" s="28" t="s">
        <v>1899</v>
      </c>
      <c r="I670" s="28" t="s">
        <v>1724</v>
      </c>
      <c r="J670" s="28">
        <v>1084</v>
      </c>
      <c r="K670" s="28">
        <v>362</v>
      </c>
      <c r="L670" s="28" t="s">
        <v>2127</v>
      </c>
      <c r="M670" s="30">
        <v>1</v>
      </c>
      <c r="N670" s="28"/>
      <c r="O670" s="1">
        <v>0.25</v>
      </c>
      <c r="P670" s="16" t="s">
        <v>5130</v>
      </c>
      <c r="T670" s="3"/>
    </row>
    <row r="671" spans="1:20">
      <c r="A671" s="28" t="s">
        <v>591</v>
      </c>
      <c r="B671" s="28" t="s">
        <v>1041</v>
      </c>
      <c r="C671" s="29" t="s">
        <v>1846</v>
      </c>
      <c r="D671" s="28" t="s">
        <v>1894</v>
      </c>
      <c r="E671" s="53">
        <v>12337335</v>
      </c>
      <c r="F671" s="53">
        <v>12337335</v>
      </c>
      <c r="G671" s="28">
        <v>0</v>
      </c>
      <c r="H671" s="28" t="s">
        <v>1899</v>
      </c>
      <c r="I671" s="28" t="s">
        <v>1725</v>
      </c>
      <c r="J671" s="28">
        <v>4772</v>
      </c>
      <c r="K671" s="28">
        <v>1591</v>
      </c>
      <c r="L671" s="28" t="s">
        <v>2139</v>
      </c>
      <c r="M671" s="30">
        <v>1</v>
      </c>
      <c r="N671" s="28"/>
      <c r="O671" s="1">
        <v>1</v>
      </c>
      <c r="P671" s="16" t="s">
        <v>5130</v>
      </c>
      <c r="T671" s="3"/>
    </row>
    <row r="672" spans="1:20">
      <c r="A672" s="28" t="s">
        <v>591</v>
      </c>
      <c r="B672" s="28" t="s">
        <v>1042</v>
      </c>
      <c r="C672" s="29" t="s">
        <v>1844</v>
      </c>
      <c r="D672" s="28" t="s">
        <v>1894</v>
      </c>
      <c r="E672" s="53">
        <v>20657616</v>
      </c>
      <c r="F672" s="53">
        <v>20657616</v>
      </c>
      <c r="G672" s="28">
        <v>0</v>
      </c>
      <c r="H672" s="28" t="s">
        <v>1900</v>
      </c>
      <c r="I672" s="28" t="s">
        <v>1726</v>
      </c>
      <c r="J672" s="28" t="s">
        <v>2070</v>
      </c>
      <c r="K672" s="28" t="s">
        <v>2071</v>
      </c>
      <c r="L672" s="28" t="s">
        <v>2129</v>
      </c>
      <c r="M672" s="30">
        <v>0.15833281499167373</v>
      </c>
      <c r="N672" s="28"/>
      <c r="O672" s="1">
        <v>1</v>
      </c>
      <c r="P672" s="16" t="s">
        <v>5131</v>
      </c>
      <c r="T672" s="3"/>
    </row>
    <row r="673" spans="1:20">
      <c r="A673" s="28" t="s">
        <v>591</v>
      </c>
      <c r="B673" s="28" t="s">
        <v>1043</v>
      </c>
      <c r="C673" s="29" t="s">
        <v>1852</v>
      </c>
      <c r="D673" s="28" t="s">
        <v>1894</v>
      </c>
      <c r="E673" s="53">
        <v>20665236</v>
      </c>
      <c r="F673" s="53">
        <v>20665236</v>
      </c>
      <c r="G673" s="28">
        <v>0</v>
      </c>
      <c r="H673" s="28" t="s">
        <v>1899</v>
      </c>
      <c r="I673" s="28" t="s">
        <v>1727</v>
      </c>
      <c r="J673" s="28">
        <v>395</v>
      </c>
      <c r="K673" s="28">
        <v>132</v>
      </c>
      <c r="L673" s="28" t="s">
        <v>2139</v>
      </c>
      <c r="M673" s="30">
        <v>1</v>
      </c>
      <c r="N673" s="28"/>
      <c r="O673" s="1">
        <v>0.25</v>
      </c>
      <c r="P673" s="16" t="s">
        <v>5130</v>
      </c>
      <c r="T673" s="3"/>
    </row>
    <row r="674" spans="1:20">
      <c r="A674" s="28" t="s">
        <v>591</v>
      </c>
      <c r="B674" s="28" t="s">
        <v>1044</v>
      </c>
      <c r="C674" s="29" t="s">
        <v>1844</v>
      </c>
      <c r="D674" s="28" t="s">
        <v>1894</v>
      </c>
      <c r="E674" s="53">
        <v>20687717</v>
      </c>
      <c r="F674" s="53">
        <v>20687717</v>
      </c>
      <c r="G674" s="28">
        <v>0</v>
      </c>
      <c r="H674" s="28" t="s">
        <v>1900</v>
      </c>
      <c r="I674" s="28" t="s">
        <v>1728</v>
      </c>
      <c r="J674" s="28" t="s">
        <v>2072</v>
      </c>
      <c r="K674" s="28" t="s">
        <v>2073</v>
      </c>
      <c r="L674" s="28" t="s">
        <v>2137</v>
      </c>
      <c r="M674" s="30">
        <v>0.3246875592762285</v>
      </c>
      <c r="N674" s="28"/>
      <c r="O674" s="1">
        <v>0.5</v>
      </c>
      <c r="P674" s="16" t="s">
        <v>5131</v>
      </c>
      <c r="T674" s="3"/>
    </row>
    <row r="675" spans="1:20">
      <c r="A675" s="28" t="s">
        <v>591</v>
      </c>
      <c r="B675" s="28" t="s">
        <v>1045</v>
      </c>
      <c r="C675" s="29" t="s">
        <v>1842</v>
      </c>
      <c r="D675" s="28" t="s">
        <v>1894</v>
      </c>
      <c r="E675" s="53">
        <v>31781863</v>
      </c>
      <c r="F675" s="53">
        <v>31781863</v>
      </c>
      <c r="G675" s="28">
        <v>0</v>
      </c>
      <c r="H675" s="28" t="s">
        <v>1900</v>
      </c>
      <c r="I675" s="28" t="s">
        <v>1729</v>
      </c>
      <c r="J675" s="28" t="s">
        <v>2074</v>
      </c>
      <c r="K675" s="28" t="s">
        <v>2075</v>
      </c>
      <c r="L675" s="28" t="s">
        <v>2130</v>
      </c>
      <c r="M675" s="30">
        <v>0.89573806475214901</v>
      </c>
      <c r="N675" s="28"/>
      <c r="O675" s="1">
        <v>0.6</v>
      </c>
      <c r="P675" s="16" t="s">
        <v>5131</v>
      </c>
      <c r="T675" s="3"/>
    </row>
    <row r="676" spans="1:20">
      <c r="A676" s="28" t="s">
        <v>591</v>
      </c>
      <c r="B676" s="28" t="s">
        <v>1046</v>
      </c>
      <c r="C676" s="29" t="s">
        <v>1840</v>
      </c>
      <c r="D676" s="28" t="s">
        <v>1894</v>
      </c>
      <c r="E676" s="53">
        <v>40690198</v>
      </c>
      <c r="F676" s="53">
        <v>40690198</v>
      </c>
      <c r="G676" s="28">
        <v>0</v>
      </c>
      <c r="H676" s="28" t="s">
        <v>1900</v>
      </c>
      <c r="I676" s="28" t="s">
        <v>1730</v>
      </c>
      <c r="J676" s="28" t="s">
        <v>2076</v>
      </c>
      <c r="K676" s="28" t="s">
        <v>2077</v>
      </c>
      <c r="L676" s="28" t="s">
        <v>2130</v>
      </c>
      <c r="M676" s="30">
        <v>0.79016900448081051</v>
      </c>
      <c r="N676" s="28"/>
      <c r="O676" s="1">
        <v>0.5</v>
      </c>
      <c r="P676" s="16" t="s">
        <v>5131</v>
      </c>
      <c r="T676" s="3"/>
    </row>
    <row r="677" spans="1:20">
      <c r="A677" s="28" t="s">
        <v>591</v>
      </c>
      <c r="B677" s="28" t="s">
        <v>1047</v>
      </c>
      <c r="C677" s="29" t="s">
        <v>1844</v>
      </c>
      <c r="D677" s="28" t="s">
        <v>1894</v>
      </c>
      <c r="E677" s="53">
        <v>44524712</v>
      </c>
      <c r="F677" s="53">
        <v>44524712</v>
      </c>
      <c r="G677" s="28">
        <v>0</v>
      </c>
      <c r="H677" s="28" t="s">
        <v>1900</v>
      </c>
      <c r="I677" s="28" t="s">
        <v>1731</v>
      </c>
      <c r="J677" s="28">
        <v>3215</v>
      </c>
      <c r="K677" s="28">
        <v>1072</v>
      </c>
      <c r="L677" s="28" t="s">
        <v>2132</v>
      </c>
      <c r="M677" s="30">
        <v>0.78823529411764703</v>
      </c>
      <c r="N677" s="28"/>
      <c r="O677" s="1">
        <v>0.5</v>
      </c>
      <c r="P677" s="16" t="s">
        <v>5130</v>
      </c>
      <c r="T677" s="3"/>
    </row>
    <row r="678" spans="1:20">
      <c r="A678" s="28" t="s">
        <v>591</v>
      </c>
      <c r="B678" s="28" t="s">
        <v>62</v>
      </c>
      <c r="C678" s="29" t="s">
        <v>1842</v>
      </c>
      <c r="D678" s="28" t="s">
        <v>1894</v>
      </c>
      <c r="E678" s="53">
        <v>47665349</v>
      </c>
      <c r="F678" s="53">
        <v>47665349</v>
      </c>
      <c r="G678" s="28">
        <v>0</v>
      </c>
      <c r="H678" s="28" t="s">
        <v>1899</v>
      </c>
      <c r="I678" s="28" t="s">
        <v>1732</v>
      </c>
      <c r="J678" s="28">
        <v>454</v>
      </c>
      <c r="K678" s="28">
        <v>152</v>
      </c>
      <c r="L678" s="28" t="s">
        <v>2143</v>
      </c>
      <c r="M678" s="30">
        <v>1</v>
      </c>
      <c r="N678" s="28"/>
      <c r="O678" s="1">
        <v>1</v>
      </c>
      <c r="P678" s="16" t="s">
        <v>5131</v>
      </c>
      <c r="T678" s="3"/>
    </row>
    <row r="679" spans="1:20">
      <c r="A679" s="28" t="s">
        <v>591</v>
      </c>
      <c r="B679" s="28" t="s">
        <v>37</v>
      </c>
      <c r="C679" s="29" t="s">
        <v>1842</v>
      </c>
      <c r="D679" s="28" t="s">
        <v>1894</v>
      </c>
      <c r="E679" s="53">
        <v>69393369</v>
      </c>
      <c r="F679" s="53">
        <v>69393369</v>
      </c>
      <c r="G679" s="28">
        <v>0</v>
      </c>
      <c r="H679" s="28" t="s">
        <v>1900</v>
      </c>
      <c r="I679" s="28" t="s">
        <v>1733</v>
      </c>
      <c r="J679" s="28">
        <v>740</v>
      </c>
      <c r="K679" s="28">
        <v>247</v>
      </c>
      <c r="L679" s="28" t="s">
        <v>2132</v>
      </c>
      <c r="M679" s="30">
        <v>0.92509363295880198</v>
      </c>
      <c r="N679" s="28"/>
      <c r="O679" s="1">
        <v>0.33333333333333298</v>
      </c>
      <c r="P679" s="16" t="s">
        <v>5131</v>
      </c>
      <c r="T679" s="3"/>
    </row>
    <row r="680" spans="1:20">
      <c r="A680" s="28" t="s">
        <v>591</v>
      </c>
      <c r="B680" s="28" t="s">
        <v>1048</v>
      </c>
      <c r="C680" s="29" t="s">
        <v>1842</v>
      </c>
      <c r="D680" s="28" t="s">
        <v>1894</v>
      </c>
      <c r="E680" s="53">
        <v>73242527</v>
      </c>
      <c r="F680" s="53">
        <v>73242527</v>
      </c>
      <c r="G680" s="28">
        <v>0</v>
      </c>
      <c r="H680" s="28" t="s">
        <v>1900</v>
      </c>
      <c r="I680" s="28" t="s">
        <v>1734</v>
      </c>
      <c r="J680" s="28">
        <v>424</v>
      </c>
      <c r="K680" s="28">
        <v>142</v>
      </c>
      <c r="L680" s="28" t="s">
        <v>2129</v>
      </c>
      <c r="M680" s="30">
        <v>0.57028112449799195</v>
      </c>
      <c r="N680" s="28"/>
      <c r="O680" s="1">
        <v>0.5</v>
      </c>
      <c r="P680" s="16" t="s">
        <v>5130</v>
      </c>
      <c r="T680" s="3"/>
    </row>
    <row r="681" spans="1:20">
      <c r="A681" s="28" t="s">
        <v>591</v>
      </c>
      <c r="B681" s="28" t="s">
        <v>1049</v>
      </c>
      <c r="C681" s="29" t="s">
        <v>1849</v>
      </c>
      <c r="D681" s="28" t="s">
        <v>1894</v>
      </c>
      <c r="E681" s="53">
        <v>86824776</v>
      </c>
      <c r="F681" s="53">
        <v>86824776</v>
      </c>
      <c r="G681" s="28">
        <v>0</v>
      </c>
      <c r="H681" s="28" t="s">
        <v>1900</v>
      </c>
      <c r="I681" s="28" t="s">
        <v>1735</v>
      </c>
      <c r="J681" s="28">
        <v>133</v>
      </c>
      <c r="K681" s="28">
        <v>45</v>
      </c>
      <c r="L681" s="28" t="s">
        <v>2130</v>
      </c>
      <c r="M681" s="30">
        <v>7.0202808112324502E-2</v>
      </c>
      <c r="N681" s="28"/>
      <c r="O681" s="1">
        <v>0.33333333333333298</v>
      </c>
      <c r="P681" s="16" t="s">
        <v>5130</v>
      </c>
      <c r="T681" s="3"/>
    </row>
    <row r="682" spans="1:20">
      <c r="A682" s="28" t="s">
        <v>591</v>
      </c>
      <c r="B682" s="28" t="s">
        <v>1050</v>
      </c>
      <c r="C682" s="29" t="s">
        <v>1844</v>
      </c>
      <c r="D682" s="28" t="s">
        <v>1894</v>
      </c>
      <c r="E682" s="53">
        <v>86971500</v>
      </c>
      <c r="F682" s="53">
        <v>86971500</v>
      </c>
      <c r="G682" s="28">
        <v>0</v>
      </c>
      <c r="H682" s="28" t="s">
        <v>1900</v>
      </c>
      <c r="I682" s="28" t="s">
        <v>1736</v>
      </c>
      <c r="J682" s="28">
        <v>3838</v>
      </c>
      <c r="K682" s="28">
        <v>1280</v>
      </c>
      <c r="L682" s="28" t="s">
        <v>2130</v>
      </c>
      <c r="M682" s="30">
        <v>0.99921935987509802</v>
      </c>
      <c r="N682" s="28"/>
      <c r="O682" s="1">
        <v>1</v>
      </c>
      <c r="P682" s="16" t="s">
        <v>5130</v>
      </c>
      <c r="T682" s="3"/>
    </row>
    <row r="683" spans="1:20">
      <c r="A683" s="28" t="s">
        <v>591</v>
      </c>
      <c r="B683" s="28" t="s">
        <v>1051</v>
      </c>
      <c r="C683" s="29" t="s">
        <v>1846</v>
      </c>
      <c r="D683" s="28" t="s">
        <v>1894</v>
      </c>
      <c r="E683" s="53">
        <v>94065213</v>
      </c>
      <c r="F683" s="53">
        <v>94065213</v>
      </c>
      <c r="G683" s="28">
        <v>0</v>
      </c>
      <c r="H683" s="28" t="s">
        <v>1900</v>
      </c>
      <c r="I683" s="28" t="s">
        <v>1737</v>
      </c>
      <c r="J683" s="28">
        <v>1293</v>
      </c>
      <c r="K683" s="28">
        <v>431</v>
      </c>
      <c r="L683" s="28" t="s">
        <v>2131</v>
      </c>
      <c r="M683" s="30">
        <v>0.93088552915766698</v>
      </c>
      <c r="N683" s="28"/>
      <c r="O683" s="1">
        <v>0.33333333333333298</v>
      </c>
      <c r="P683" s="16" t="s">
        <v>5130</v>
      </c>
      <c r="T683" s="3"/>
    </row>
    <row r="684" spans="1:20">
      <c r="A684" s="28" t="s">
        <v>591</v>
      </c>
      <c r="B684" s="28" t="s">
        <v>1052</v>
      </c>
      <c r="C684" s="29" t="s">
        <v>1840</v>
      </c>
      <c r="D684" s="28" t="s">
        <v>1894</v>
      </c>
      <c r="E684" s="53">
        <v>95953466</v>
      </c>
      <c r="F684" s="53">
        <v>95953466</v>
      </c>
      <c r="G684" s="28">
        <v>0</v>
      </c>
      <c r="H684" s="28" t="s">
        <v>1900</v>
      </c>
      <c r="I684" s="28" t="s">
        <v>1738</v>
      </c>
      <c r="J684" s="28" t="s">
        <v>2078</v>
      </c>
      <c r="K684" s="28" t="s">
        <v>2079</v>
      </c>
      <c r="L684" s="28" t="s">
        <v>2137</v>
      </c>
      <c r="M684" s="30">
        <v>0.57351312618070494</v>
      </c>
      <c r="N684" s="28" t="s">
        <v>2148</v>
      </c>
      <c r="O684" s="1">
        <v>1</v>
      </c>
      <c r="P684" s="16" t="s">
        <v>5131</v>
      </c>
      <c r="T684" s="3"/>
    </row>
    <row r="685" spans="1:20">
      <c r="A685" s="28" t="s">
        <v>591</v>
      </c>
      <c r="B685" s="28" t="s">
        <v>1052</v>
      </c>
      <c r="C685" s="29" t="s">
        <v>1846</v>
      </c>
      <c r="D685" s="28" t="s">
        <v>1894</v>
      </c>
      <c r="E685" s="53">
        <v>95953512</v>
      </c>
      <c r="F685" s="53">
        <v>95953512</v>
      </c>
      <c r="G685" s="28">
        <v>0</v>
      </c>
      <c r="H685" s="28" t="s">
        <v>1900</v>
      </c>
      <c r="I685" s="28" t="s">
        <v>1738</v>
      </c>
      <c r="J685" s="28" t="s">
        <v>2080</v>
      </c>
      <c r="K685" s="28" t="s">
        <v>2081</v>
      </c>
      <c r="L685" s="28" t="s">
        <v>2130</v>
      </c>
      <c r="M685" s="30">
        <v>0.45234838121295051</v>
      </c>
      <c r="N685" s="28" t="s">
        <v>2147</v>
      </c>
      <c r="O685" s="1">
        <v>1</v>
      </c>
      <c r="P685" s="16" t="s">
        <v>5131</v>
      </c>
      <c r="T685" s="3"/>
    </row>
    <row r="686" spans="1:20">
      <c r="A686" s="28" t="s">
        <v>591</v>
      </c>
      <c r="B686" s="28" t="s">
        <v>1053</v>
      </c>
      <c r="C686" s="29" t="s">
        <v>1844</v>
      </c>
      <c r="D686" s="28" t="s">
        <v>1894</v>
      </c>
      <c r="E686" s="53">
        <v>99500467</v>
      </c>
      <c r="F686" s="53">
        <v>99500467</v>
      </c>
      <c r="G686" s="28">
        <v>0</v>
      </c>
      <c r="H686" s="28" t="s">
        <v>1900</v>
      </c>
      <c r="I686" s="28" t="s">
        <v>1739</v>
      </c>
      <c r="J686" s="28">
        <v>276</v>
      </c>
      <c r="K686" s="28">
        <v>92</v>
      </c>
      <c r="L686" s="28" t="s">
        <v>2131</v>
      </c>
      <c r="M686" s="30">
        <v>0.69696969696969702</v>
      </c>
      <c r="N686" s="28"/>
      <c r="O686" s="1">
        <v>0.5</v>
      </c>
      <c r="P686" s="16" t="s">
        <v>5131</v>
      </c>
      <c r="T686" s="3"/>
    </row>
    <row r="687" spans="1:20">
      <c r="A687" s="28" t="s">
        <v>591</v>
      </c>
      <c r="B687" s="28" t="s">
        <v>1054</v>
      </c>
      <c r="C687" s="29" t="s">
        <v>1842</v>
      </c>
      <c r="D687" s="28" t="s">
        <v>1894</v>
      </c>
      <c r="E687" s="53">
        <v>99563755</v>
      </c>
      <c r="F687" s="53">
        <v>99563755</v>
      </c>
      <c r="G687" s="28">
        <v>0</v>
      </c>
      <c r="H687" s="28" t="s">
        <v>1899</v>
      </c>
      <c r="I687" s="28" t="s">
        <v>1740</v>
      </c>
      <c r="J687" s="28">
        <v>801</v>
      </c>
      <c r="K687" s="28">
        <v>267</v>
      </c>
      <c r="L687" s="28" t="s">
        <v>2145</v>
      </c>
      <c r="M687" s="30">
        <v>1</v>
      </c>
      <c r="N687" s="28"/>
      <c r="O687" s="1">
        <v>1</v>
      </c>
      <c r="P687" s="16" t="s">
        <v>5131</v>
      </c>
      <c r="T687" s="3"/>
    </row>
    <row r="688" spans="1:20">
      <c r="A688" s="28" t="s">
        <v>591</v>
      </c>
      <c r="B688" s="28" t="s">
        <v>1055</v>
      </c>
      <c r="C688" s="29" t="s">
        <v>1844</v>
      </c>
      <c r="D688" s="28" t="s">
        <v>1894</v>
      </c>
      <c r="E688" s="53">
        <v>102391240</v>
      </c>
      <c r="F688" s="53">
        <v>102391240</v>
      </c>
      <c r="G688" s="28">
        <v>0</v>
      </c>
      <c r="H688" s="28" t="s">
        <v>1900</v>
      </c>
      <c r="I688" s="28" t="s">
        <v>1741</v>
      </c>
      <c r="J688" s="28" t="s">
        <v>2082</v>
      </c>
      <c r="K688" s="28" t="s">
        <v>2083</v>
      </c>
      <c r="L688" s="28" t="s">
        <v>2129</v>
      </c>
      <c r="M688" s="30">
        <v>0.32828721764298752</v>
      </c>
      <c r="N688" s="28"/>
      <c r="O688" s="1">
        <v>1</v>
      </c>
      <c r="P688" s="16" t="s">
        <v>5131</v>
      </c>
      <c r="T688" s="3"/>
    </row>
    <row r="689" spans="1:20">
      <c r="A689" s="28" t="s">
        <v>591</v>
      </c>
      <c r="B689" s="28" t="s">
        <v>1056</v>
      </c>
      <c r="C689" s="29" t="s">
        <v>1844</v>
      </c>
      <c r="D689" s="28" t="s">
        <v>1894</v>
      </c>
      <c r="E689" s="53">
        <v>107046284</v>
      </c>
      <c r="F689" s="53">
        <v>107046284</v>
      </c>
      <c r="G689" s="28">
        <v>0</v>
      </c>
      <c r="H689" s="28" t="s">
        <v>1899</v>
      </c>
      <c r="I689" s="28" t="s">
        <v>1742</v>
      </c>
      <c r="J689" s="28">
        <v>1045</v>
      </c>
      <c r="K689" s="28">
        <v>349</v>
      </c>
      <c r="L689" s="28" t="s">
        <v>2127</v>
      </c>
      <c r="M689" s="30">
        <v>1</v>
      </c>
      <c r="N689" s="28"/>
      <c r="O689" s="1">
        <v>0.33333333333333298</v>
      </c>
      <c r="P689" s="16" t="s">
        <v>5130</v>
      </c>
      <c r="T689" s="3"/>
    </row>
    <row r="690" spans="1:20">
      <c r="A690" s="28" t="s">
        <v>591</v>
      </c>
      <c r="B690" s="28" t="s">
        <v>1057</v>
      </c>
      <c r="C690" s="29" t="s">
        <v>1840</v>
      </c>
      <c r="D690" s="28" t="s">
        <v>1894</v>
      </c>
      <c r="E690" s="53">
        <v>111770018</v>
      </c>
      <c r="F690" s="53">
        <v>111770018</v>
      </c>
      <c r="G690" s="28">
        <v>0</v>
      </c>
      <c r="H690" s="28" t="s">
        <v>1899</v>
      </c>
      <c r="I690" s="28" t="s">
        <v>1743</v>
      </c>
      <c r="J690" s="28">
        <v>1351</v>
      </c>
      <c r="K690" s="28">
        <v>451</v>
      </c>
      <c r="L690" s="28" t="s">
        <v>2128</v>
      </c>
      <c r="M690" s="30">
        <v>1</v>
      </c>
      <c r="N690" s="28" t="s">
        <v>2153</v>
      </c>
      <c r="O690" s="1">
        <v>1</v>
      </c>
      <c r="P690" s="16" t="s">
        <v>5130</v>
      </c>
      <c r="T690" s="3"/>
    </row>
    <row r="691" spans="1:20">
      <c r="A691" s="28" t="s">
        <v>591</v>
      </c>
      <c r="B691" s="28" t="s">
        <v>1058</v>
      </c>
      <c r="C691" s="29" t="s">
        <v>1844</v>
      </c>
      <c r="D691" s="28" t="s">
        <v>1894</v>
      </c>
      <c r="E691" s="53">
        <v>122129125</v>
      </c>
      <c r="F691" s="53">
        <v>122129125</v>
      </c>
      <c r="G691" s="28">
        <v>0</v>
      </c>
      <c r="H691" s="28" t="s">
        <v>1899</v>
      </c>
      <c r="I691" s="28" t="s">
        <v>1744</v>
      </c>
      <c r="J691" s="28">
        <v>916</v>
      </c>
      <c r="K691" s="28">
        <v>306</v>
      </c>
      <c r="L691" s="28" t="s">
        <v>2143</v>
      </c>
      <c r="M691" s="30">
        <v>1</v>
      </c>
      <c r="N691" s="28"/>
      <c r="O691" s="1">
        <v>1</v>
      </c>
      <c r="P691" s="16" t="s">
        <v>5131</v>
      </c>
      <c r="T691" s="3"/>
    </row>
    <row r="692" spans="1:20">
      <c r="A692" s="28" t="s">
        <v>591</v>
      </c>
      <c r="B692" s="28" t="s">
        <v>132</v>
      </c>
      <c r="C692" s="29" t="s">
        <v>1871</v>
      </c>
      <c r="D692" s="28" t="s">
        <v>1894</v>
      </c>
      <c r="E692" s="53">
        <v>123304428</v>
      </c>
      <c r="F692" s="53">
        <v>123304428</v>
      </c>
      <c r="G692" s="28">
        <v>0</v>
      </c>
      <c r="H692" s="28" t="s">
        <v>1900</v>
      </c>
      <c r="I692" s="28" t="s">
        <v>1745</v>
      </c>
      <c r="J692" s="28">
        <v>1429</v>
      </c>
      <c r="K692" s="28">
        <v>477</v>
      </c>
      <c r="L692" s="28" t="s">
        <v>2129</v>
      </c>
      <c r="M692" s="30">
        <v>0.98962655601659799</v>
      </c>
      <c r="N692" s="28" t="s">
        <v>2147</v>
      </c>
      <c r="O692" s="1">
        <v>1</v>
      </c>
      <c r="P692" s="16" t="s">
        <v>5130</v>
      </c>
      <c r="T692" s="3"/>
    </row>
    <row r="693" spans="1:20">
      <c r="A693" s="28" t="s">
        <v>591</v>
      </c>
      <c r="B693" s="28" t="s">
        <v>1059</v>
      </c>
      <c r="C693" s="29" t="s">
        <v>1858</v>
      </c>
      <c r="D693" s="28" t="s">
        <v>1894</v>
      </c>
      <c r="E693" s="53">
        <v>128110385</v>
      </c>
      <c r="F693" s="53">
        <v>128110385</v>
      </c>
      <c r="G693" s="28">
        <v>0</v>
      </c>
      <c r="H693" s="28" t="s">
        <v>1900</v>
      </c>
      <c r="I693" s="28" t="s">
        <v>1746</v>
      </c>
      <c r="J693" s="28" t="s">
        <v>2084</v>
      </c>
      <c r="K693" s="28" t="s">
        <v>2085</v>
      </c>
      <c r="L693" s="28" t="s">
        <v>2131</v>
      </c>
      <c r="M693" s="30">
        <v>0.93124531132783206</v>
      </c>
      <c r="N693" s="28"/>
      <c r="O693" s="1">
        <v>1</v>
      </c>
      <c r="P693" s="16" t="s">
        <v>5131</v>
      </c>
      <c r="T693" s="3"/>
    </row>
    <row r="694" spans="1:20">
      <c r="A694" s="28" t="s">
        <v>591</v>
      </c>
      <c r="B694" s="28" t="s">
        <v>1060</v>
      </c>
      <c r="C694" s="29" t="s">
        <v>1842</v>
      </c>
      <c r="D694" s="28" t="s">
        <v>1894</v>
      </c>
      <c r="E694" s="53">
        <v>131820279</v>
      </c>
      <c r="F694" s="53">
        <v>131820279</v>
      </c>
      <c r="G694" s="28">
        <v>0</v>
      </c>
      <c r="H694" s="28" t="s">
        <v>1900</v>
      </c>
      <c r="I694" s="28" t="s">
        <v>1747</v>
      </c>
      <c r="J694" s="28">
        <v>1405</v>
      </c>
      <c r="K694" s="28">
        <v>469</v>
      </c>
      <c r="L694" s="28" t="s">
        <v>2130</v>
      </c>
      <c r="M694" s="30">
        <v>0.89674952198852798</v>
      </c>
      <c r="N694" s="28"/>
      <c r="O694" s="1">
        <v>0.33333333333333298</v>
      </c>
      <c r="P694" s="16" t="s">
        <v>5130</v>
      </c>
      <c r="T694" s="3"/>
    </row>
    <row r="695" spans="1:20">
      <c r="A695" s="28" t="s">
        <v>591</v>
      </c>
      <c r="B695" s="28" t="s">
        <v>104</v>
      </c>
      <c r="C695" s="29" t="s">
        <v>1842</v>
      </c>
      <c r="D695" s="28" t="s">
        <v>1894</v>
      </c>
      <c r="E695" s="53">
        <v>132819336</v>
      </c>
      <c r="F695" s="53">
        <v>132819336</v>
      </c>
      <c r="G695" s="28">
        <v>0</v>
      </c>
      <c r="H695" s="28" t="s">
        <v>1899</v>
      </c>
      <c r="I695" s="28" t="s">
        <v>1748</v>
      </c>
      <c r="J695" s="28">
        <v>1420</v>
      </c>
      <c r="K695" s="28">
        <v>474</v>
      </c>
      <c r="L695" s="28" t="s">
        <v>2140</v>
      </c>
      <c r="M695" s="30">
        <v>1</v>
      </c>
      <c r="N695" s="28"/>
      <c r="O695" s="1">
        <v>0.5</v>
      </c>
      <c r="P695" s="16" t="s">
        <v>5131</v>
      </c>
      <c r="T695" s="3"/>
    </row>
    <row r="696" spans="1:20">
      <c r="A696" s="28" t="s">
        <v>591</v>
      </c>
      <c r="B696" s="28" t="s">
        <v>1061</v>
      </c>
      <c r="C696" s="29" t="s">
        <v>1842</v>
      </c>
      <c r="D696" s="28" t="s">
        <v>1894</v>
      </c>
      <c r="E696" s="53">
        <v>139298829</v>
      </c>
      <c r="F696" s="53">
        <v>139298829</v>
      </c>
      <c r="G696" s="28">
        <v>0</v>
      </c>
      <c r="H696" s="28" t="s">
        <v>1900</v>
      </c>
      <c r="I696" s="28" t="s">
        <v>1749</v>
      </c>
      <c r="J696" s="28">
        <v>464</v>
      </c>
      <c r="K696" s="28">
        <v>155</v>
      </c>
      <c r="L696" s="28" t="s">
        <v>2137</v>
      </c>
      <c r="M696" s="30">
        <v>0.266781411359725</v>
      </c>
      <c r="N696" s="28"/>
      <c r="O696" s="1">
        <v>0.16666666666666699</v>
      </c>
      <c r="P696" s="16" t="s">
        <v>5130</v>
      </c>
      <c r="T696" s="3"/>
    </row>
    <row r="697" spans="1:20">
      <c r="A697" s="28" t="s">
        <v>591</v>
      </c>
      <c r="B697" s="28" t="s">
        <v>1062</v>
      </c>
      <c r="C697" s="29" t="s">
        <v>1842</v>
      </c>
      <c r="D697" s="28" t="s">
        <v>1894</v>
      </c>
      <c r="E697" s="53">
        <v>139681570</v>
      </c>
      <c r="F697" s="53">
        <v>139681570</v>
      </c>
      <c r="G697" s="28">
        <v>0</v>
      </c>
      <c r="H697" s="28" t="s">
        <v>1900</v>
      </c>
      <c r="I697" s="28" t="s">
        <v>1750</v>
      </c>
      <c r="J697" s="28">
        <v>1294</v>
      </c>
      <c r="K697" s="28">
        <v>432</v>
      </c>
      <c r="L697" s="28" t="s">
        <v>2130</v>
      </c>
      <c r="M697" s="30">
        <v>0.97297297297297303</v>
      </c>
      <c r="N697" s="28"/>
      <c r="O697" s="1">
        <v>0.5</v>
      </c>
      <c r="P697" s="16" t="s">
        <v>5130</v>
      </c>
      <c r="T697" s="3"/>
    </row>
    <row r="698" spans="1:20">
      <c r="A698" s="28" t="s">
        <v>591</v>
      </c>
      <c r="B698" s="28" t="s">
        <v>1063</v>
      </c>
      <c r="C698" s="29" t="s">
        <v>1842</v>
      </c>
      <c r="D698" s="28" t="s">
        <v>1894</v>
      </c>
      <c r="E698" s="53">
        <v>142460000</v>
      </c>
      <c r="F698" s="53">
        <v>142460000</v>
      </c>
      <c r="G698" s="28">
        <v>0</v>
      </c>
      <c r="H698" s="28" t="s">
        <v>1900</v>
      </c>
      <c r="I698" s="28" t="s">
        <v>1751</v>
      </c>
      <c r="J698" s="28">
        <v>441</v>
      </c>
      <c r="K698" s="28">
        <v>147</v>
      </c>
      <c r="L698" s="28" t="s">
        <v>2131</v>
      </c>
      <c r="M698" s="30">
        <v>0.468152866242038</v>
      </c>
      <c r="N698" s="28"/>
      <c r="O698" s="1">
        <v>1</v>
      </c>
      <c r="P698" s="16" t="s">
        <v>5131</v>
      </c>
      <c r="T698" s="3"/>
    </row>
    <row r="699" spans="1:20">
      <c r="A699" s="28" t="s">
        <v>591</v>
      </c>
      <c r="B699" s="28" t="s">
        <v>1064</v>
      </c>
      <c r="C699" s="29" t="s">
        <v>1849</v>
      </c>
      <c r="D699" s="28" t="s">
        <v>1894</v>
      </c>
      <c r="E699" s="53">
        <v>143264177</v>
      </c>
      <c r="F699" s="53">
        <v>143264177</v>
      </c>
      <c r="G699" s="28">
        <v>0</v>
      </c>
      <c r="H699" s="28" t="s">
        <v>1900</v>
      </c>
      <c r="I699" s="28" t="s">
        <v>1752</v>
      </c>
      <c r="J699" s="28">
        <v>919</v>
      </c>
      <c r="K699" s="28">
        <v>307</v>
      </c>
      <c r="L699" s="28" t="s">
        <v>2136</v>
      </c>
      <c r="M699" s="30">
        <v>0.96540880503144699</v>
      </c>
      <c r="N699" s="28" t="s">
        <v>2149</v>
      </c>
      <c r="O699" s="1">
        <v>1</v>
      </c>
      <c r="P699" s="16" t="s">
        <v>5131</v>
      </c>
      <c r="T699" s="3"/>
    </row>
    <row r="700" spans="1:20">
      <c r="A700" s="28" t="s">
        <v>591</v>
      </c>
      <c r="B700" s="28" t="s">
        <v>1065</v>
      </c>
      <c r="C700" s="29" t="s">
        <v>1842</v>
      </c>
      <c r="D700" s="28" t="s">
        <v>1894</v>
      </c>
      <c r="E700" s="53">
        <v>149658999</v>
      </c>
      <c r="F700" s="53">
        <v>149658999</v>
      </c>
      <c r="G700" s="28">
        <v>0</v>
      </c>
      <c r="H700" s="28" t="s">
        <v>1900</v>
      </c>
      <c r="I700" s="28" t="s">
        <v>1753</v>
      </c>
      <c r="J700" s="28">
        <v>573</v>
      </c>
      <c r="K700" s="28">
        <v>191</v>
      </c>
      <c r="L700" s="28" t="s">
        <v>2131</v>
      </c>
      <c r="M700" s="30">
        <v>0.80590717299577996</v>
      </c>
      <c r="N700" s="28"/>
      <c r="O700" s="1">
        <v>1</v>
      </c>
      <c r="P700" s="16" t="s">
        <v>5131</v>
      </c>
      <c r="T700" s="3"/>
    </row>
    <row r="701" spans="1:20">
      <c r="A701" s="28" t="s">
        <v>591</v>
      </c>
      <c r="B701" s="28" t="s">
        <v>1066</v>
      </c>
      <c r="C701" s="29" t="s">
        <v>1840</v>
      </c>
      <c r="D701" s="28" t="s">
        <v>1894</v>
      </c>
      <c r="E701" s="53">
        <v>150331422</v>
      </c>
      <c r="F701" s="53">
        <v>150331422</v>
      </c>
      <c r="G701" s="28">
        <v>0</v>
      </c>
      <c r="H701" s="28" t="s">
        <v>1899</v>
      </c>
      <c r="I701" s="28" t="s">
        <v>1754</v>
      </c>
      <c r="J701" s="28">
        <v>1843</v>
      </c>
      <c r="K701" s="28">
        <v>615</v>
      </c>
      <c r="L701" s="28" t="s">
        <v>2140</v>
      </c>
      <c r="M701" s="30">
        <v>1</v>
      </c>
      <c r="N701" s="28"/>
      <c r="O701" s="1">
        <v>0.25</v>
      </c>
      <c r="P701" s="16" t="s">
        <v>5130</v>
      </c>
      <c r="T701" s="3"/>
    </row>
    <row r="702" spans="1:20">
      <c r="A702" s="28" t="s">
        <v>591</v>
      </c>
      <c r="B702" s="28" t="s">
        <v>1067</v>
      </c>
      <c r="C702" s="29" t="s">
        <v>1842</v>
      </c>
      <c r="D702" s="28" t="s">
        <v>1894</v>
      </c>
      <c r="E702" s="53">
        <v>150380766</v>
      </c>
      <c r="F702" s="53">
        <v>150380766</v>
      </c>
      <c r="G702" s="28">
        <v>0</v>
      </c>
      <c r="H702" s="28" t="s">
        <v>1899</v>
      </c>
      <c r="I702" s="28" t="s">
        <v>1755</v>
      </c>
      <c r="J702" s="28">
        <v>1631</v>
      </c>
      <c r="K702" s="28">
        <v>544</v>
      </c>
      <c r="L702" s="28" t="s">
        <v>2133</v>
      </c>
      <c r="M702" s="30">
        <v>1</v>
      </c>
      <c r="N702" s="28"/>
      <c r="O702" s="1">
        <v>0.25</v>
      </c>
      <c r="P702" s="16" t="s">
        <v>5131</v>
      </c>
      <c r="T702" s="3"/>
    </row>
    <row r="703" spans="1:20">
      <c r="A703" s="28" t="s">
        <v>591</v>
      </c>
      <c r="B703" s="28" t="s">
        <v>1068</v>
      </c>
      <c r="C703" s="29" t="s">
        <v>1844</v>
      </c>
      <c r="D703" s="28" t="s">
        <v>1894</v>
      </c>
      <c r="E703" s="53">
        <v>151330781</v>
      </c>
      <c r="F703" s="53">
        <v>151330781</v>
      </c>
      <c r="G703" s="28">
        <v>0</v>
      </c>
      <c r="H703" s="28" t="s">
        <v>1900</v>
      </c>
      <c r="I703" s="28" t="s">
        <v>1756</v>
      </c>
      <c r="J703" s="28">
        <v>708</v>
      </c>
      <c r="K703" s="28">
        <v>236</v>
      </c>
      <c r="L703" s="28" t="s">
        <v>2131</v>
      </c>
      <c r="M703" s="30">
        <v>0.53153153153153199</v>
      </c>
      <c r="N703" s="28"/>
      <c r="O703" s="1">
        <v>0.5</v>
      </c>
      <c r="P703" s="16" t="s">
        <v>5131</v>
      </c>
      <c r="T703" s="3"/>
    </row>
    <row r="704" spans="1:20">
      <c r="A704" s="28" t="s">
        <v>591</v>
      </c>
      <c r="B704" s="28" t="s">
        <v>1068</v>
      </c>
      <c r="C704" s="29" t="s">
        <v>1844</v>
      </c>
      <c r="D704" s="28" t="s">
        <v>1894</v>
      </c>
      <c r="E704" s="53">
        <v>151342704</v>
      </c>
      <c r="F704" s="53">
        <v>151342704</v>
      </c>
      <c r="G704" s="28">
        <v>0</v>
      </c>
      <c r="H704" s="28" t="s">
        <v>1900</v>
      </c>
      <c r="I704" s="28" t="s">
        <v>1756</v>
      </c>
      <c r="J704" s="28">
        <v>1069</v>
      </c>
      <c r="K704" s="28">
        <v>357</v>
      </c>
      <c r="L704" s="28" t="s">
        <v>2129</v>
      </c>
      <c r="M704" s="30">
        <v>0.80405405405405395</v>
      </c>
      <c r="N704" s="28"/>
      <c r="O704" s="1">
        <v>0.5</v>
      </c>
      <c r="P704" s="16" t="s">
        <v>5131</v>
      </c>
      <c r="T704" s="3"/>
    </row>
    <row r="705" spans="1:20">
      <c r="A705" s="28" t="s">
        <v>591</v>
      </c>
      <c r="B705" s="28" t="s">
        <v>1068</v>
      </c>
      <c r="C705" s="29" t="s">
        <v>1844</v>
      </c>
      <c r="D705" s="28" t="s">
        <v>1894</v>
      </c>
      <c r="E705" s="53">
        <v>151347742</v>
      </c>
      <c r="F705" s="53">
        <v>151347742</v>
      </c>
      <c r="G705" s="28">
        <v>0</v>
      </c>
      <c r="H705" s="28" t="s">
        <v>1900</v>
      </c>
      <c r="I705" s="28" t="s">
        <v>1756</v>
      </c>
      <c r="J705" s="28">
        <v>1255</v>
      </c>
      <c r="K705" s="28">
        <v>419</v>
      </c>
      <c r="L705" s="28" t="s">
        <v>2129</v>
      </c>
      <c r="M705" s="30">
        <v>0.94369369369369405</v>
      </c>
      <c r="N705" s="28"/>
      <c r="O705" s="1">
        <v>0.5</v>
      </c>
      <c r="P705" s="16" t="s">
        <v>5131</v>
      </c>
      <c r="T705" s="3"/>
    </row>
    <row r="706" spans="1:20">
      <c r="A706" s="28" t="s">
        <v>591</v>
      </c>
      <c r="B706" s="28" t="s">
        <v>1069</v>
      </c>
      <c r="C706" s="29" t="s">
        <v>1842</v>
      </c>
      <c r="D706" s="28" t="s">
        <v>1895</v>
      </c>
      <c r="E706" s="53">
        <v>10595218</v>
      </c>
      <c r="F706" s="53">
        <v>10595218</v>
      </c>
      <c r="G706" s="28">
        <v>0</v>
      </c>
      <c r="H706" s="28" t="s">
        <v>1900</v>
      </c>
      <c r="I706" s="28" t="s">
        <v>1757</v>
      </c>
      <c r="J706" s="28">
        <v>712</v>
      </c>
      <c r="K706" s="28">
        <v>238</v>
      </c>
      <c r="L706" s="28" t="s">
        <v>2130</v>
      </c>
      <c r="M706" s="30">
        <v>0.80677966101694998</v>
      </c>
      <c r="N706" s="28"/>
      <c r="O706" s="1">
        <v>1</v>
      </c>
      <c r="P706" s="16" t="s">
        <v>5130</v>
      </c>
      <c r="T706" s="3"/>
    </row>
    <row r="707" spans="1:20">
      <c r="A707" s="28" t="s">
        <v>591</v>
      </c>
      <c r="B707" s="28" t="s">
        <v>1070</v>
      </c>
      <c r="C707" s="29" t="s">
        <v>1846</v>
      </c>
      <c r="D707" s="28" t="s">
        <v>1895</v>
      </c>
      <c r="E707" s="53">
        <v>11681189</v>
      </c>
      <c r="F707" s="53">
        <v>11681189</v>
      </c>
      <c r="G707" s="28">
        <v>0</v>
      </c>
      <c r="H707" s="28" t="s">
        <v>1899</v>
      </c>
      <c r="I707" s="28" t="s">
        <v>1758</v>
      </c>
      <c r="J707" s="28" t="s">
        <v>2086</v>
      </c>
      <c r="K707" s="28" t="s">
        <v>2087</v>
      </c>
      <c r="L707" s="28" t="s">
        <v>2140</v>
      </c>
      <c r="M707" s="30">
        <v>1</v>
      </c>
      <c r="N707" s="28"/>
      <c r="O707" s="1">
        <v>1</v>
      </c>
      <c r="P707" s="16" t="s">
        <v>5131</v>
      </c>
      <c r="T707" s="3"/>
    </row>
    <row r="708" spans="1:20">
      <c r="A708" s="28" t="s">
        <v>591</v>
      </c>
      <c r="B708" s="28" t="s">
        <v>1071</v>
      </c>
      <c r="C708" s="29" t="s">
        <v>1840</v>
      </c>
      <c r="D708" s="28" t="s">
        <v>1895</v>
      </c>
      <c r="E708" s="53">
        <v>17440800</v>
      </c>
      <c r="F708" s="53">
        <v>17440800</v>
      </c>
      <c r="G708" s="28">
        <v>0</v>
      </c>
      <c r="H708" s="28" t="s">
        <v>1900</v>
      </c>
      <c r="I708" s="28" t="s">
        <v>1759</v>
      </c>
      <c r="J708" s="28" t="s">
        <v>2088</v>
      </c>
      <c r="K708" s="28" t="s">
        <v>2089</v>
      </c>
      <c r="L708" s="28" t="s">
        <v>2136</v>
      </c>
      <c r="M708" s="30">
        <v>4.2949198814515997E-2</v>
      </c>
      <c r="N708" s="28"/>
      <c r="O708" s="1">
        <v>0.66666666666666696</v>
      </c>
      <c r="P708" s="16" t="s">
        <v>5131</v>
      </c>
      <c r="T708" s="3"/>
    </row>
    <row r="709" spans="1:20">
      <c r="A709" s="28" t="s">
        <v>591</v>
      </c>
      <c r="B709" s="28" t="s">
        <v>1072</v>
      </c>
      <c r="C709" s="29" t="s">
        <v>1870</v>
      </c>
      <c r="D709" s="28" t="s">
        <v>1895</v>
      </c>
      <c r="E709" s="53">
        <v>18118719</v>
      </c>
      <c r="F709" s="53">
        <v>18118719</v>
      </c>
      <c r="G709" s="28">
        <v>0</v>
      </c>
      <c r="H709" s="28" t="s">
        <v>1900</v>
      </c>
      <c r="I709" s="28" t="s">
        <v>1760</v>
      </c>
      <c r="J709" s="28" t="s">
        <v>1909</v>
      </c>
      <c r="K709" s="28" t="s">
        <v>2090</v>
      </c>
      <c r="L709" s="28" t="s">
        <v>2135</v>
      </c>
      <c r="M709" s="30">
        <v>3.6827195467422101E-2</v>
      </c>
      <c r="N709" s="28"/>
      <c r="O709" s="1">
        <v>0.22222222222222199</v>
      </c>
      <c r="P709" s="16" t="s">
        <v>5131</v>
      </c>
      <c r="T709" s="3"/>
    </row>
    <row r="710" spans="1:20">
      <c r="A710" s="28" t="s">
        <v>591</v>
      </c>
      <c r="B710" s="28" t="s">
        <v>1073</v>
      </c>
      <c r="C710" s="29" t="s">
        <v>1842</v>
      </c>
      <c r="D710" s="28" t="s">
        <v>1895</v>
      </c>
      <c r="E710" s="53">
        <v>22454256</v>
      </c>
      <c r="F710" s="53">
        <v>22454256</v>
      </c>
      <c r="G710" s="28">
        <v>0</v>
      </c>
      <c r="H710" s="28" t="s">
        <v>1900</v>
      </c>
      <c r="I710" s="28" t="s">
        <v>1761</v>
      </c>
      <c r="J710" s="28" t="s">
        <v>2091</v>
      </c>
      <c r="K710" s="28" t="s">
        <v>2092</v>
      </c>
      <c r="L710" s="28" t="s">
        <v>2132</v>
      </c>
      <c r="M710" s="30">
        <v>0.99804896729279069</v>
      </c>
      <c r="N710" s="28"/>
      <c r="O710" s="1">
        <v>1</v>
      </c>
      <c r="P710" s="16" t="s">
        <v>5131</v>
      </c>
      <c r="T710" s="3"/>
    </row>
    <row r="711" spans="1:20">
      <c r="A711" s="28" t="s">
        <v>591</v>
      </c>
      <c r="B711" s="28" t="s">
        <v>1074</v>
      </c>
      <c r="C711" s="29" t="s">
        <v>1842</v>
      </c>
      <c r="D711" s="28" t="s">
        <v>1895</v>
      </c>
      <c r="E711" s="53">
        <v>22516656</v>
      </c>
      <c r="F711" s="53">
        <v>22516656</v>
      </c>
      <c r="G711" s="28">
        <v>0</v>
      </c>
      <c r="H711" s="28" t="s">
        <v>1900</v>
      </c>
      <c r="I711" s="28" t="s">
        <v>1762</v>
      </c>
      <c r="J711" s="28">
        <v>883</v>
      </c>
      <c r="K711" s="28">
        <v>295</v>
      </c>
      <c r="L711" s="28" t="s">
        <v>2129</v>
      </c>
      <c r="M711" s="30">
        <v>0.98006644518272401</v>
      </c>
      <c r="N711" s="28"/>
      <c r="O711" s="1">
        <v>0.33333333333333298</v>
      </c>
      <c r="P711" s="16" t="s">
        <v>5131</v>
      </c>
      <c r="T711" s="3"/>
    </row>
    <row r="712" spans="1:20">
      <c r="A712" s="28" t="s">
        <v>591</v>
      </c>
      <c r="B712" s="28" t="s">
        <v>21</v>
      </c>
      <c r="C712" s="29" t="s">
        <v>1842</v>
      </c>
      <c r="D712" s="28" t="s">
        <v>1895</v>
      </c>
      <c r="E712" s="53">
        <v>26679563</v>
      </c>
      <c r="F712" s="53">
        <v>26679563</v>
      </c>
      <c r="G712" s="28">
        <v>0</v>
      </c>
      <c r="H712" s="28" t="s">
        <v>1900</v>
      </c>
      <c r="I712" s="28" t="s">
        <v>1763</v>
      </c>
      <c r="J712" s="28">
        <v>1290</v>
      </c>
      <c r="K712" s="28">
        <v>430</v>
      </c>
      <c r="L712" s="28" t="s">
        <v>2134</v>
      </c>
      <c r="M712" s="30">
        <v>0.94298245614035003</v>
      </c>
      <c r="N712" s="28"/>
      <c r="O712" s="1">
        <v>0.25</v>
      </c>
      <c r="P712" s="16" t="s">
        <v>5130</v>
      </c>
      <c r="T712" s="3"/>
    </row>
    <row r="713" spans="1:20">
      <c r="A713" s="28" t="s">
        <v>591</v>
      </c>
      <c r="B713" s="28" t="s">
        <v>139</v>
      </c>
      <c r="C713" s="29" t="s">
        <v>1842</v>
      </c>
      <c r="D713" s="28" t="s">
        <v>1895</v>
      </c>
      <c r="E713" s="53">
        <v>36912528</v>
      </c>
      <c r="F713" s="53">
        <v>36912528</v>
      </c>
      <c r="G713" s="28">
        <v>0</v>
      </c>
      <c r="H713" s="28" t="s">
        <v>1900</v>
      </c>
      <c r="I713" s="28" t="s">
        <v>140</v>
      </c>
      <c r="J713" s="28">
        <v>3382</v>
      </c>
      <c r="K713" s="28">
        <v>1128</v>
      </c>
      <c r="L713" s="28" t="s">
        <v>2135</v>
      </c>
      <c r="M713" s="30">
        <v>0.98086956521739099</v>
      </c>
      <c r="N713" s="28"/>
      <c r="O713" s="1">
        <v>1</v>
      </c>
      <c r="P713" s="16" t="s">
        <v>5130</v>
      </c>
      <c r="T713" s="3"/>
    </row>
    <row r="714" spans="1:20">
      <c r="A714" s="28" t="s">
        <v>591</v>
      </c>
      <c r="B714" s="28" t="s">
        <v>1075</v>
      </c>
      <c r="C714" s="29" t="s">
        <v>1842</v>
      </c>
      <c r="D714" s="28" t="s">
        <v>1895</v>
      </c>
      <c r="E714" s="53">
        <v>38953213</v>
      </c>
      <c r="F714" s="53">
        <v>38953213</v>
      </c>
      <c r="G714" s="28">
        <v>0</v>
      </c>
      <c r="H714" s="28" t="s">
        <v>1900</v>
      </c>
      <c r="I714" s="28" t="s">
        <v>1764</v>
      </c>
      <c r="J714" s="28">
        <v>569</v>
      </c>
      <c r="K714" s="28">
        <v>190</v>
      </c>
      <c r="L714" s="28" t="s">
        <v>2137</v>
      </c>
      <c r="M714" s="30">
        <v>0.39832285115304</v>
      </c>
      <c r="N714" s="28"/>
      <c r="O714" s="1">
        <v>1</v>
      </c>
      <c r="P714" s="16" t="s">
        <v>5131</v>
      </c>
      <c r="T714" s="3"/>
    </row>
    <row r="715" spans="1:20">
      <c r="A715" s="28" t="s">
        <v>591</v>
      </c>
      <c r="B715" s="28" t="s">
        <v>1075</v>
      </c>
      <c r="C715" s="29" t="s">
        <v>1842</v>
      </c>
      <c r="D715" s="28" t="s">
        <v>1895</v>
      </c>
      <c r="E715" s="53">
        <v>38958398</v>
      </c>
      <c r="F715" s="53">
        <v>38958398</v>
      </c>
      <c r="G715" s="28">
        <v>0</v>
      </c>
      <c r="H715" s="28" t="s">
        <v>1900</v>
      </c>
      <c r="I715" s="28" t="s">
        <v>1764</v>
      </c>
      <c r="J715" s="28">
        <v>1069</v>
      </c>
      <c r="K715" s="28">
        <v>357</v>
      </c>
      <c r="L715" s="28" t="s">
        <v>2129</v>
      </c>
      <c r="M715" s="30">
        <v>0.74842767295597501</v>
      </c>
      <c r="N715" s="28"/>
      <c r="O715" s="1">
        <v>1</v>
      </c>
      <c r="P715" s="16" t="s">
        <v>5131</v>
      </c>
      <c r="T715" s="3"/>
    </row>
    <row r="716" spans="1:20">
      <c r="A716" s="28" t="s">
        <v>591</v>
      </c>
      <c r="B716" s="28" t="s">
        <v>1076</v>
      </c>
      <c r="C716" s="29" t="s">
        <v>1844</v>
      </c>
      <c r="D716" s="28" t="s">
        <v>1895</v>
      </c>
      <c r="E716" s="53">
        <v>42152676</v>
      </c>
      <c r="F716" s="53">
        <v>42152676</v>
      </c>
      <c r="G716" s="28">
        <v>0</v>
      </c>
      <c r="H716" s="28" t="s">
        <v>1900</v>
      </c>
      <c r="I716" s="28" t="s">
        <v>1765</v>
      </c>
      <c r="J716" s="28" t="s">
        <v>2093</v>
      </c>
      <c r="K716" s="28" t="s">
        <v>2094</v>
      </c>
      <c r="L716" s="28" t="s">
        <v>2129</v>
      </c>
      <c r="M716" s="30">
        <v>0.99628956508893052</v>
      </c>
      <c r="N716" s="28"/>
      <c r="O716" s="1">
        <v>1</v>
      </c>
      <c r="P716" s="16" t="s">
        <v>5131</v>
      </c>
      <c r="T716" s="3"/>
    </row>
    <row r="717" spans="1:20">
      <c r="A717" s="28" t="s">
        <v>591</v>
      </c>
      <c r="B717" s="28" t="s">
        <v>255</v>
      </c>
      <c r="C717" s="29" t="s">
        <v>1842</v>
      </c>
      <c r="D717" s="28" t="s">
        <v>1895</v>
      </c>
      <c r="E717" s="53">
        <v>42825255</v>
      </c>
      <c r="F717" s="53">
        <v>42825255</v>
      </c>
      <c r="G717" s="28">
        <v>0</v>
      </c>
      <c r="H717" s="28" t="s">
        <v>1900</v>
      </c>
      <c r="I717" s="28" t="s">
        <v>1766</v>
      </c>
      <c r="J717" s="28">
        <v>439</v>
      </c>
      <c r="K717" s="28">
        <v>147</v>
      </c>
      <c r="L717" s="28" t="s">
        <v>2130</v>
      </c>
      <c r="M717" s="30">
        <v>0.73134328358209</v>
      </c>
      <c r="N717" s="28"/>
      <c r="O717" s="1">
        <v>0.16666666666666699</v>
      </c>
      <c r="P717" s="16" t="s">
        <v>5130</v>
      </c>
      <c r="T717" s="3"/>
    </row>
    <row r="718" spans="1:20">
      <c r="A718" s="28" t="s">
        <v>591</v>
      </c>
      <c r="B718" s="28" t="s">
        <v>1077</v>
      </c>
      <c r="C718" s="29" t="s">
        <v>1842</v>
      </c>
      <c r="D718" s="28" t="s">
        <v>1895</v>
      </c>
      <c r="E718" s="53">
        <v>67174818</v>
      </c>
      <c r="F718" s="53">
        <v>67174818</v>
      </c>
      <c r="G718" s="28">
        <v>0</v>
      </c>
      <c r="H718" s="28" t="s">
        <v>1899</v>
      </c>
      <c r="I718" s="28" t="s">
        <v>1767</v>
      </c>
      <c r="J718" s="28">
        <v>598</v>
      </c>
      <c r="K718" s="28">
        <v>200</v>
      </c>
      <c r="L718" s="28" t="s">
        <v>2127</v>
      </c>
      <c r="M718" s="30">
        <v>1</v>
      </c>
      <c r="N718" s="28"/>
      <c r="O718" s="1">
        <v>1</v>
      </c>
      <c r="P718" s="16" t="s">
        <v>5130</v>
      </c>
      <c r="T718" s="3"/>
    </row>
    <row r="719" spans="1:20">
      <c r="A719" s="28" t="s">
        <v>591</v>
      </c>
      <c r="B719" s="28" t="s">
        <v>1078</v>
      </c>
      <c r="C719" s="29" t="s">
        <v>1843</v>
      </c>
      <c r="D719" s="28" t="s">
        <v>1895</v>
      </c>
      <c r="E719" s="53">
        <v>67752694</v>
      </c>
      <c r="F719" s="53">
        <v>67752694</v>
      </c>
      <c r="G719" s="28">
        <v>0</v>
      </c>
      <c r="H719" s="28" t="s">
        <v>1900</v>
      </c>
      <c r="I719" s="28" t="s">
        <v>1768</v>
      </c>
      <c r="J719" s="28">
        <v>197</v>
      </c>
      <c r="K719" s="28">
        <v>66</v>
      </c>
      <c r="L719" s="28" t="s">
        <v>2131</v>
      </c>
      <c r="M719" s="30">
        <v>0.41249999999999998</v>
      </c>
      <c r="N719" s="28"/>
      <c r="O719" s="1">
        <v>1</v>
      </c>
      <c r="P719" s="16" t="s">
        <v>5131</v>
      </c>
      <c r="T719" s="3"/>
    </row>
    <row r="720" spans="1:20">
      <c r="A720" s="28" t="s">
        <v>591</v>
      </c>
      <c r="B720" s="28" t="s">
        <v>1078</v>
      </c>
      <c r="C720" s="29" t="s">
        <v>1852</v>
      </c>
      <c r="D720" s="28" t="s">
        <v>1895</v>
      </c>
      <c r="E720" s="53">
        <v>67752705</v>
      </c>
      <c r="F720" s="53">
        <v>67752705</v>
      </c>
      <c r="G720" s="28">
        <v>0</v>
      </c>
      <c r="H720" s="28" t="s">
        <v>1900</v>
      </c>
      <c r="I720" s="28" t="s">
        <v>1768</v>
      </c>
      <c r="J720" s="28">
        <v>208</v>
      </c>
      <c r="K720" s="28">
        <v>70</v>
      </c>
      <c r="L720" s="28" t="s">
        <v>2129</v>
      </c>
      <c r="M720" s="30">
        <v>0.4375</v>
      </c>
      <c r="N720" s="28"/>
      <c r="O720" s="1">
        <v>1</v>
      </c>
      <c r="P720" s="16" t="s">
        <v>5131</v>
      </c>
      <c r="T720" s="3"/>
    </row>
    <row r="721" spans="1:20">
      <c r="A721" s="28" t="s">
        <v>591</v>
      </c>
      <c r="B721" s="28" t="s">
        <v>1079</v>
      </c>
      <c r="C721" s="29" t="s">
        <v>1842</v>
      </c>
      <c r="D721" s="28" t="s">
        <v>1895</v>
      </c>
      <c r="E721" s="53">
        <v>82599858</v>
      </c>
      <c r="F721" s="53">
        <v>82599858</v>
      </c>
      <c r="G721" s="28">
        <v>0</v>
      </c>
      <c r="H721" s="28" t="s">
        <v>1900</v>
      </c>
      <c r="I721" s="28" t="s">
        <v>1769</v>
      </c>
      <c r="J721" s="28">
        <v>401</v>
      </c>
      <c r="K721" s="28">
        <v>134</v>
      </c>
      <c r="L721" s="28" t="s">
        <v>2132</v>
      </c>
      <c r="M721" s="30">
        <v>0.95035460992907805</v>
      </c>
      <c r="N721" s="28"/>
      <c r="O721" s="1">
        <v>1</v>
      </c>
      <c r="P721" s="16" t="s">
        <v>5131</v>
      </c>
      <c r="T721" s="3"/>
    </row>
    <row r="722" spans="1:20">
      <c r="A722" s="28" t="s">
        <v>591</v>
      </c>
      <c r="B722" s="28" t="s">
        <v>1080</v>
      </c>
      <c r="C722" s="29" t="s">
        <v>1844</v>
      </c>
      <c r="D722" s="28" t="s">
        <v>1895</v>
      </c>
      <c r="E722" s="53">
        <v>94248169</v>
      </c>
      <c r="F722" s="53">
        <v>94248169</v>
      </c>
      <c r="G722" s="28">
        <v>0</v>
      </c>
      <c r="H722" s="28" t="s">
        <v>1900</v>
      </c>
      <c r="I722" s="28" t="s">
        <v>1770</v>
      </c>
      <c r="J722" s="28">
        <v>4</v>
      </c>
      <c r="K722" s="28">
        <v>2</v>
      </c>
      <c r="L722" s="28" t="s">
        <v>2129</v>
      </c>
      <c r="M722" s="30">
        <v>1.9607843137254902E-2</v>
      </c>
      <c r="N722" s="28"/>
      <c r="O722" s="1">
        <v>1</v>
      </c>
      <c r="P722" s="16" t="s">
        <v>5131</v>
      </c>
      <c r="T722" s="3"/>
    </row>
    <row r="723" spans="1:20">
      <c r="A723" s="28" t="s">
        <v>591</v>
      </c>
      <c r="B723" s="28" t="s">
        <v>1081</v>
      </c>
      <c r="C723" s="29" t="s">
        <v>1842</v>
      </c>
      <c r="D723" s="28" t="s">
        <v>1895</v>
      </c>
      <c r="E723" s="53">
        <v>99274457</v>
      </c>
      <c r="F723" s="53">
        <v>99274457</v>
      </c>
      <c r="G723" s="28">
        <v>0</v>
      </c>
      <c r="H723" s="28" t="s">
        <v>1899</v>
      </c>
      <c r="I723" s="28" t="s">
        <v>1771</v>
      </c>
      <c r="J723" s="28">
        <v>1105</v>
      </c>
      <c r="K723" s="28">
        <v>369</v>
      </c>
      <c r="L723" s="28" t="s">
        <v>2128</v>
      </c>
      <c r="M723" s="30">
        <v>1</v>
      </c>
      <c r="N723" s="28"/>
      <c r="O723" s="1">
        <v>1</v>
      </c>
      <c r="P723" s="16" t="s">
        <v>5130</v>
      </c>
      <c r="T723" s="3"/>
    </row>
    <row r="724" spans="1:20">
      <c r="A724" s="28" t="s">
        <v>591</v>
      </c>
      <c r="B724" s="28" t="s">
        <v>1082</v>
      </c>
      <c r="C724" s="29" t="s">
        <v>1842</v>
      </c>
      <c r="D724" s="28" t="s">
        <v>1895</v>
      </c>
      <c r="E724" s="53">
        <v>101591998</v>
      </c>
      <c r="F724" s="53">
        <v>101591998</v>
      </c>
      <c r="G724" s="28">
        <v>0</v>
      </c>
      <c r="H724" s="28" t="s">
        <v>1900</v>
      </c>
      <c r="I724" s="28" t="s">
        <v>1772</v>
      </c>
      <c r="J724" s="28">
        <v>682</v>
      </c>
      <c r="K724" s="28">
        <v>228</v>
      </c>
      <c r="L724" s="28" t="s">
        <v>2129</v>
      </c>
      <c r="M724" s="30">
        <v>0.97854077253218896</v>
      </c>
      <c r="N724" s="28"/>
      <c r="O724" s="1">
        <v>0.25</v>
      </c>
      <c r="P724" s="16" t="s">
        <v>5130</v>
      </c>
      <c r="T724" s="3"/>
    </row>
    <row r="725" spans="1:20">
      <c r="A725" s="28" t="s">
        <v>591</v>
      </c>
      <c r="B725" s="28" t="s">
        <v>1083</v>
      </c>
      <c r="C725" s="29" t="s">
        <v>1842</v>
      </c>
      <c r="D725" s="28" t="s">
        <v>1895</v>
      </c>
      <c r="E725" s="53">
        <v>104496798</v>
      </c>
      <c r="F725" s="53">
        <v>104496798</v>
      </c>
      <c r="G725" s="28">
        <v>0</v>
      </c>
      <c r="H725" s="28" t="s">
        <v>1900</v>
      </c>
      <c r="I725" s="28" t="s">
        <v>1773</v>
      </c>
      <c r="J725" s="28">
        <v>404</v>
      </c>
      <c r="K725" s="28">
        <v>135</v>
      </c>
      <c r="L725" s="28" t="s">
        <v>2131</v>
      </c>
      <c r="M725" s="30">
        <v>0.225752508361204</v>
      </c>
      <c r="N725" s="28"/>
      <c r="O725" s="1">
        <v>1</v>
      </c>
      <c r="P725" s="16" t="s">
        <v>5131</v>
      </c>
      <c r="T725" s="3"/>
    </row>
    <row r="726" spans="1:20">
      <c r="A726" s="28" t="s">
        <v>591</v>
      </c>
      <c r="B726" s="28" t="s">
        <v>237</v>
      </c>
      <c r="C726" s="29" t="s">
        <v>1848</v>
      </c>
      <c r="D726" s="28" t="s">
        <v>1895</v>
      </c>
      <c r="E726" s="53">
        <v>110481587</v>
      </c>
      <c r="F726" s="53">
        <v>110481587</v>
      </c>
      <c r="G726" s="28">
        <v>0</v>
      </c>
      <c r="H726" s="28" t="s">
        <v>1900</v>
      </c>
      <c r="I726" s="28" t="s">
        <v>1774</v>
      </c>
      <c r="J726" s="28">
        <v>1119</v>
      </c>
      <c r="K726" s="28">
        <v>373</v>
      </c>
      <c r="L726" s="28" t="s">
        <v>2131</v>
      </c>
      <c r="M726" s="30">
        <v>8.7888784165881306E-2</v>
      </c>
      <c r="N726" s="28"/>
      <c r="O726" s="1">
        <v>1</v>
      </c>
      <c r="P726" s="16" t="s">
        <v>5131</v>
      </c>
      <c r="T726" s="3"/>
    </row>
    <row r="727" spans="1:20">
      <c r="A727" s="28" t="s">
        <v>591</v>
      </c>
      <c r="B727" s="28" t="s">
        <v>311</v>
      </c>
      <c r="C727" s="29" t="s">
        <v>1840</v>
      </c>
      <c r="D727" s="28" t="s">
        <v>1895</v>
      </c>
      <c r="E727" s="53">
        <v>134308952</v>
      </c>
      <c r="F727" s="53">
        <v>134308952</v>
      </c>
      <c r="G727" s="28">
        <v>0</v>
      </c>
      <c r="H727" s="28" t="s">
        <v>1899</v>
      </c>
      <c r="I727" s="28" t="s">
        <v>1775</v>
      </c>
      <c r="J727" s="28">
        <v>466</v>
      </c>
      <c r="K727" s="28">
        <v>156</v>
      </c>
      <c r="L727" s="28" t="s">
        <v>2128</v>
      </c>
      <c r="M727" s="30">
        <v>1</v>
      </c>
      <c r="N727" s="28"/>
      <c r="O727" s="1">
        <v>0.2</v>
      </c>
      <c r="P727" s="16" t="s">
        <v>5130</v>
      </c>
      <c r="T727" s="3"/>
    </row>
    <row r="728" spans="1:20">
      <c r="A728" s="28" t="s">
        <v>591</v>
      </c>
      <c r="B728" s="28" t="s">
        <v>1084</v>
      </c>
      <c r="C728" s="29" t="s">
        <v>1870</v>
      </c>
      <c r="D728" s="28" t="s">
        <v>1895</v>
      </c>
      <c r="E728" s="53">
        <v>143308760</v>
      </c>
      <c r="F728" s="53">
        <v>143308760</v>
      </c>
      <c r="G728" s="28">
        <v>0</v>
      </c>
      <c r="H728" s="28" t="s">
        <v>1900</v>
      </c>
      <c r="I728" s="28" t="s">
        <v>1776</v>
      </c>
      <c r="J728" s="28">
        <v>1534</v>
      </c>
      <c r="K728" s="28">
        <v>512</v>
      </c>
      <c r="L728" s="28" t="s">
        <v>2129</v>
      </c>
      <c r="M728" s="30">
        <v>0.99610894941634198</v>
      </c>
      <c r="N728" s="28"/>
      <c r="O728" s="1">
        <v>1</v>
      </c>
      <c r="P728" s="16" t="s">
        <v>5131</v>
      </c>
      <c r="T728" s="3"/>
    </row>
    <row r="729" spans="1:20">
      <c r="A729" s="28" t="s">
        <v>591</v>
      </c>
      <c r="B729" s="28" t="s">
        <v>1085</v>
      </c>
      <c r="C729" s="29" t="s">
        <v>1841</v>
      </c>
      <c r="D729" s="28" t="s">
        <v>1895</v>
      </c>
      <c r="E729" s="53">
        <v>143781555</v>
      </c>
      <c r="F729" s="53">
        <v>143781555</v>
      </c>
      <c r="G729" s="28">
        <v>0</v>
      </c>
      <c r="H729" s="28" t="s">
        <v>1900</v>
      </c>
      <c r="I729" s="28" t="s">
        <v>1777</v>
      </c>
      <c r="J729" s="28">
        <v>230</v>
      </c>
      <c r="K729" s="28">
        <v>77</v>
      </c>
      <c r="L729" s="28" t="s">
        <v>2131</v>
      </c>
      <c r="M729" s="30">
        <v>0.72641509433962304</v>
      </c>
      <c r="N729" s="28"/>
      <c r="O729" s="1">
        <v>0.33333333333333298</v>
      </c>
      <c r="P729" s="16" t="s">
        <v>5130</v>
      </c>
      <c r="T729" s="3"/>
    </row>
    <row r="730" spans="1:20">
      <c r="A730" s="28" t="s">
        <v>591</v>
      </c>
      <c r="B730" s="28" t="s">
        <v>1085</v>
      </c>
      <c r="C730" s="29" t="s">
        <v>1840</v>
      </c>
      <c r="D730" s="28" t="s">
        <v>1895</v>
      </c>
      <c r="E730" s="53">
        <v>143781569</v>
      </c>
      <c r="F730" s="53">
        <v>143781569</v>
      </c>
      <c r="G730" s="28">
        <v>0</v>
      </c>
      <c r="H730" s="28" t="s">
        <v>1900</v>
      </c>
      <c r="I730" s="28" t="s">
        <v>1777</v>
      </c>
      <c r="J730" s="28">
        <v>244</v>
      </c>
      <c r="K730" s="28">
        <v>82</v>
      </c>
      <c r="L730" s="28" t="s">
        <v>2141</v>
      </c>
      <c r="M730" s="30">
        <v>0.77358490566037696</v>
      </c>
      <c r="N730" s="28"/>
      <c r="O730" s="1">
        <v>0.33333333333333298</v>
      </c>
      <c r="P730" s="16" t="s">
        <v>5130</v>
      </c>
      <c r="T730" s="3"/>
    </row>
    <row r="731" spans="1:20">
      <c r="A731" s="28" t="s">
        <v>591</v>
      </c>
      <c r="B731" s="28" t="s">
        <v>1085</v>
      </c>
      <c r="C731" s="29" t="s">
        <v>1844</v>
      </c>
      <c r="D731" s="28" t="s">
        <v>1895</v>
      </c>
      <c r="E731" s="53">
        <v>143781643</v>
      </c>
      <c r="F731" s="53">
        <v>143781643</v>
      </c>
      <c r="G731" s="28">
        <v>0</v>
      </c>
      <c r="H731" s="28" t="s">
        <v>1899</v>
      </c>
      <c r="I731" s="28" t="s">
        <v>1777</v>
      </c>
      <c r="J731" s="28">
        <v>318</v>
      </c>
      <c r="K731" s="28">
        <v>106</v>
      </c>
      <c r="L731" s="28" t="s">
        <v>2145</v>
      </c>
      <c r="M731" s="30">
        <v>1</v>
      </c>
      <c r="N731" s="28"/>
      <c r="O731" s="1">
        <v>0.33333333333333298</v>
      </c>
      <c r="P731" s="16" t="s">
        <v>5130</v>
      </c>
      <c r="T731" s="3"/>
    </row>
    <row r="732" spans="1:20">
      <c r="A732" s="28" t="s">
        <v>591</v>
      </c>
      <c r="B732" s="28" t="s">
        <v>1086</v>
      </c>
      <c r="C732" s="29" t="s">
        <v>5117</v>
      </c>
      <c r="D732" s="28" t="s">
        <v>1895</v>
      </c>
      <c r="E732" s="53">
        <v>144803561</v>
      </c>
      <c r="F732" s="53">
        <v>144803561</v>
      </c>
      <c r="G732" s="28">
        <v>0</v>
      </c>
      <c r="H732" s="28" t="s">
        <v>1899</v>
      </c>
      <c r="I732" s="28" t="s">
        <v>1778</v>
      </c>
      <c r="J732" s="28">
        <v>256</v>
      </c>
      <c r="K732" s="28">
        <v>86</v>
      </c>
      <c r="L732" s="28" t="s">
        <v>2140</v>
      </c>
      <c r="M732" s="30">
        <v>0.17303822937625801</v>
      </c>
      <c r="N732" s="28"/>
      <c r="O732" s="1">
        <v>0.33333333333333298</v>
      </c>
      <c r="P732" s="16" t="s">
        <v>5131</v>
      </c>
      <c r="T732" s="3"/>
    </row>
    <row r="733" spans="1:20">
      <c r="A733" s="28" t="s">
        <v>591</v>
      </c>
      <c r="B733" s="28" t="s">
        <v>1087</v>
      </c>
      <c r="C733" s="29" t="s">
        <v>1846</v>
      </c>
      <c r="D733" s="28" t="s">
        <v>1896</v>
      </c>
      <c r="E733" s="53">
        <v>205365</v>
      </c>
      <c r="F733" s="53">
        <v>205365</v>
      </c>
      <c r="G733" s="28">
        <v>0</v>
      </c>
      <c r="H733" s="28" t="s">
        <v>1900</v>
      </c>
      <c r="I733" s="28" t="s">
        <v>1779</v>
      </c>
      <c r="J733" s="28">
        <v>32</v>
      </c>
      <c r="K733" s="28">
        <v>11</v>
      </c>
      <c r="L733" s="28" t="s">
        <v>2137</v>
      </c>
      <c r="M733" s="30">
        <v>3.7162162162162199E-2</v>
      </c>
      <c r="N733" s="28" t="s">
        <v>2147</v>
      </c>
      <c r="O733" s="1">
        <v>1</v>
      </c>
      <c r="P733" s="16" t="s">
        <v>5131</v>
      </c>
      <c r="T733" s="3"/>
    </row>
    <row r="734" spans="1:20">
      <c r="A734" s="28" t="s">
        <v>591</v>
      </c>
      <c r="B734" s="28" t="s">
        <v>297</v>
      </c>
      <c r="C734" s="29" t="s">
        <v>1840</v>
      </c>
      <c r="D734" s="28" t="s">
        <v>1896</v>
      </c>
      <c r="E734" s="53">
        <v>6320193</v>
      </c>
      <c r="F734" s="53">
        <v>6320193</v>
      </c>
      <c r="G734" s="28">
        <v>0</v>
      </c>
      <c r="H734" s="28" t="s">
        <v>1900</v>
      </c>
      <c r="I734" s="28" t="s">
        <v>1780</v>
      </c>
      <c r="J734" s="28">
        <v>379</v>
      </c>
      <c r="K734" s="28">
        <v>127</v>
      </c>
      <c r="L734" s="28" t="s">
        <v>2141</v>
      </c>
      <c r="M734" s="30">
        <v>0.95488721804511301</v>
      </c>
      <c r="N734" s="28" t="s">
        <v>2147</v>
      </c>
      <c r="O734" s="1">
        <v>0.33333333333333298</v>
      </c>
      <c r="P734" s="16" t="s">
        <v>5130</v>
      </c>
      <c r="T734" s="3"/>
    </row>
    <row r="735" spans="1:20">
      <c r="A735" s="28" t="s">
        <v>591</v>
      </c>
      <c r="B735" s="28" t="s">
        <v>1088</v>
      </c>
      <c r="C735" s="29" t="s">
        <v>1842</v>
      </c>
      <c r="D735" s="28" t="s">
        <v>1896</v>
      </c>
      <c r="E735" s="53">
        <v>21964637</v>
      </c>
      <c r="F735" s="53">
        <v>21964637</v>
      </c>
      <c r="G735" s="28">
        <v>0</v>
      </c>
      <c r="H735" s="28" t="s">
        <v>1900</v>
      </c>
      <c r="I735" s="28" t="s">
        <v>1781</v>
      </c>
      <c r="J735" s="28">
        <v>190</v>
      </c>
      <c r="K735" s="28">
        <v>64</v>
      </c>
      <c r="L735" s="28" t="s">
        <v>2129</v>
      </c>
      <c r="M735" s="30">
        <v>0.54700854700854695</v>
      </c>
      <c r="N735" s="28"/>
      <c r="O735" s="1">
        <v>0.25</v>
      </c>
      <c r="P735" s="16" t="s">
        <v>5131</v>
      </c>
      <c r="T735" s="3"/>
    </row>
    <row r="736" spans="1:20">
      <c r="A736" s="28" t="s">
        <v>591</v>
      </c>
      <c r="B736" s="28" t="s">
        <v>1089</v>
      </c>
      <c r="C736" s="29" t="s">
        <v>1846</v>
      </c>
      <c r="D736" s="28" t="s">
        <v>1896</v>
      </c>
      <c r="E736" s="53">
        <v>35650793</v>
      </c>
      <c r="F736" s="53">
        <v>35650793</v>
      </c>
      <c r="G736" s="28">
        <v>0</v>
      </c>
      <c r="H736" s="28" t="s">
        <v>1900</v>
      </c>
      <c r="I736" s="28" t="s">
        <v>1782</v>
      </c>
      <c r="J736" s="28" t="s">
        <v>2095</v>
      </c>
      <c r="K736" s="28" t="s">
        <v>2096</v>
      </c>
      <c r="L736" s="28" t="s">
        <v>2131</v>
      </c>
      <c r="M736" s="30">
        <v>0.57073765550501454</v>
      </c>
      <c r="N736" s="28"/>
      <c r="O736" s="1">
        <v>0.5</v>
      </c>
      <c r="P736" s="16" t="s">
        <v>5131</v>
      </c>
      <c r="T736" s="3"/>
    </row>
    <row r="737" spans="1:20">
      <c r="A737" s="28" t="s">
        <v>591</v>
      </c>
      <c r="B737" s="28" t="s">
        <v>1089</v>
      </c>
      <c r="C737" s="29" t="s">
        <v>1842</v>
      </c>
      <c r="D737" s="28" t="s">
        <v>1896</v>
      </c>
      <c r="E737" s="53">
        <v>35651158</v>
      </c>
      <c r="F737" s="53">
        <v>35651158</v>
      </c>
      <c r="G737" s="28">
        <v>0</v>
      </c>
      <c r="H737" s="28" t="s">
        <v>1900</v>
      </c>
      <c r="I737" s="28" t="s">
        <v>1782</v>
      </c>
      <c r="J737" s="28" t="s">
        <v>2097</v>
      </c>
      <c r="K737" s="28" t="s">
        <v>2098</v>
      </c>
      <c r="L737" s="28" t="s">
        <v>2129</v>
      </c>
      <c r="M737" s="30">
        <v>0.97035129062311642</v>
      </c>
      <c r="N737" s="28"/>
      <c r="O737" s="1">
        <v>0.5</v>
      </c>
      <c r="P737" s="16" t="s">
        <v>5131</v>
      </c>
      <c r="T737" s="3"/>
    </row>
    <row r="738" spans="1:20">
      <c r="A738" s="28" t="s">
        <v>591</v>
      </c>
      <c r="B738" s="28" t="s">
        <v>1090</v>
      </c>
      <c r="C738" s="29" t="s">
        <v>1842</v>
      </c>
      <c r="D738" s="28" t="s">
        <v>1896</v>
      </c>
      <c r="E738" s="53">
        <v>89692738</v>
      </c>
      <c r="F738" s="53">
        <v>89692738</v>
      </c>
      <c r="G738" s="28">
        <v>0</v>
      </c>
      <c r="H738" s="28" t="s">
        <v>1900</v>
      </c>
      <c r="I738" s="28" t="s">
        <v>1783</v>
      </c>
      <c r="J738" s="28">
        <v>3516</v>
      </c>
      <c r="K738" s="28">
        <v>1172</v>
      </c>
      <c r="L738" s="28" t="s">
        <v>2131</v>
      </c>
      <c r="M738" s="30">
        <v>0.81051175656984797</v>
      </c>
      <c r="N738" s="28"/>
      <c r="O738" s="1">
        <v>1</v>
      </c>
      <c r="P738" s="16" t="s">
        <v>5131</v>
      </c>
      <c r="T738" s="3"/>
    </row>
    <row r="739" spans="1:20">
      <c r="A739" s="28" t="s">
        <v>591</v>
      </c>
      <c r="B739" s="28" t="s">
        <v>1090</v>
      </c>
      <c r="C739" s="29" t="s">
        <v>1842</v>
      </c>
      <c r="D739" s="28" t="s">
        <v>1896</v>
      </c>
      <c r="E739" s="53">
        <v>89692963</v>
      </c>
      <c r="F739" s="53">
        <v>89692963</v>
      </c>
      <c r="G739" s="28">
        <v>0</v>
      </c>
      <c r="H739" s="28" t="s">
        <v>1900</v>
      </c>
      <c r="I739" s="28" t="s">
        <v>1783</v>
      </c>
      <c r="J739" s="28">
        <v>3741</v>
      </c>
      <c r="K739" s="28">
        <v>1247</v>
      </c>
      <c r="L739" s="28" t="s">
        <v>2134</v>
      </c>
      <c r="M739" s="30">
        <v>0.86237897648686002</v>
      </c>
      <c r="N739" s="28"/>
      <c r="O739" s="1">
        <v>1</v>
      </c>
      <c r="P739" s="16" t="s">
        <v>5131</v>
      </c>
      <c r="T739" s="3"/>
    </row>
    <row r="740" spans="1:20">
      <c r="A740" s="28" t="s">
        <v>591</v>
      </c>
      <c r="B740" s="28" t="s">
        <v>1090</v>
      </c>
      <c r="C740" s="29" t="s">
        <v>1849</v>
      </c>
      <c r="D740" s="28" t="s">
        <v>1896</v>
      </c>
      <c r="E740" s="53">
        <v>89693172</v>
      </c>
      <c r="F740" s="53">
        <v>89693172</v>
      </c>
      <c r="G740" s="28">
        <v>0</v>
      </c>
      <c r="H740" s="28" t="s">
        <v>1900</v>
      </c>
      <c r="I740" s="28" t="s">
        <v>1783</v>
      </c>
      <c r="J740" s="28">
        <v>3950</v>
      </c>
      <c r="K740" s="28">
        <v>1317</v>
      </c>
      <c r="L740" s="28" t="s">
        <v>2131</v>
      </c>
      <c r="M740" s="30">
        <v>0.91078838174273902</v>
      </c>
      <c r="N740" s="28"/>
      <c r="O740" s="1">
        <v>1</v>
      </c>
      <c r="P740" s="16" t="s">
        <v>5131</v>
      </c>
      <c r="T740" s="3"/>
    </row>
    <row r="741" spans="1:20">
      <c r="A741" s="28" t="s">
        <v>591</v>
      </c>
      <c r="B741" s="28" t="s">
        <v>160</v>
      </c>
      <c r="C741" s="29" t="s">
        <v>1842</v>
      </c>
      <c r="D741" s="28" t="s">
        <v>1896</v>
      </c>
      <c r="E741" s="53">
        <v>97911074</v>
      </c>
      <c r="F741" s="53">
        <v>97911074</v>
      </c>
      <c r="G741" s="28">
        <v>0</v>
      </c>
      <c r="H741" s="28" t="s">
        <v>1900</v>
      </c>
      <c r="I741" s="28" t="s">
        <v>1784</v>
      </c>
      <c r="J741" s="28">
        <v>100</v>
      </c>
      <c r="K741" s="28">
        <v>34</v>
      </c>
      <c r="L741" s="28" t="s">
        <v>2129</v>
      </c>
      <c r="M741" s="30">
        <v>0.31481481481481499</v>
      </c>
      <c r="N741" s="28"/>
      <c r="O741" s="1">
        <v>1</v>
      </c>
      <c r="P741" s="16" t="s">
        <v>5131</v>
      </c>
      <c r="T741" s="3"/>
    </row>
    <row r="742" spans="1:20">
      <c r="A742" s="28" t="s">
        <v>591</v>
      </c>
      <c r="B742" s="28" t="s">
        <v>1091</v>
      </c>
      <c r="C742" s="29" t="s">
        <v>1852</v>
      </c>
      <c r="D742" s="28" t="s">
        <v>1896</v>
      </c>
      <c r="E742" s="53">
        <v>99706889</v>
      </c>
      <c r="F742" s="53">
        <v>99706889</v>
      </c>
      <c r="G742" s="28">
        <v>0</v>
      </c>
      <c r="H742" s="28" t="s">
        <v>1900</v>
      </c>
      <c r="I742" s="28" t="s">
        <v>1785</v>
      </c>
      <c r="J742" s="28">
        <v>1273</v>
      </c>
      <c r="K742" s="28">
        <v>425</v>
      </c>
      <c r="L742" s="28" t="s">
        <v>2135</v>
      </c>
      <c r="M742" s="30">
        <v>0.96153846153846201</v>
      </c>
      <c r="N742" s="28" t="s">
        <v>2148</v>
      </c>
      <c r="O742" s="1">
        <v>1</v>
      </c>
      <c r="P742" s="16" t="s">
        <v>5130</v>
      </c>
      <c r="T742" s="3"/>
    </row>
    <row r="743" spans="1:20">
      <c r="A743" s="28" t="s">
        <v>591</v>
      </c>
      <c r="B743" s="28" t="s">
        <v>1092</v>
      </c>
      <c r="C743" s="29" t="s">
        <v>1844</v>
      </c>
      <c r="D743" s="28" t="s">
        <v>1896</v>
      </c>
      <c r="E743" s="53">
        <v>102247331</v>
      </c>
      <c r="F743" s="53">
        <v>102247331</v>
      </c>
      <c r="G743" s="28">
        <v>0</v>
      </c>
      <c r="H743" s="28" t="s">
        <v>1899</v>
      </c>
      <c r="I743" s="28" t="s">
        <v>1786</v>
      </c>
      <c r="J743" s="28">
        <v>478</v>
      </c>
      <c r="K743" s="28">
        <v>160</v>
      </c>
      <c r="L743" s="28" t="s">
        <v>2140</v>
      </c>
      <c r="M743" s="30">
        <v>1</v>
      </c>
      <c r="N743" s="28"/>
      <c r="O743" s="1">
        <v>0.25</v>
      </c>
      <c r="P743" s="16" t="s">
        <v>5131</v>
      </c>
      <c r="T743" s="3"/>
    </row>
    <row r="744" spans="1:20">
      <c r="A744" s="28" t="s">
        <v>591</v>
      </c>
      <c r="B744" s="28" t="s">
        <v>1092</v>
      </c>
      <c r="C744" s="29" t="s">
        <v>1841</v>
      </c>
      <c r="D744" s="28" t="s">
        <v>1896</v>
      </c>
      <c r="E744" s="53">
        <v>102247332</v>
      </c>
      <c r="F744" s="53">
        <v>102247332</v>
      </c>
      <c r="G744" s="28">
        <v>0</v>
      </c>
      <c r="H744" s="28" t="s">
        <v>1899</v>
      </c>
      <c r="I744" s="28" t="s">
        <v>1786</v>
      </c>
      <c r="J744" s="28">
        <v>479</v>
      </c>
      <c r="K744" s="28">
        <v>160</v>
      </c>
      <c r="L744" s="28" t="s">
        <v>2126</v>
      </c>
      <c r="M744" s="30">
        <v>1</v>
      </c>
      <c r="N744" s="28"/>
      <c r="O744" s="1">
        <v>0.25</v>
      </c>
      <c r="P744" s="16" t="s">
        <v>5131</v>
      </c>
      <c r="T744" s="3"/>
    </row>
    <row r="745" spans="1:20">
      <c r="A745" s="28" t="s">
        <v>591</v>
      </c>
      <c r="B745" s="28" t="s">
        <v>1093</v>
      </c>
      <c r="C745" s="29" t="s">
        <v>1842</v>
      </c>
      <c r="D745" s="28" t="s">
        <v>1896</v>
      </c>
      <c r="E745" s="53">
        <v>106307234</v>
      </c>
      <c r="F745" s="53">
        <v>106307234</v>
      </c>
      <c r="G745" s="28">
        <v>0</v>
      </c>
      <c r="H745" s="28" t="s">
        <v>1900</v>
      </c>
      <c r="I745" s="28" t="s">
        <v>1787</v>
      </c>
      <c r="J745" s="28">
        <v>870</v>
      </c>
      <c r="K745" s="28">
        <v>290</v>
      </c>
      <c r="L745" s="28" t="s">
        <v>2134</v>
      </c>
      <c r="M745" s="30">
        <v>0.90625</v>
      </c>
      <c r="N745" s="28"/>
      <c r="O745" s="1">
        <v>1</v>
      </c>
      <c r="P745" s="16" t="s">
        <v>5131</v>
      </c>
      <c r="T745" s="3"/>
    </row>
    <row r="746" spans="1:20">
      <c r="A746" s="28" t="s">
        <v>591</v>
      </c>
      <c r="B746" s="28" t="s">
        <v>1094</v>
      </c>
      <c r="C746" s="29" t="s">
        <v>1846</v>
      </c>
      <c r="D746" s="28" t="s">
        <v>1896</v>
      </c>
      <c r="E746" s="53">
        <v>106328819</v>
      </c>
      <c r="F746" s="53">
        <v>106328819</v>
      </c>
      <c r="G746" s="28">
        <v>0</v>
      </c>
      <c r="H746" s="28" t="s">
        <v>1900</v>
      </c>
      <c r="I746" s="28" t="s">
        <v>1788</v>
      </c>
      <c r="J746" s="28">
        <v>493</v>
      </c>
      <c r="K746" s="28">
        <v>165</v>
      </c>
      <c r="L746" s="28" t="s">
        <v>2129</v>
      </c>
      <c r="M746" s="30">
        <v>0.51724137931034497</v>
      </c>
      <c r="N746" s="28" t="s">
        <v>2147</v>
      </c>
      <c r="O746" s="1">
        <v>1</v>
      </c>
      <c r="P746" s="16" t="s">
        <v>5131</v>
      </c>
      <c r="T746" s="3"/>
    </row>
    <row r="747" spans="1:20">
      <c r="A747" s="28" t="s">
        <v>591</v>
      </c>
      <c r="B747" s="28" t="s">
        <v>1095</v>
      </c>
      <c r="C747" s="29" t="s">
        <v>1855</v>
      </c>
      <c r="D747" s="28" t="s">
        <v>1896</v>
      </c>
      <c r="E747" s="53">
        <v>113561322</v>
      </c>
      <c r="F747" s="53">
        <v>113561322</v>
      </c>
      <c r="G747" s="28">
        <v>0</v>
      </c>
      <c r="H747" s="28" t="s">
        <v>1900</v>
      </c>
      <c r="I747" s="28" t="s">
        <v>1789</v>
      </c>
      <c r="J747" s="28">
        <v>68</v>
      </c>
      <c r="K747" s="28">
        <v>23</v>
      </c>
      <c r="L747" s="28" t="s">
        <v>2132</v>
      </c>
      <c r="M747" s="30">
        <v>1.6358463726884799E-2</v>
      </c>
      <c r="N747" s="28"/>
      <c r="O747" s="1">
        <v>0.5</v>
      </c>
      <c r="P747" s="16" t="s">
        <v>5130</v>
      </c>
      <c r="T747" s="3"/>
    </row>
    <row r="748" spans="1:20">
      <c r="A748" s="28" t="s">
        <v>591</v>
      </c>
      <c r="B748" s="28" t="s">
        <v>1096</v>
      </c>
      <c r="C748" s="29" t="s">
        <v>1849</v>
      </c>
      <c r="D748" s="28" t="s">
        <v>1896</v>
      </c>
      <c r="E748" s="53">
        <v>124313678</v>
      </c>
      <c r="F748" s="53">
        <v>124313678</v>
      </c>
      <c r="G748" s="28">
        <v>0</v>
      </c>
      <c r="H748" s="28" t="s">
        <v>1900</v>
      </c>
      <c r="I748" s="28" t="s">
        <v>1790</v>
      </c>
      <c r="J748" s="28">
        <v>777</v>
      </c>
      <c r="K748" s="28">
        <v>259</v>
      </c>
      <c r="L748" s="28" t="s">
        <v>2134</v>
      </c>
      <c r="M748" s="30">
        <v>0.82484076433121001</v>
      </c>
      <c r="N748" s="28"/>
      <c r="O748" s="1">
        <v>1</v>
      </c>
      <c r="P748" s="16" t="s">
        <v>5131</v>
      </c>
      <c r="T748" s="3"/>
    </row>
    <row r="749" spans="1:20">
      <c r="A749" s="28" t="s">
        <v>591</v>
      </c>
      <c r="B749" s="28" t="s">
        <v>1097</v>
      </c>
      <c r="C749" s="29" t="s">
        <v>1842</v>
      </c>
      <c r="D749" s="28" t="s">
        <v>1896</v>
      </c>
      <c r="E749" s="53">
        <v>124355295</v>
      </c>
      <c r="F749" s="53">
        <v>124355295</v>
      </c>
      <c r="G749" s="28">
        <v>0</v>
      </c>
      <c r="H749" s="28" t="s">
        <v>1900</v>
      </c>
      <c r="I749" s="28" t="s">
        <v>1791</v>
      </c>
      <c r="J749" s="28">
        <v>26</v>
      </c>
      <c r="K749" s="28">
        <v>9</v>
      </c>
      <c r="L749" s="28" t="s">
        <v>2132</v>
      </c>
      <c r="M749" s="30">
        <v>2.7190332326284001E-2</v>
      </c>
      <c r="N749" s="28"/>
      <c r="O749" s="1">
        <v>1</v>
      </c>
      <c r="P749" s="16" t="s">
        <v>5131</v>
      </c>
      <c r="T749" s="3"/>
    </row>
    <row r="750" spans="1:20">
      <c r="A750" s="28" t="s">
        <v>591</v>
      </c>
      <c r="B750" s="28" t="s">
        <v>1097</v>
      </c>
      <c r="C750" s="29" t="s">
        <v>1842</v>
      </c>
      <c r="D750" s="28" t="s">
        <v>1896</v>
      </c>
      <c r="E750" s="53">
        <v>124356260</v>
      </c>
      <c r="F750" s="53">
        <v>124356260</v>
      </c>
      <c r="G750" s="28">
        <v>0</v>
      </c>
      <c r="H750" s="28" t="s">
        <v>1899</v>
      </c>
      <c r="I750" s="28" t="s">
        <v>1791</v>
      </c>
      <c r="J750" s="28">
        <v>991</v>
      </c>
      <c r="K750" s="28">
        <v>331</v>
      </c>
      <c r="L750" s="28" t="s">
        <v>2127</v>
      </c>
      <c r="M750" s="30">
        <v>1</v>
      </c>
      <c r="N750" s="28"/>
      <c r="O750" s="1">
        <v>1</v>
      </c>
      <c r="P750" s="16" t="s">
        <v>5131</v>
      </c>
      <c r="T750" s="3"/>
    </row>
    <row r="751" spans="1:20">
      <c r="A751" s="28" t="s">
        <v>591</v>
      </c>
      <c r="B751" s="28" t="s">
        <v>1098</v>
      </c>
      <c r="C751" s="29" t="s">
        <v>1842</v>
      </c>
      <c r="D751" s="28" t="s">
        <v>1896</v>
      </c>
      <c r="E751" s="53">
        <v>124369917</v>
      </c>
      <c r="F751" s="53">
        <v>124369917</v>
      </c>
      <c r="G751" s="28">
        <v>0</v>
      </c>
      <c r="H751" s="28" t="s">
        <v>1900</v>
      </c>
      <c r="I751" s="28" t="s">
        <v>1792</v>
      </c>
      <c r="J751" s="28">
        <v>661</v>
      </c>
      <c r="K751" s="28">
        <v>221</v>
      </c>
      <c r="L751" s="28" t="s">
        <v>2129</v>
      </c>
      <c r="M751" s="30">
        <v>0.71290322580645205</v>
      </c>
      <c r="N751" s="28"/>
      <c r="O751" s="1">
        <v>1</v>
      </c>
      <c r="P751" s="16" t="s">
        <v>5131</v>
      </c>
      <c r="T751" s="3"/>
    </row>
    <row r="752" spans="1:20">
      <c r="A752" s="28" t="s">
        <v>591</v>
      </c>
      <c r="B752" s="28" t="s">
        <v>1099</v>
      </c>
      <c r="C752" s="29" t="s">
        <v>1872</v>
      </c>
      <c r="D752" s="28" t="s">
        <v>1896</v>
      </c>
      <c r="E752" s="53">
        <v>124463873</v>
      </c>
      <c r="F752" s="53">
        <v>124463873</v>
      </c>
      <c r="G752" s="28">
        <v>0</v>
      </c>
      <c r="H752" s="28" t="s">
        <v>1900</v>
      </c>
      <c r="I752" s="28" t="s">
        <v>1793</v>
      </c>
      <c r="J752" s="28">
        <v>58</v>
      </c>
      <c r="K752" s="28">
        <v>20</v>
      </c>
      <c r="L752" s="28" t="s">
        <v>2129</v>
      </c>
      <c r="M752" s="30">
        <v>6.4308681672025705E-2</v>
      </c>
      <c r="N752" s="28"/>
      <c r="O752" s="1">
        <v>1</v>
      </c>
      <c r="P752" s="16" t="s">
        <v>5131</v>
      </c>
      <c r="T752" s="3"/>
    </row>
    <row r="753" spans="1:20">
      <c r="A753" s="28" t="s">
        <v>591</v>
      </c>
      <c r="B753" s="28" t="s">
        <v>1100</v>
      </c>
      <c r="C753" s="29" t="s">
        <v>1873</v>
      </c>
      <c r="D753" s="28" t="s">
        <v>1896</v>
      </c>
      <c r="E753" s="53">
        <v>124477389</v>
      </c>
      <c r="F753" s="53">
        <v>124477389</v>
      </c>
      <c r="G753" s="28">
        <v>0</v>
      </c>
      <c r="H753" s="28" t="s">
        <v>1900</v>
      </c>
      <c r="I753" s="28" t="s">
        <v>1794</v>
      </c>
      <c r="J753" s="28">
        <v>160</v>
      </c>
      <c r="K753" s="28">
        <v>54</v>
      </c>
      <c r="L753" s="28" t="s">
        <v>2129</v>
      </c>
      <c r="M753" s="30">
        <v>0.16615384615384601</v>
      </c>
      <c r="N753" s="28"/>
      <c r="O753" s="1">
        <v>1</v>
      </c>
      <c r="P753" s="16" t="s">
        <v>5131</v>
      </c>
      <c r="T753" s="3"/>
    </row>
    <row r="754" spans="1:20">
      <c r="A754" s="28" t="s">
        <v>591</v>
      </c>
      <c r="B754" s="28" t="s">
        <v>1101</v>
      </c>
      <c r="C754" s="29" t="s">
        <v>1842</v>
      </c>
      <c r="D754" s="28" t="s">
        <v>1896</v>
      </c>
      <c r="E754" s="53">
        <v>124603018</v>
      </c>
      <c r="F754" s="53">
        <v>124603018</v>
      </c>
      <c r="G754" s="28">
        <v>0</v>
      </c>
      <c r="H754" s="28" t="s">
        <v>1900</v>
      </c>
      <c r="I754" s="28" t="s">
        <v>1795</v>
      </c>
      <c r="J754" s="28">
        <v>796</v>
      </c>
      <c r="K754" s="28">
        <v>266</v>
      </c>
      <c r="L754" s="28" t="s">
        <v>2129</v>
      </c>
      <c r="M754" s="30">
        <v>0.83911671924290199</v>
      </c>
      <c r="N754" s="28"/>
      <c r="O754" s="1">
        <v>1</v>
      </c>
      <c r="P754" s="16" t="s">
        <v>5131</v>
      </c>
      <c r="T754" s="3"/>
    </row>
    <row r="755" spans="1:20">
      <c r="A755" s="28" t="s">
        <v>591</v>
      </c>
      <c r="B755" s="28" t="s">
        <v>1102</v>
      </c>
      <c r="C755" s="29" t="s">
        <v>1849</v>
      </c>
      <c r="D755" s="28" t="s">
        <v>1896</v>
      </c>
      <c r="E755" s="53">
        <v>126271622</v>
      </c>
      <c r="F755" s="53">
        <v>126271622</v>
      </c>
      <c r="G755" s="28">
        <v>0</v>
      </c>
      <c r="H755" s="28" t="s">
        <v>1900</v>
      </c>
      <c r="I755" s="28" t="s">
        <v>1796</v>
      </c>
      <c r="J755" s="28">
        <v>2533</v>
      </c>
      <c r="K755" s="28">
        <v>845</v>
      </c>
      <c r="L755" s="28" t="s">
        <v>2130</v>
      </c>
      <c r="M755" s="30">
        <v>0.87655601659751003</v>
      </c>
      <c r="N755" s="28"/>
      <c r="O755" s="1">
        <v>1</v>
      </c>
      <c r="P755" s="16" t="s">
        <v>5130</v>
      </c>
      <c r="T755" s="3"/>
    </row>
    <row r="756" spans="1:20">
      <c r="A756" s="28" t="s">
        <v>591</v>
      </c>
      <c r="B756" s="28" t="s">
        <v>1103</v>
      </c>
      <c r="C756" s="29" t="s">
        <v>1844</v>
      </c>
      <c r="D756" s="28" t="s">
        <v>1896</v>
      </c>
      <c r="E756" s="53">
        <v>129533263</v>
      </c>
      <c r="F756" s="53">
        <v>129533263</v>
      </c>
      <c r="G756" s="28">
        <v>0</v>
      </c>
      <c r="H756" s="28" t="s">
        <v>1900</v>
      </c>
      <c r="I756" s="28" t="s">
        <v>1797</v>
      </c>
      <c r="J756" s="28">
        <v>2380</v>
      </c>
      <c r="K756" s="28">
        <v>794</v>
      </c>
      <c r="L756" s="28" t="s">
        <v>2129</v>
      </c>
      <c r="M756" s="30">
        <v>0.90846681922196804</v>
      </c>
      <c r="N756" s="28" t="s">
        <v>2148</v>
      </c>
      <c r="O756" s="1">
        <v>1</v>
      </c>
      <c r="P756" s="16" t="s">
        <v>5130</v>
      </c>
      <c r="T756" s="3"/>
    </row>
    <row r="757" spans="1:20">
      <c r="A757" s="28" t="s">
        <v>591</v>
      </c>
      <c r="B757" s="28" t="s">
        <v>1104</v>
      </c>
      <c r="C757" s="29" t="s">
        <v>1842</v>
      </c>
      <c r="D757" s="28" t="s">
        <v>1896</v>
      </c>
      <c r="E757" s="53">
        <v>129535652</v>
      </c>
      <c r="F757" s="53">
        <v>129535652</v>
      </c>
      <c r="G757" s="28">
        <v>0</v>
      </c>
      <c r="H757" s="28" t="s">
        <v>1900</v>
      </c>
      <c r="I757" s="28" t="s">
        <v>1798</v>
      </c>
      <c r="J757" s="28">
        <v>160</v>
      </c>
      <c r="K757" s="28">
        <v>54</v>
      </c>
      <c r="L757" s="28" t="s">
        <v>2135</v>
      </c>
      <c r="M757" s="30">
        <v>0.73972602739726001</v>
      </c>
      <c r="N757" s="28"/>
      <c r="O757" s="1">
        <v>0.14285714285714299</v>
      </c>
      <c r="P757" s="16" t="s">
        <v>5130</v>
      </c>
      <c r="T757" s="3"/>
    </row>
    <row r="758" spans="1:20">
      <c r="A758" s="28" t="s">
        <v>591</v>
      </c>
      <c r="B758" s="28" t="s">
        <v>1105</v>
      </c>
      <c r="C758" s="29" t="s">
        <v>1840</v>
      </c>
      <c r="D758" s="28" t="s">
        <v>1896</v>
      </c>
      <c r="E758" s="53">
        <v>129569152</v>
      </c>
      <c r="F758" s="53">
        <v>129569152</v>
      </c>
      <c r="G758" s="28">
        <v>0</v>
      </c>
      <c r="H758" s="28" t="s">
        <v>1900</v>
      </c>
      <c r="I758" s="28" t="s">
        <v>1799</v>
      </c>
      <c r="J758" s="28">
        <v>160</v>
      </c>
      <c r="K758" s="28">
        <v>54</v>
      </c>
      <c r="L758" s="28" t="s">
        <v>2130</v>
      </c>
      <c r="M758" s="30">
        <v>6.8095838587641899E-2</v>
      </c>
      <c r="N758" s="28" t="s">
        <v>2147</v>
      </c>
      <c r="O758" s="1">
        <v>0.14285714285714299</v>
      </c>
      <c r="P758" s="16" t="s">
        <v>5130</v>
      </c>
      <c r="T758" s="3"/>
    </row>
    <row r="759" spans="1:20">
      <c r="A759" s="28" t="s">
        <v>591</v>
      </c>
      <c r="B759" s="28" t="s">
        <v>1106</v>
      </c>
      <c r="C759" s="29" t="s">
        <v>1840</v>
      </c>
      <c r="D759" s="28" t="s">
        <v>1896</v>
      </c>
      <c r="E759" s="53">
        <v>130930164</v>
      </c>
      <c r="F759" s="53">
        <v>130930164</v>
      </c>
      <c r="G759" s="28">
        <v>0</v>
      </c>
      <c r="H759" s="28" t="s">
        <v>1900</v>
      </c>
      <c r="I759" s="28" t="s">
        <v>1800</v>
      </c>
      <c r="J759" s="28">
        <v>317</v>
      </c>
      <c r="K759" s="28">
        <v>106</v>
      </c>
      <c r="L759" s="28" t="s">
        <v>2132</v>
      </c>
      <c r="M759" s="30">
        <v>0.29526462395543202</v>
      </c>
      <c r="N759" s="28" t="s">
        <v>2147</v>
      </c>
      <c r="O759" s="1">
        <v>0.2</v>
      </c>
      <c r="P759" s="16" t="s">
        <v>5131</v>
      </c>
      <c r="T759" s="3"/>
    </row>
    <row r="760" spans="1:20">
      <c r="A760" s="28" t="s">
        <v>591</v>
      </c>
      <c r="B760" s="28" t="s">
        <v>1107</v>
      </c>
      <c r="C760" s="29" t="s">
        <v>1842</v>
      </c>
      <c r="D760" s="28" t="s">
        <v>1896</v>
      </c>
      <c r="E760" s="53">
        <v>131124356</v>
      </c>
      <c r="F760" s="53">
        <v>131124356</v>
      </c>
      <c r="G760" s="28">
        <v>0</v>
      </c>
      <c r="H760" s="28" t="s">
        <v>1900</v>
      </c>
      <c r="I760" s="28" t="s">
        <v>1801</v>
      </c>
      <c r="J760" s="28">
        <v>443</v>
      </c>
      <c r="K760" s="28">
        <v>148</v>
      </c>
      <c r="L760" s="28" t="s">
        <v>2131</v>
      </c>
      <c r="M760" s="30">
        <v>0.63519313304721003</v>
      </c>
      <c r="N760" s="28"/>
      <c r="O760" s="1">
        <v>1</v>
      </c>
      <c r="P760" s="16" t="s">
        <v>5131</v>
      </c>
      <c r="T760" s="3"/>
    </row>
    <row r="761" spans="1:20">
      <c r="A761" s="28" t="s">
        <v>591</v>
      </c>
      <c r="B761" s="28" t="s">
        <v>1108</v>
      </c>
      <c r="C761" s="29" t="s">
        <v>1858</v>
      </c>
      <c r="D761" s="28" t="s">
        <v>1896</v>
      </c>
      <c r="E761" s="53">
        <v>131414464</v>
      </c>
      <c r="F761" s="53">
        <v>131414464</v>
      </c>
      <c r="G761" s="28">
        <v>0</v>
      </c>
      <c r="H761" s="28" t="s">
        <v>1900</v>
      </c>
      <c r="I761" s="28" t="s">
        <v>1802</v>
      </c>
      <c r="J761" s="28">
        <v>1279</v>
      </c>
      <c r="K761" s="28">
        <v>427</v>
      </c>
      <c r="L761" s="28" t="s">
        <v>2130</v>
      </c>
      <c r="M761" s="30">
        <v>0.98842592592592604</v>
      </c>
      <c r="N761" s="28"/>
      <c r="O761" s="1">
        <v>1</v>
      </c>
      <c r="P761" s="16" t="s">
        <v>5130</v>
      </c>
      <c r="T761" s="3"/>
    </row>
    <row r="762" spans="1:20">
      <c r="A762" s="28" t="s">
        <v>591</v>
      </c>
      <c r="B762" s="28" t="s">
        <v>1109</v>
      </c>
      <c r="C762" s="29" t="s">
        <v>1842</v>
      </c>
      <c r="D762" s="28" t="s">
        <v>1896</v>
      </c>
      <c r="E762" s="53">
        <v>132971471</v>
      </c>
      <c r="F762" s="53">
        <v>132971471</v>
      </c>
      <c r="G762" s="28">
        <v>0</v>
      </c>
      <c r="H762" s="28" t="s">
        <v>1900</v>
      </c>
      <c r="I762" s="28" t="s">
        <v>1803</v>
      </c>
      <c r="J762" s="28">
        <v>169</v>
      </c>
      <c r="K762" s="28">
        <v>57</v>
      </c>
      <c r="L762" s="28" t="s">
        <v>2130</v>
      </c>
      <c r="M762" s="30">
        <v>0.322033898305085</v>
      </c>
      <c r="N762" s="28"/>
      <c r="O762" s="1">
        <v>0.25</v>
      </c>
      <c r="P762" s="16" t="s">
        <v>5130</v>
      </c>
      <c r="T762" s="3"/>
    </row>
    <row r="763" spans="1:20">
      <c r="A763" s="28" t="s">
        <v>591</v>
      </c>
      <c r="B763" s="28" t="s">
        <v>171</v>
      </c>
      <c r="C763" s="29" t="s">
        <v>1842</v>
      </c>
      <c r="D763" s="28" t="s">
        <v>1896</v>
      </c>
      <c r="E763" s="53">
        <v>133938944</v>
      </c>
      <c r="F763" s="53">
        <v>133938944</v>
      </c>
      <c r="G763" s="28">
        <v>0</v>
      </c>
      <c r="H763" s="28" t="s">
        <v>1900</v>
      </c>
      <c r="I763" s="28" t="s">
        <v>1804</v>
      </c>
      <c r="J763" s="28">
        <v>355</v>
      </c>
      <c r="K763" s="28">
        <v>119</v>
      </c>
      <c r="L763" s="28" t="s">
        <v>2130</v>
      </c>
      <c r="M763" s="30">
        <v>0.90839694656488501</v>
      </c>
      <c r="N763" s="28"/>
      <c r="O763" s="1">
        <v>0.33333333333333298</v>
      </c>
      <c r="P763" s="16" t="s">
        <v>5131</v>
      </c>
      <c r="T763" s="3"/>
    </row>
    <row r="764" spans="1:20">
      <c r="A764" s="28" t="s">
        <v>591</v>
      </c>
      <c r="B764" s="28" t="s">
        <v>1110</v>
      </c>
      <c r="C764" s="29" t="s">
        <v>1842</v>
      </c>
      <c r="D764" s="28" t="s">
        <v>1896</v>
      </c>
      <c r="E764" s="53">
        <v>135323314</v>
      </c>
      <c r="F764" s="53">
        <v>135323314</v>
      </c>
      <c r="G764" s="28">
        <v>0</v>
      </c>
      <c r="H764" s="28" t="s">
        <v>1900</v>
      </c>
      <c r="I764" s="28" t="s">
        <v>1805</v>
      </c>
      <c r="J764" s="28" t="s">
        <v>2099</v>
      </c>
      <c r="K764" s="28" t="s">
        <v>2100</v>
      </c>
      <c r="L764" s="28" t="s">
        <v>2130</v>
      </c>
      <c r="M764" s="30">
        <v>0.62072649572649552</v>
      </c>
      <c r="N764" s="28"/>
      <c r="O764" s="1">
        <v>0.5</v>
      </c>
      <c r="P764" s="16" t="s">
        <v>5131</v>
      </c>
      <c r="T764" s="3"/>
    </row>
    <row r="765" spans="1:20">
      <c r="A765" s="28" t="s">
        <v>591</v>
      </c>
      <c r="B765" s="28" t="s">
        <v>1111</v>
      </c>
      <c r="C765" s="29" t="s">
        <v>1840</v>
      </c>
      <c r="D765" s="28" t="s">
        <v>1896</v>
      </c>
      <c r="E765" s="53">
        <v>137655766</v>
      </c>
      <c r="F765" s="53">
        <v>137655766</v>
      </c>
      <c r="G765" s="28">
        <v>0</v>
      </c>
      <c r="H765" s="28" t="s">
        <v>1899</v>
      </c>
      <c r="I765" s="28" t="s">
        <v>1806</v>
      </c>
      <c r="J765" s="28">
        <v>829</v>
      </c>
      <c r="K765" s="28">
        <v>277</v>
      </c>
      <c r="L765" s="28" t="s">
        <v>2143</v>
      </c>
      <c r="M765" s="30">
        <v>1</v>
      </c>
      <c r="N765" s="28"/>
      <c r="O765" s="1">
        <v>1</v>
      </c>
      <c r="P765" s="16" t="s">
        <v>5130</v>
      </c>
      <c r="T765" s="3"/>
    </row>
    <row r="766" spans="1:20">
      <c r="A766" s="28" t="s">
        <v>591</v>
      </c>
      <c r="B766" s="28" t="s">
        <v>1112</v>
      </c>
      <c r="C766" s="29" t="s">
        <v>1841</v>
      </c>
      <c r="D766" s="28" t="s">
        <v>1896</v>
      </c>
      <c r="E766" s="53">
        <v>137697550</v>
      </c>
      <c r="F766" s="53">
        <v>137697550</v>
      </c>
      <c r="G766" s="28">
        <v>0</v>
      </c>
      <c r="H766" s="28" t="s">
        <v>1900</v>
      </c>
      <c r="I766" s="28" t="s">
        <v>1807</v>
      </c>
      <c r="J766" s="28">
        <v>498</v>
      </c>
      <c r="K766" s="28">
        <v>166</v>
      </c>
      <c r="L766" s="28" t="s">
        <v>2134</v>
      </c>
      <c r="M766" s="30">
        <v>0.95038167938931095</v>
      </c>
      <c r="N766" s="28"/>
      <c r="O766" s="1">
        <v>1</v>
      </c>
      <c r="P766" s="16" t="s">
        <v>5131</v>
      </c>
      <c r="T766" s="3"/>
    </row>
    <row r="767" spans="1:20">
      <c r="A767" s="28" t="s">
        <v>591</v>
      </c>
      <c r="B767" s="28" t="s">
        <v>1113</v>
      </c>
      <c r="C767" s="29" t="s">
        <v>1852</v>
      </c>
      <c r="D767" s="28" t="s">
        <v>1896</v>
      </c>
      <c r="E767" s="53">
        <v>138771435</v>
      </c>
      <c r="F767" s="53">
        <v>138771435</v>
      </c>
      <c r="G767" s="28">
        <v>0</v>
      </c>
      <c r="H767" s="28" t="s">
        <v>1900</v>
      </c>
      <c r="I767" s="28" t="s">
        <v>1808</v>
      </c>
      <c r="J767" s="28">
        <v>31</v>
      </c>
      <c r="K767" s="28">
        <v>11</v>
      </c>
      <c r="L767" s="28" t="s">
        <v>2141</v>
      </c>
      <c r="M767" s="30">
        <v>7.1895424836601302E-2</v>
      </c>
      <c r="N767" s="28"/>
      <c r="O767" s="1">
        <v>1</v>
      </c>
      <c r="P767" s="16" t="s">
        <v>5131</v>
      </c>
      <c r="T767" s="3"/>
    </row>
    <row r="768" spans="1:20">
      <c r="A768" s="28" t="s">
        <v>591</v>
      </c>
      <c r="B768" s="28" t="s">
        <v>1114</v>
      </c>
      <c r="C768" s="29" t="s">
        <v>1842</v>
      </c>
      <c r="D768" s="28" t="s">
        <v>1896</v>
      </c>
      <c r="E768" s="53">
        <v>138778241</v>
      </c>
      <c r="F768" s="53">
        <v>138778241</v>
      </c>
      <c r="G768" s="28">
        <v>0</v>
      </c>
      <c r="H768" s="28" t="s">
        <v>1900</v>
      </c>
      <c r="I768" s="28" t="s">
        <v>1809</v>
      </c>
      <c r="J768" s="28">
        <v>138</v>
      </c>
      <c r="K768" s="28">
        <v>46</v>
      </c>
      <c r="L768" s="28" t="s">
        <v>2142</v>
      </c>
      <c r="M768" s="30">
        <v>0.248648648648649</v>
      </c>
      <c r="N768" s="28"/>
      <c r="O768" s="1">
        <v>1</v>
      </c>
      <c r="P768" s="16" t="s">
        <v>5131</v>
      </c>
      <c r="T768" s="3"/>
    </row>
    <row r="769" spans="1:20">
      <c r="A769" s="28" t="s">
        <v>591</v>
      </c>
      <c r="B769" s="28" t="s">
        <v>1115</v>
      </c>
      <c r="C769" s="29" t="s">
        <v>1842</v>
      </c>
      <c r="D769" s="28" t="s">
        <v>1896</v>
      </c>
      <c r="E769" s="53">
        <v>138877144</v>
      </c>
      <c r="F769" s="53">
        <v>138877144</v>
      </c>
      <c r="G769" s="28">
        <v>0</v>
      </c>
      <c r="H769" s="28" t="s">
        <v>1899</v>
      </c>
      <c r="I769" s="28" t="s">
        <v>1810</v>
      </c>
      <c r="J769" s="28">
        <v>420</v>
      </c>
      <c r="K769" s="28">
        <v>140</v>
      </c>
      <c r="L769" s="28" t="s">
        <v>2126</v>
      </c>
      <c r="M769" s="30">
        <v>1</v>
      </c>
      <c r="N769" s="28"/>
      <c r="O769" s="1">
        <v>0.5</v>
      </c>
      <c r="P769" s="16" t="s">
        <v>5131</v>
      </c>
      <c r="T769" s="3"/>
    </row>
    <row r="770" spans="1:20">
      <c r="A770" s="28" t="s">
        <v>591</v>
      </c>
      <c r="B770" s="28" t="s">
        <v>1115</v>
      </c>
      <c r="C770" s="29" t="s">
        <v>1842</v>
      </c>
      <c r="D770" s="28" t="s">
        <v>1896</v>
      </c>
      <c r="E770" s="53">
        <v>138877146</v>
      </c>
      <c r="F770" s="53">
        <v>138877146</v>
      </c>
      <c r="G770" s="28">
        <v>0</v>
      </c>
      <c r="H770" s="28" t="s">
        <v>1899</v>
      </c>
      <c r="I770" s="28" t="s">
        <v>1810</v>
      </c>
      <c r="J770" s="28">
        <v>418</v>
      </c>
      <c r="K770" s="28">
        <v>140</v>
      </c>
      <c r="L770" s="28" t="s">
        <v>2144</v>
      </c>
      <c r="M770" s="30">
        <v>1</v>
      </c>
      <c r="N770" s="28"/>
      <c r="O770" s="1">
        <v>0.5</v>
      </c>
      <c r="P770" s="16" t="s">
        <v>5131</v>
      </c>
      <c r="T770" s="3"/>
    </row>
    <row r="771" spans="1:20">
      <c r="A771" s="28" t="s">
        <v>591</v>
      </c>
      <c r="B771" s="28" t="s">
        <v>1116</v>
      </c>
      <c r="C771" s="29" t="s">
        <v>1842</v>
      </c>
      <c r="D771" s="28" t="s">
        <v>1896</v>
      </c>
      <c r="E771" s="53">
        <v>139512400</v>
      </c>
      <c r="F771" s="53">
        <v>139512400</v>
      </c>
      <c r="G771" s="28">
        <v>0</v>
      </c>
      <c r="H771" s="28" t="s">
        <v>1900</v>
      </c>
      <c r="I771" s="28" t="s">
        <v>1811</v>
      </c>
      <c r="J771" s="28" t="s">
        <v>2101</v>
      </c>
      <c r="K771" s="28" t="s">
        <v>2102</v>
      </c>
      <c r="L771" s="28" t="s">
        <v>2129</v>
      </c>
      <c r="M771" s="30">
        <v>0.46105727783132255</v>
      </c>
      <c r="N771" s="28"/>
      <c r="O771" s="1">
        <v>1</v>
      </c>
      <c r="P771" s="16" t="s">
        <v>5131</v>
      </c>
      <c r="T771" s="3"/>
    </row>
    <row r="772" spans="1:20">
      <c r="A772" s="28" t="s">
        <v>591</v>
      </c>
      <c r="B772" s="28" t="s">
        <v>1117</v>
      </c>
      <c r="C772" s="29" t="s">
        <v>1844</v>
      </c>
      <c r="D772" s="28" t="s">
        <v>1897</v>
      </c>
      <c r="E772" s="53">
        <v>13246972</v>
      </c>
      <c r="F772" s="53">
        <v>13246972</v>
      </c>
      <c r="G772" s="28">
        <v>0</v>
      </c>
      <c r="H772" s="28" t="s">
        <v>1900</v>
      </c>
      <c r="I772" s="28" t="s">
        <v>1812</v>
      </c>
      <c r="J772" s="28">
        <v>1003</v>
      </c>
      <c r="K772" s="28">
        <v>335</v>
      </c>
      <c r="L772" s="28" t="s">
        <v>2130</v>
      </c>
      <c r="M772" s="30">
        <v>0.94101123595505598</v>
      </c>
      <c r="N772" s="28"/>
      <c r="O772" s="1">
        <v>1</v>
      </c>
      <c r="P772" s="16" t="s">
        <v>5131</v>
      </c>
      <c r="T772" s="3"/>
    </row>
    <row r="773" spans="1:20">
      <c r="A773" s="28" t="s">
        <v>591</v>
      </c>
      <c r="B773" s="28" t="s">
        <v>1118</v>
      </c>
      <c r="C773" s="29" t="s">
        <v>1842</v>
      </c>
      <c r="D773" s="28" t="s">
        <v>1897</v>
      </c>
      <c r="E773" s="53">
        <v>22928106</v>
      </c>
      <c r="F773" s="53">
        <v>22928106</v>
      </c>
      <c r="G773" s="28">
        <v>0</v>
      </c>
      <c r="H773" s="28" t="s">
        <v>1900</v>
      </c>
      <c r="I773" s="28" t="s">
        <v>1813</v>
      </c>
      <c r="J773" s="28">
        <v>11</v>
      </c>
      <c r="K773" s="28">
        <v>4</v>
      </c>
      <c r="L773" s="28" t="s">
        <v>2131</v>
      </c>
      <c r="M773" s="30">
        <v>6.3291139240506302E-3</v>
      </c>
      <c r="N773" s="28"/>
      <c r="O773" s="1">
        <v>1</v>
      </c>
      <c r="P773" s="16" t="s">
        <v>5131</v>
      </c>
      <c r="T773" s="3"/>
    </row>
    <row r="774" spans="1:20">
      <c r="A774" s="28" t="s">
        <v>591</v>
      </c>
      <c r="B774" s="28" t="s">
        <v>1119</v>
      </c>
      <c r="C774" s="29" t="s">
        <v>1846</v>
      </c>
      <c r="D774" s="28" t="s">
        <v>1897</v>
      </c>
      <c r="E774" s="53">
        <v>24490124</v>
      </c>
      <c r="F774" s="53">
        <v>24490124</v>
      </c>
      <c r="G774" s="28">
        <v>0</v>
      </c>
      <c r="H774" s="28" t="s">
        <v>1899</v>
      </c>
      <c r="I774" s="28" t="s">
        <v>1814</v>
      </c>
      <c r="J774" s="28">
        <v>992</v>
      </c>
      <c r="K774" s="28">
        <v>331</v>
      </c>
      <c r="L774" s="28" t="s">
        <v>2126</v>
      </c>
      <c r="M774" s="30">
        <v>1</v>
      </c>
      <c r="N774" s="28"/>
      <c r="O774" s="1">
        <v>0.33333333333333298</v>
      </c>
      <c r="P774" s="16" t="s">
        <v>5130</v>
      </c>
      <c r="T774" s="3"/>
    </row>
    <row r="775" spans="1:20">
      <c r="A775" s="28" t="s">
        <v>591</v>
      </c>
      <c r="B775" s="28" t="s">
        <v>1119</v>
      </c>
      <c r="C775" s="29" t="s">
        <v>1840</v>
      </c>
      <c r="D775" s="28" t="s">
        <v>1897</v>
      </c>
      <c r="E775" s="53">
        <v>24490125</v>
      </c>
      <c r="F775" s="53">
        <v>24490125</v>
      </c>
      <c r="G775" s="28">
        <v>0</v>
      </c>
      <c r="H775" s="28" t="s">
        <v>1899</v>
      </c>
      <c r="I775" s="28" t="s">
        <v>1814</v>
      </c>
      <c r="J775" s="28">
        <v>991</v>
      </c>
      <c r="K775" s="28">
        <v>331</v>
      </c>
      <c r="L775" s="28" t="s">
        <v>2128</v>
      </c>
      <c r="M775" s="30">
        <v>1</v>
      </c>
      <c r="N775" s="28"/>
      <c r="O775" s="1">
        <v>0.33333333333333298</v>
      </c>
      <c r="P775" s="16" t="s">
        <v>5130</v>
      </c>
      <c r="T775" s="3"/>
    </row>
    <row r="776" spans="1:20">
      <c r="A776" s="28" t="s">
        <v>591</v>
      </c>
      <c r="B776" s="28" t="s">
        <v>1120</v>
      </c>
      <c r="C776" s="29" t="s">
        <v>1841</v>
      </c>
      <c r="D776" s="28" t="s">
        <v>1897</v>
      </c>
      <c r="E776" s="53">
        <v>46217342</v>
      </c>
      <c r="F776" s="53">
        <v>46217342</v>
      </c>
      <c r="G776" s="28">
        <v>0</v>
      </c>
      <c r="H776" s="28" t="s">
        <v>1900</v>
      </c>
      <c r="I776" s="28" t="s">
        <v>1815</v>
      </c>
      <c r="J776" s="28" t="s">
        <v>2103</v>
      </c>
      <c r="K776" s="28" t="s">
        <v>2104</v>
      </c>
      <c r="L776" s="28" t="s">
        <v>2132</v>
      </c>
      <c r="M776" s="30">
        <v>0.90558418047625655</v>
      </c>
      <c r="N776" s="28"/>
      <c r="O776" s="1">
        <v>0.5</v>
      </c>
      <c r="P776" s="16" t="s">
        <v>5131</v>
      </c>
      <c r="T776" s="3"/>
    </row>
    <row r="777" spans="1:20">
      <c r="A777" s="28" t="s">
        <v>591</v>
      </c>
      <c r="B777" s="28" t="s">
        <v>1120</v>
      </c>
      <c r="C777" s="29" t="s">
        <v>1856</v>
      </c>
      <c r="D777" s="28" t="s">
        <v>1897</v>
      </c>
      <c r="E777" s="53">
        <v>46217366</v>
      </c>
      <c r="F777" s="53">
        <v>46217366</v>
      </c>
      <c r="G777" s="28">
        <v>0</v>
      </c>
      <c r="H777" s="28" t="s">
        <v>1900</v>
      </c>
      <c r="I777" s="28" t="s">
        <v>1815</v>
      </c>
      <c r="J777" s="28" t="s">
        <v>2105</v>
      </c>
      <c r="K777" s="28" t="s">
        <v>2106</v>
      </c>
      <c r="L777" s="28" t="s">
        <v>2131</v>
      </c>
      <c r="M777" s="30">
        <v>0.95279209023812794</v>
      </c>
      <c r="N777" s="28"/>
      <c r="O777" s="1">
        <v>0.5</v>
      </c>
      <c r="P777" s="16" t="s">
        <v>5131</v>
      </c>
      <c r="T777" s="3"/>
    </row>
    <row r="778" spans="1:20">
      <c r="A778" s="28" t="s">
        <v>591</v>
      </c>
      <c r="B778" s="28" t="s">
        <v>1121</v>
      </c>
      <c r="C778" s="29" t="s">
        <v>1842</v>
      </c>
      <c r="D778" s="28" t="s">
        <v>1897</v>
      </c>
      <c r="E778" s="53">
        <v>47803763</v>
      </c>
      <c r="F778" s="53">
        <v>47803763</v>
      </c>
      <c r="G778" s="28">
        <v>0</v>
      </c>
      <c r="H778" s="28" t="s">
        <v>1900</v>
      </c>
      <c r="I778" s="28" t="s">
        <v>1816</v>
      </c>
      <c r="J778" s="28" t="s">
        <v>2107</v>
      </c>
      <c r="K778" s="28" t="s">
        <v>2108</v>
      </c>
      <c r="L778" s="28" t="s">
        <v>2130</v>
      </c>
      <c r="M778" s="30">
        <v>0.50839170080613205</v>
      </c>
      <c r="N778" s="28"/>
      <c r="O778" s="1">
        <v>0.66666666666666696</v>
      </c>
      <c r="P778" s="16" t="s">
        <v>5131</v>
      </c>
      <c r="T778" s="3"/>
    </row>
    <row r="779" spans="1:20">
      <c r="A779" s="28" t="s">
        <v>591</v>
      </c>
      <c r="B779" s="28" t="s">
        <v>1121</v>
      </c>
      <c r="C779" s="29" t="s">
        <v>1842</v>
      </c>
      <c r="D779" s="28" t="s">
        <v>1897</v>
      </c>
      <c r="E779" s="53">
        <v>47803896</v>
      </c>
      <c r="F779" s="53">
        <v>47803896</v>
      </c>
      <c r="G779" s="28">
        <v>0</v>
      </c>
      <c r="H779" s="28" t="s">
        <v>1900</v>
      </c>
      <c r="I779" s="28" t="s">
        <v>1816</v>
      </c>
      <c r="J779" s="28" t="s">
        <v>2109</v>
      </c>
      <c r="K779" s="28" t="s">
        <v>2110</v>
      </c>
      <c r="L779" s="28" t="s">
        <v>2142</v>
      </c>
      <c r="M779" s="30">
        <v>0.43925928373199397</v>
      </c>
      <c r="N779" s="28"/>
      <c r="O779" s="1">
        <v>0.66666666666666696</v>
      </c>
      <c r="P779" s="16" t="s">
        <v>5131</v>
      </c>
      <c r="T779" s="3"/>
    </row>
    <row r="780" spans="1:20">
      <c r="A780" s="28" t="s">
        <v>591</v>
      </c>
      <c r="B780" s="28" t="s">
        <v>1122</v>
      </c>
      <c r="C780" s="29" t="s">
        <v>1842</v>
      </c>
      <c r="D780" s="28" t="s">
        <v>1897</v>
      </c>
      <c r="E780" s="53">
        <v>54974380</v>
      </c>
      <c r="F780" s="53">
        <v>54974380</v>
      </c>
      <c r="G780" s="28">
        <v>0</v>
      </c>
      <c r="H780" s="28" t="s">
        <v>1900</v>
      </c>
      <c r="I780" s="28" t="s">
        <v>1817</v>
      </c>
      <c r="J780" s="28" t="s">
        <v>2111</v>
      </c>
      <c r="K780" s="28" t="s">
        <v>2112</v>
      </c>
      <c r="L780" s="28" t="s">
        <v>2130</v>
      </c>
      <c r="M780" s="30">
        <v>0.94625176803394595</v>
      </c>
      <c r="N780" s="28"/>
      <c r="O780" s="1">
        <v>0.66666666666666696</v>
      </c>
      <c r="P780" s="16" t="s">
        <v>5131</v>
      </c>
      <c r="T780" s="3"/>
    </row>
    <row r="781" spans="1:20">
      <c r="A781" s="28" t="s">
        <v>591</v>
      </c>
      <c r="B781" s="28" t="s">
        <v>1123</v>
      </c>
      <c r="C781" s="29" t="s">
        <v>1846</v>
      </c>
      <c r="D781" s="28" t="s">
        <v>1897</v>
      </c>
      <c r="E781" s="53">
        <v>57384442</v>
      </c>
      <c r="F781" s="53">
        <v>57384442</v>
      </c>
      <c r="G781" s="28">
        <v>0</v>
      </c>
      <c r="H781" s="28" t="s">
        <v>1900</v>
      </c>
      <c r="I781" s="28" t="s">
        <v>1818</v>
      </c>
      <c r="J781" s="28">
        <v>636</v>
      </c>
      <c r="K781" s="28">
        <v>212</v>
      </c>
      <c r="L781" s="28" t="s">
        <v>2142</v>
      </c>
      <c r="M781" s="30">
        <v>0.39774859287054398</v>
      </c>
      <c r="N781" s="28" t="s">
        <v>2147</v>
      </c>
      <c r="O781" s="1">
        <v>1</v>
      </c>
      <c r="P781" s="16" t="s">
        <v>5130</v>
      </c>
      <c r="T781" s="3"/>
    </row>
    <row r="782" spans="1:20">
      <c r="A782" s="28" t="s">
        <v>591</v>
      </c>
      <c r="B782" s="28" t="s">
        <v>1124</v>
      </c>
      <c r="C782" s="29" t="s">
        <v>1846</v>
      </c>
      <c r="D782" s="28" t="s">
        <v>1897</v>
      </c>
      <c r="E782" s="53">
        <v>69420132</v>
      </c>
      <c r="F782" s="53">
        <v>69420132</v>
      </c>
      <c r="G782" s="28">
        <v>0</v>
      </c>
      <c r="H782" s="28" t="s">
        <v>1900</v>
      </c>
      <c r="I782" s="28" t="s">
        <v>1819</v>
      </c>
      <c r="J782" s="28">
        <v>385</v>
      </c>
      <c r="K782" s="28">
        <v>129</v>
      </c>
      <c r="L782" s="28" t="s">
        <v>2129</v>
      </c>
      <c r="M782" s="30">
        <v>0.58108108108108103</v>
      </c>
      <c r="N782" s="28" t="s">
        <v>2147</v>
      </c>
      <c r="O782" s="1">
        <v>1</v>
      </c>
      <c r="P782" s="16" t="s">
        <v>5130</v>
      </c>
      <c r="T782" s="3"/>
    </row>
    <row r="783" spans="1:20">
      <c r="A783" s="28" t="s">
        <v>591</v>
      </c>
      <c r="B783" s="28" t="s">
        <v>1125</v>
      </c>
      <c r="C783" s="29" t="s">
        <v>1850</v>
      </c>
      <c r="D783" s="28" t="s">
        <v>1897</v>
      </c>
      <c r="E783" s="53">
        <v>70034058</v>
      </c>
      <c r="F783" s="53">
        <v>70034058</v>
      </c>
      <c r="G783" s="28">
        <v>0</v>
      </c>
      <c r="H783" s="28" t="s">
        <v>1900</v>
      </c>
      <c r="I783" s="28" t="s">
        <v>1820</v>
      </c>
      <c r="J783" s="28">
        <v>64</v>
      </c>
      <c r="K783" s="28">
        <v>22</v>
      </c>
      <c r="L783" s="28" t="s">
        <v>2130</v>
      </c>
      <c r="M783" s="30">
        <v>2.33793836344315E-2</v>
      </c>
      <c r="N783" s="28"/>
      <c r="O783" s="1">
        <v>0.5</v>
      </c>
      <c r="P783" s="16" t="s">
        <v>5131</v>
      </c>
      <c r="T783" s="3"/>
    </row>
    <row r="784" spans="1:20">
      <c r="A784" s="28" t="s">
        <v>591</v>
      </c>
      <c r="B784" s="28" t="s">
        <v>1126</v>
      </c>
      <c r="C784" s="29" t="s">
        <v>1842</v>
      </c>
      <c r="D784" s="28" t="s">
        <v>1897</v>
      </c>
      <c r="E784" s="53">
        <v>71704343</v>
      </c>
      <c r="F784" s="53">
        <v>71704343</v>
      </c>
      <c r="G784" s="28">
        <v>0</v>
      </c>
      <c r="H784" s="28" t="s">
        <v>1900</v>
      </c>
      <c r="I784" s="28" t="s">
        <v>1821</v>
      </c>
      <c r="J784" s="28">
        <v>466</v>
      </c>
      <c r="K784" s="28">
        <v>156</v>
      </c>
      <c r="L784" s="28" t="s">
        <v>2136</v>
      </c>
      <c r="M784" s="30">
        <v>0.98113207547169801</v>
      </c>
      <c r="N784" s="28"/>
      <c r="O784" s="1">
        <v>0.14285714285714299</v>
      </c>
      <c r="P784" s="16" t="s">
        <v>5130</v>
      </c>
      <c r="T784" s="3"/>
    </row>
    <row r="785" spans="1:20">
      <c r="A785" s="28" t="s">
        <v>591</v>
      </c>
      <c r="B785" s="28" t="s">
        <v>1127</v>
      </c>
      <c r="C785" s="29" t="s">
        <v>1842</v>
      </c>
      <c r="D785" s="28" t="s">
        <v>1897</v>
      </c>
      <c r="E785" s="53">
        <v>79585825</v>
      </c>
      <c r="F785" s="53">
        <v>79585825</v>
      </c>
      <c r="G785" s="28">
        <v>0</v>
      </c>
      <c r="H785" s="28" t="s">
        <v>1900</v>
      </c>
      <c r="I785" s="28" t="s">
        <v>1822</v>
      </c>
      <c r="J785" s="28" t="s">
        <v>2113</v>
      </c>
      <c r="K785" s="28" t="s">
        <v>2114</v>
      </c>
      <c r="L785" s="28" t="s">
        <v>2134</v>
      </c>
      <c r="M785" s="30">
        <v>0.96666666666666701</v>
      </c>
      <c r="N785" s="28"/>
      <c r="O785" s="1">
        <v>1</v>
      </c>
      <c r="P785" s="16" t="s">
        <v>5131</v>
      </c>
      <c r="T785" s="3"/>
    </row>
    <row r="786" spans="1:20">
      <c r="A786" s="28" t="s">
        <v>591</v>
      </c>
      <c r="B786" s="28" t="s">
        <v>1128</v>
      </c>
      <c r="C786" s="29" t="s">
        <v>1843</v>
      </c>
      <c r="D786" s="28" t="s">
        <v>1897</v>
      </c>
      <c r="E786" s="53">
        <v>100183890</v>
      </c>
      <c r="F786" s="53">
        <v>100183890</v>
      </c>
      <c r="G786" s="28">
        <v>0</v>
      </c>
      <c r="H786" s="28" t="s">
        <v>1900</v>
      </c>
      <c r="I786" s="28" t="s">
        <v>1823</v>
      </c>
      <c r="J786" s="28" t="s">
        <v>2115</v>
      </c>
      <c r="K786" s="28" t="s">
        <v>2116</v>
      </c>
      <c r="L786" s="28" t="s">
        <v>2134</v>
      </c>
      <c r="M786" s="30">
        <v>3.0429401635815749E-2</v>
      </c>
      <c r="N786" s="28"/>
      <c r="O786" s="1">
        <v>1</v>
      </c>
      <c r="P786" s="16" t="s">
        <v>5131</v>
      </c>
      <c r="T786" s="3"/>
    </row>
    <row r="787" spans="1:20">
      <c r="A787" s="28" t="s">
        <v>591</v>
      </c>
      <c r="B787" s="28" t="s">
        <v>1129</v>
      </c>
      <c r="C787" s="29" t="s">
        <v>1842</v>
      </c>
      <c r="D787" s="28" t="s">
        <v>1897</v>
      </c>
      <c r="E787" s="53">
        <v>100973898</v>
      </c>
      <c r="F787" s="53">
        <v>100973898</v>
      </c>
      <c r="G787" s="28">
        <v>0</v>
      </c>
      <c r="H787" s="28" t="s">
        <v>1899</v>
      </c>
      <c r="I787" s="28" t="s">
        <v>1824</v>
      </c>
      <c r="J787" s="28">
        <v>1096</v>
      </c>
      <c r="K787" s="28">
        <v>366</v>
      </c>
      <c r="L787" s="28" t="s">
        <v>2128</v>
      </c>
      <c r="M787" s="30">
        <v>1</v>
      </c>
      <c r="N787" s="28"/>
      <c r="O787" s="1">
        <v>0.5</v>
      </c>
      <c r="P787" s="16" t="s">
        <v>5131</v>
      </c>
      <c r="T787" s="3"/>
    </row>
    <row r="788" spans="1:20">
      <c r="A788" s="28" t="s">
        <v>591</v>
      </c>
      <c r="B788" s="28" t="s">
        <v>1129</v>
      </c>
      <c r="C788" s="29" t="s">
        <v>1844</v>
      </c>
      <c r="D788" s="28" t="s">
        <v>1897</v>
      </c>
      <c r="E788" s="53">
        <v>100984382</v>
      </c>
      <c r="F788" s="53">
        <v>100984382</v>
      </c>
      <c r="G788" s="28">
        <v>0</v>
      </c>
      <c r="H788" s="28" t="s">
        <v>1900</v>
      </c>
      <c r="I788" s="28" t="s">
        <v>1824</v>
      </c>
      <c r="J788" s="28">
        <v>39</v>
      </c>
      <c r="K788" s="28">
        <v>13</v>
      </c>
      <c r="L788" s="28" t="s">
        <v>2131</v>
      </c>
      <c r="M788" s="30">
        <v>3.55191256830601E-2</v>
      </c>
      <c r="N788" s="28"/>
      <c r="O788" s="1">
        <v>0.5</v>
      </c>
      <c r="P788" s="16" t="s">
        <v>5131</v>
      </c>
      <c r="T788" s="3"/>
    </row>
    <row r="789" spans="1:20">
      <c r="A789" s="28" t="s">
        <v>591</v>
      </c>
      <c r="B789" s="28" t="s">
        <v>1130</v>
      </c>
      <c r="C789" s="29" t="s">
        <v>1842</v>
      </c>
      <c r="D789" s="28" t="s">
        <v>1897</v>
      </c>
      <c r="E789" s="53">
        <v>101798916</v>
      </c>
      <c r="F789" s="53">
        <v>101798916</v>
      </c>
      <c r="G789" s="28">
        <v>0</v>
      </c>
      <c r="H789" s="28" t="s">
        <v>1900</v>
      </c>
      <c r="I789" s="28" t="s">
        <v>1825</v>
      </c>
      <c r="J789" s="28" t="s">
        <v>2117</v>
      </c>
      <c r="K789" s="28" t="s">
        <v>2118</v>
      </c>
      <c r="L789" s="28" t="s">
        <v>2132</v>
      </c>
      <c r="M789" s="30">
        <v>0.81661891117478502</v>
      </c>
      <c r="N789" s="28"/>
      <c r="O789" s="1">
        <v>1</v>
      </c>
      <c r="P789" s="16" t="s">
        <v>5131</v>
      </c>
      <c r="T789" s="3"/>
    </row>
    <row r="790" spans="1:20">
      <c r="A790" s="28" t="s">
        <v>591</v>
      </c>
      <c r="B790" s="28" t="s">
        <v>1131</v>
      </c>
      <c r="C790" s="29" t="s">
        <v>1840</v>
      </c>
      <c r="D790" s="28" t="s">
        <v>1897</v>
      </c>
      <c r="E790" s="53">
        <v>102848930</v>
      </c>
      <c r="F790" s="53">
        <v>102848930</v>
      </c>
      <c r="G790" s="28">
        <v>0</v>
      </c>
      <c r="H790" s="28" t="s">
        <v>1899</v>
      </c>
      <c r="I790" s="28" t="s">
        <v>1826</v>
      </c>
      <c r="J790" s="28">
        <v>1252</v>
      </c>
      <c r="K790" s="28">
        <v>418</v>
      </c>
      <c r="L790" s="28" t="s">
        <v>2127</v>
      </c>
      <c r="M790" s="30">
        <v>1</v>
      </c>
      <c r="N790" s="28"/>
      <c r="O790" s="1">
        <v>0.5</v>
      </c>
      <c r="P790" s="16" t="s">
        <v>5130</v>
      </c>
      <c r="T790" s="3"/>
    </row>
    <row r="791" spans="1:20">
      <c r="A791" s="28" t="s">
        <v>591</v>
      </c>
      <c r="B791" s="28" t="s">
        <v>1132</v>
      </c>
      <c r="C791" s="29" t="s">
        <v>1842</v>
      </c>
      <c r="D791" s="28" t="s">
        <v>1897</v>
      </c>
      <c r="E791" s="53">
        <v>103246668</v>
      </c>
      <c r="F791" s="53">
        <v>103246668</v>
      </c>
      <c r="G791" s="28">
        <v>0</v>
      </c>
      <c r="H791" s="28" t="s">
        <v>1899</v>
      </c>
      <c r="I791" s="28" t="s">
        <v>1827</v>
      </c>
      <c r="J791" s="28">
        <v>1210</v>
      </c>
      <c r="K791" s="28">
        <v>404</v>
      </c>
      <c r="L791" s="28" t="s">
        <v>2128</v>
      </c>
      <c r="M791" s="30">
        <v>1</v>
      </c>
      <c r="N791" s="28"/>
      <c r="O791" s="1">
        <v>0.5</v>
      </c>
      <c r="P791" s="16" t="s">
        <v>5131</v>
      </c>
      <c r="T791" s="3"/>
    </row>
    <row r="792" spans="1:20">
      <c r="A792" s="28" t="s">
        <v>591</v>
      </c>
      <c r="B792" s="28" t="s">
        <v>1133</v>
      </c>
      <c r="C792" s="29" t="s">
        <v>1844</v>
      </c>
      <c r="D792" s="28" t="s">
        <v>1897</v>
      </c>
      <c r="E792" s="53">
        <v>111584667</v>
      </c>
      <c r="F792" s="53">
        <v>111584667</v>
      </c>
      <c r="G792" s="28">
        <v>0</v>
      </c>
      <c r="H792" s="28" t="s">
        <v>1900</v>
      </c>
      <c r="I792" s="28" t="s">
        <v>1828</v>
      </c>
      <c r="J792" s="28">
        <v>55</v>
      </c>
      <c r="K792" s="28">
        <v>19</v>
      </c>
      <c r="L792" s="28" t="s">
        <v>2130</v>
      </c>
      <c r="M792" s="30">
        <v>6.1093247588424403E-2</v>
      </c>
      <c r="N792" s="28"/>
      <c r="O792" s="1">
        <v>1</v>
      </c>
      <c r="P792" s="16" t="s">
        <v>5131</v>
      </c>
      <c r="T792" s="3"/>
    </row>
    <row r="793" spans="1:20">
      <c r="A793" s="28" t="s">
        <v>591</v>
      </c>
      <c r="B793" s="28" t="s">
        <v>1134</v>
      </c>
      <c r="C793" s="29" t="s">
        <v>1846</v>
      </c>
      <c r="D793" s="28" t="s">
        <v>1897</v>
      </c>
      <c r="E793" s="53">
        <v>118035673</v>
      </c>
      <c r="F793" s="53">
        <v>118035673</v>
      </c>
      <c r="G793" s="28">
        <v>0</v>
      </c>
      <c r="H793" s="28" t="s">
        <v>1900</v>
      </c>
      <c r="I793" s="28" t="s">
        <v>1829</v>
      </c>
      <c r="J793" s="28" t="s">
        <v>2119</v>
      </c>
      <c r="K793" s="28" t="s">
        <v>2120</v>
      </c>
      <c r="L793" s="28" t="s">
        <v>2130</v>
      </c>
      <c r="M793" s="30">
        <v>0.99729338994217098</v>
      </c>
      <c r="N793" s="28" t="s">
        <v>2147</v>
      </c>
      <c r="O793" s="1">
        <v>1</v>
      </c>
      <c r="P793" s="16" t="s">
        <v>5131</v>
      </c>
      <c r="T793" s="3"/>
    </row>
    <row r="794" spans="1:20">
      <c r="A794" s="28" t="s">
        <v>591</v>
      </c>
      <c r="B794" s="28" t="s">
        <v>1135</v>
      </c>
      <c r="C794" s="29" t="s">
        <v>1844</v>
      </c>
      <c r="D794" s="28" t="s">
        <v>1897</v>
      </c>
      <c r="E794" s="53">
        <v>118165480</v>
      </c>
      <c r="F794" s="53">
        <v>118165480</v>
      </c>
      <c r="G794" s="28">
        <v>0</v>
      </c>
      <c r="H794" s="28" t="s">
        <v>1900</v>
      </c>
      <c r="I794" s="28" t="s">
        <v>1830</v>
      </c>
      <c r="J794" s="28">
        <v>394</v>
      </c>
      <c r="K794" s="28">
        <v>132</v>
      </c>
      <c r="L794" s="28" t="s">
        <v>2135</v>
      </c>
      <c r="M794" s="30">
        <v>7.7192982456140397E-2</v>
      </c>
      <c r="N794" s="28"/>
      <c r="O794" s="1">
        <v>1</v>
      </c>
      <c r="P794" s="16" t="s">
        <v>5131</v>
      </c>
      <c r="T794" s="3"/>
    </row>
    <row r="795" spans="1:20">
      <c r="A795" s="28" t="s">
        <v>591</v>
      </c>
      <c r="B795" s="28" t="s">
        <v>1135</v>
      </c>
      <c r="C795" s="29" t="s">
        <v>1844</v>
      </c>
      <c r="D795" s="28" t="s">
        <v>1897</v>
      </c>
      <c r="E795" s="53">
        <v>118168393</v>
      </c>
      <c r="F795" s="53">
        <v>118168393</v>
      </c>
      <c r="G795" s="28">
        <v>0</v>
      </c>
      <c r="H795" s="28" t="s">
        <v>1900</v>
      </c>
      <c r="I795" s="28" t="s">
        <v>1830</v>
      </c>
      <c r="J795" s="28">
        <v>178</v>
      </c>
      <c r="K795" s="28">
        <v>60</v>
      </c>
      <c r="L795" s="28" t="s">
        <v>2141</v>
      </c>
      <c r="M795" s="30">
        <v>3.5087719298245598E-2</v>
      </c>
      <c r="N795" s="28"/>
      <c r="O795" s="1">
        <v>1</v>
      </c>
      <c r="P795" s="16" t="s">
        <v>5131</v>
      </c>
      <c r="T795" s="3"/>
    </row>
    <row r="796" spans="1:20">
      <c r="A796" s="28" t="s">
        <v>591</v>
      </c>
      <c r="B796" s="28" t="s">
        <v>1136</v>
      </c>
      <c r="C796" s="29" t="s">
        <v>1842</v>
      </c>
      <c r="D796" s="28" t="s">
        <v>1897</v>
      </c>
      <c r="E796" s="53">
        <v>130505788</v>
      </c>
      <c r="F796" s="53">
        <v>130505788</v>
      </c>
      <c r="G796" s="28">
        <v>0</v>
      </c>
      <c r="H796" s="28" t="s">
        <v>1900</v>
      </c>
      <c r="I796" s="28" t="s">
        <v>1831</v>
      </c>
      <c r="J796" s="28">
        <v>60</v>
      </c>
      <c r="K796" s="28">
        <v>20</v>
      </c>
      <c r="L796" s="28" t="s">
        <v>2134</v>
      </c>
      <c r="M796" s="30">
        <v>6.4724919093851099E-2</v>
      </c>
      <c r="N796" s="28"/>
      <c r="O796" s="1">
        <v>1</v>
      </c>
      <c r="P796" s="16" t="s">
        <v>5131</v>
      </c>
      <c r="T796" s="3"/>
    </row>
    <row r="797" spans="1:20">
      <c r="A797" s="28" t="s">
        <v>591</v>
      </c>
      <c r="B797" s="28" t="s">
        <v>1136</v>
      </c>
      <c r="C797" s="29" t="s">
        <v>1843</v>
      </c>
      <c r="D797" s="28" t="s">
        <v>1897</v>
      </c>
      <c r="E797" s="53">
        <v>130506383</v>
      </c>
      <c r="F797" s="53">
        <v>130506383</v>
      </c>
      <c r="G797" s="28">
        <v>0</v>
      </c>
      <c r="H797" s="28" t="s">
        <v>1900</v>
      </c>
      <c r="I797" s="28" t="s">
        <v>1831</v>
      </c>
      <c r="J797" s="28">
        <v>655</v>
      </c>
      <c r="K797" s="28">
        <v>219</v>
      </c>
      <c r="L797" s="28" t="s">
        <v>2129</v>
      </c>
      <c r="M797" s="30">
        <v>0.70873786407767003</v>
      </c>
      <c r="N797" s="28"/>
      <c r="O797" s="1">
        <v>1</v>
      </c>
      <c r="P797" s="16" t="s">
        <v>5131</v>
      </c>
      <c r="T797" s="3"/>
    </row>
    <row r="798" spans="1:20">
      <c r="A798" s="28" t="s">
        <v>591</v>
      </c>
      <c r="B798" s="28" t="s">
        <v>1137</v>
      </c>
      <c r="C798" s="29" t="s">
        <v>1841</v>
      </c>
      <c r="D798" s="28" t="s">
        <v>1897</v>
      </c>
      <c r="E798" s="53">
        <v>135166132</v>
      </c>
      <c r="F798" s="53">
        <v>135166132</v>
      </c>
      <c r="G798" s="28">
        <v>0</v>
      </c>
      <c r="H798" s="28" t="s">
        <v>1900</v>
      </c>
      <c r="I798" s="28" t="s">
        <v>1832</v>
      </c>
      <c r="J798" s="28">
        <v>13</v>
      </c>
      <c r="K798" s="28">
        <v>5</v>
      </c>
      <c r="L798" s="28" t="s">
        <v>2129</v>
      </c>
      <c r="M798" s="30">
        <v>5.82072176949942E-3</v>
      </c>
      <c r="N798" s="28"/>
      <c r="O798" s="1">
        <v>0.33333333333333298</v>
      </c>
      <c r="P798" s="16" t="s">
        <v>5130</v>
      </c>
      <c r="T798" s="3"/>
    </row>
    <row r="799" spans="1:20">
      <c r="A799" s="28" t="s">
        <v>591</v>
      </c>
      <c r="B799" s="28" t="s">
        <v>1138</v>
      </c>
      <c r="C799" s="29" t="s">
        <v>1842</v>
      </c>
      <c r="D799" s="28" t="s">
        <v>1897</v>
      </c>
      <c r="E799" s="53">
        <v>140822933</v>
      </c>
      <c r="F799" s="53">
        <v>140822933</v>
      </c>
      <c r="G799" s="28">
        <v>0</v>
      </c>
      <c r="H799" s="28" t="s">
        <v>1900</v>
      </c>
      <c r="I799" s="28" t="s">
        <v>1833</v>
      </c>
      <c r="J799" s="28">
        <v>2077</v>
      </c>
      <c r="K799" s="28">
        <v>693</v>
      </c>
      <c r="L799" s="28" t="s">
        <v>2130</v>
      </c>
      <c r="M799" s="30">
        <v>0.60629921259842501</v>
      </c>
      <c r="N799" s="28"/>
      <c r="O799" s="1">
        <v>1</v>
      </c>
      <c r="P799" s="16" t="s">
        <v>5131</v>
      </c>
      <c r="T799" s="3"/>
    </row>
    <row r="800" spans="1:20">
      <c r="A800" s="28" t="s">
        <v>591</v>
      </c>
      <c r="B800" s="28" t="s">
        <v>1139</v>
      </c>
      <c r="C800" s="29" t="s">
        <v>1845</v>
      </c>
      <c r="D800" s="28" t="s">
        <v>1897</v>
      </c>
      <c r="E800" s="53">
        <v>144145024</v>
      </c>
      <c r="F800" s="53">
        <v>144145024</v>
      </c>
      <c r="G800" s="28">
        <v>0</v>
      </c>
      <c r="H800" s="28" t="s">
        <v>1899</v>
      </c>
      <c r="I800" s="28" t="s">
        <v>1834</v>
      </c>
      <c r="J800" s="28">
        <v>217</v>
      </c>
      <c r="K800" s="28">
        <v>73</v>
      </c>
      <c r="L800" s="28" t="s">
        <v>2127</v>
      </c>
      <c r="M800" s="30">
        <v>1</v>
      </c>
      <c r="N800" s="28"/>
      <c r="O800" s="1">
        <v>1</v>
      </c>
      <c r="P800" s="16" t="s">
        <v>5131</v>
      </c>
      <c r="T800" s="3"/>
    </row>
    <row r="801" spans="1:20">
      <c r="A801" s="28" t="s">
        <v>591</v>
      </c>
      <c r="B801" s="28" t="s">
        <v>1140</v>
      </c>
      <c r="C801" s="29" t="s">
        <v>1842</v>
      </c>
      <c r="D801" s="28" t="s">
        <v>1897</v>
      </c>
      <c r="E801" s="53">
        <v>151034353</v>
      </c>
      <c r="F801" s="53">
        <v>151034353</v>
      </c>
      <c r="G801" s="28">
        <v>0</v>
      </c>
      <c r="H801" s="28" t="s">
        <v>1900</v>
      </c>
      <c r="I801" s="28" t="s">
        <v>1835</v>
      </c>
      <c r="J801" s="28" t="s">
        <v>2121</v>
      </c>
      <c r="K801" s="28" t="s">
        <v>2122</v>
      </c>
      <c r="L801" s="28" t="s">
        <v>2129</v>
      </c>
      <c r="M801" s="30">
        <v>0.84799999999999998</v>
      </c>
      <c r="N801" s="28"/>
      <c r="O801" s="1">
        <v>2</v>
      </c>
      <c r="P801" s="16" t="s">
        <v>5131</v>
      </c>
      <c r="T801" s="3"/>
    </row>
    <row r="802" spans="1:20">
      <c r="A802" s="28" t="s">
        <v>591</v>
      </c>
      <c r="B802" s="28" t="s">
        <v>1141</v>
      </c>
      <c r="C802" s="29" t="s">
        <v>1842</v>
      </c>
      <c r="D802" s="28" t="s">
        <v>1897</v>
      </c>
      <c r="E802" s="53">
        <v>151053725</v>
      </c>
      <c r="F802" s="53">
        <v>151053725</v>
      </c>
      <c r="G802" s="28">
        <v>0</v>
      </c>
      <c r="H802" s="28" t="s">
        <v>1900</v>
      </c>
      <c r="I802" s="28" t="s">
        <v>1836</v>
      </c>
      <c r="J802" s="28" t="s">
        <v>2123</v>
      </c>
      <c r="K802" s="28" t="s">
        <v>2124</v>
      </c>
      <c r="L802" s="28" t="s">
        <v>2130</v>
      </c>
      <c r="M802" s="30">
        <v>0.92432432432432388</v>
      </c>
      <c r="N802" s="28"/>
      <c r="O802" s="1">
        <v>1</v>
      </c>
      <c r="P802" s="16" t="s">
        <v>5131</v>
      </c>
      <c r="T802" s="3"/>
    </row>
    <row r="803" spans="1:20">
      <c r="A803" s="28" t="s">
        <v>591</v>
      </c>
      <c r="B803" s="28" t="s">
        <v>1142</v>
      </c>
      <c r="C803" s="29" t="s">
        <v>1842</v>
      </c>
      <c r="D803" s="28" t="s">
        <v>1897</v>
      </c>
      <c r="E803" s="53">
        <v>152366530</v>
      </c>
      <c r="F803" s="53">
        <v>152366530</v>
      </c>
      <c r="G803" s="28">
        <v>0</v>
      </c>
      <c r="H803" s="28" t="s">
        <v>1899</v>
      </c>
      <c r="I803" s="28" t="s">
        <v>1837</v>
      </c>
      <c r="J803" s="28">
        <v>1107</v>
      </c>
      <c r="K803" s="28">
        <v>369</v>
      </c>
      <c r="L803" s="28" t="s">
        <v>2145</v>
      </c>
      <c r="M803" s="30">
        <v>1</v>
      </c>
      <c r="N803" s="28"/>
      <c r="O803" s="1">
        <v>1</v>
      </c>
      <c r="P803" s="16" t="s">
        <v>5130</v>
      </c>
      <c r="T803" s="3"/>
    </row>
    <row r="804" spans="1:20">
      <c r="A804" s="28" t="s">
        <v>591</v>
      </c>
      <c r="B804" s="28" t="s">
        <v>1142</v>
      </c>
      <c r="C804" s="29" t="s">
        <v>1858</v>
      </c>
      <c r="D804" s="28" t="s">
        <v>1897</v>
      </c>
      <c r="E804" s="53">
        <v>152366532</v>
      </c>
      <c r="F804" s="53">
        <v>152366532</v>
      </c>
      <c r="G804" s="28">
        <v>0</v>
      </c>
      <c r="H804" s="28" t="s">
        <v>1899</v>
      </c>
      <c r="I804" s="28" t="s">
        <v>1837</v>
      </c>
      <c r="J804" s="28">
        <v>1105</v>
      </c>
      <c r="K804" s="28">
        <v>369</v>
      </c>
      <c r="L804" s="28" t="s">
        <v>2128</v>
      </c>
      <c r="M804" s="30">
        <v>1</v>
      </c>
      <c r="N804" s="28"/>
      <c r="O804" s="1">
        <v>1</v>
      </c>
      <c r="P804" s="16" t="s">
        <v>5130</v>
      </c>
      <c r="T804" s="3"/>
    </row>
    <row r="805" spans="1:20">
      <c r="A805" s="28" t="s">
        <v>591</v>
      </c>
      <c r="B805" s="28" t="s">
        <v>1143</v>
      </c>
      <c r="C805" s="29" t="s">
        <v>1874</v>
      </c>
      <c r="D805" s="28" t="s">
        <v>1897</v>
      </c>
      <c r="E805" s="53">
        <v>152704800</v>
      </c>
      <c r="F805" s="53">
        <v>152704800</v>
      </c>
      <c r="G805" s="28">
        <v>0</v>
      </c>
      <c r="H805" s="28" t="s">
        <v>1899</v>
      </c>
      <c r="I805" s="28" t="s">
        <v>1838</v>
      </c>
      <c r="J805" s="28">
        <v>1141</v>
      </c>
      <c r="K805" s="28">
        <v>381</v>
      </c>
      <c r="L805" s="28" t="s">
        <v>2140</v>
      </c>
      <c r="M805" s="30">
        <v>1</v>
      </c>
      <c r="N805" s="28"/>
      <c r="O805" s="1">
        <v>0.5</v>
      </c>
      <c r="P805" s="16" t="s">
        <v>5130</v>
      </c>
      <c r="T805" s="3"/>
    </row>
    <row r="806" spans="1:20">
      <c r="A806" s="28" t="s">
        <v>591</v>
      </c>
      <c r="B806" s="28" t="s">
        <v>1144</v>
      </c>
      <c r="C806" s="29" t="s">
        <v>1842</v>
      </c>
      <c r="D806" s="28" t="s">
        <v>1897</v>
      </c>
      <c r="E806" s="53">
        <v>153943313</v>
      </c>
      <c r="F806" s="53">
        <v>153943313</v>
      </c>
      <c r="G806" s="28">
        <v>0</v>
      </c>
      <c r="H806" s="28" t="s">
        <v>1899</v>
      </c>
      <c r="I806" s="28" t="s">
        <v>1839</v>
      </c>
      <c r="J806" s="28">
        <v>206</v>
      </c>
      <c r="K806" s="28">
        <v>69</v>
      </c>
      <c r="L806" s="28" t="s">
        <v>2133</v>
      </c>
      <c r="M806" s="30">
        <v>1</v>
      </c>
      <c r="N806" s="28"/>
      <c r="O806" s="1">
        <v>1</v>
      </c>
      <c r="P806" s="16" t="s">
        <v>5131</v>
      </c>
      <c r="T806" s="3"/>
    </row>
    <row r="807" spans="1:20">
      <c r="A807" s="28" t="s">
        <v>591</v>
      </c>
      <c r="B807" s="28" t="s">
        <v>1144</v>
      </c>
      <c r="C807" s="29" t="s">
        <v>1842</v>
      </c>
      <c r="D807" s="28" t="s">
        <v>1897</v>
      </c>
      <c r="E807" s="53">
        <v>153943317</v>
      </c>
      <c r="F807" s="53">
        <v>153943317</v>
      </c>
      <c r="G807" s="28">
        <v>0</v>
      </c>
      <c r="H807" s="28" t="s">
        <v>1900</v>
      </c>
      <c r="I807" s="28" t="s">
        <v>1839</v>
      </c>
      <c r="J807" s="28">
        <v>202</v>
      </c>
      <c r="K807" s="28">
        <v>68</v>
      </c>
      <c r="L807" s="28" t="s">
        <v>2136</v>
      </c>
      <c r="M807" s="30">
        <v>0.98550724637681197</v>
      </c>
      <c r="N807" s="28"/>
      <c r="O807" s="1">
        <v>1</v>
      </c>
      <c r="P807" s="16" t="s">
        <v>5131</v>
      </c>
      <c r="T807" s="3"/>
    </row>
    <row r="808" spans="1:20" ht="15" customHeight="1">
      <c r="A808" s="28" t="s">
        <v>4972</v>
      </c>
      <c r="B808" s="31" t="s">
        <v>2788</v>
      </c>
      <c r="C808" s="28" t="s">
        <v>1854</v>
      </c>
      <c r="D808" s="28" t="s">
        <v>1875</v>
      </c>
      <c r="E808" s="53">
        <v>1129065</v>
      </c>
      <c r="F808" s="53">
        <v>1129065</v>
      </c>
      <c r="G808" s="28">
        <v>1</v>
      </c>
      <c r="H808" s="28" t="s">
        <v>2161</v>
      </c>
      <c r="I808" s="28" t="s">
        <v>3534</v>
      </c>
      <c r="J808" s="28">
        <v>537</v>
      </c>
      <c r="K808" s="28">
        <v>179</v>
      </c>
      <c r="L808" s="28" t="s">
        <v>4892</v>
      </c>
      <c r="M808" s="30">
        <v>0.69921875</v>
      </c>
      <c r="N808" s="28"/>
      <c r="O808" s="1">
        <v>0.33333333333333298</v>
      </c>
      <c r="P808" s="16" t="s">
        <v>5130</v>
      </c>
      <c r="T808" s="3"/>
    </row>
    <row r="809" spans="1:20" ht="15" customHeight="1">
      <c r="A809" s="28" t="s">
        <v>4972</v>
      </c>
      <c r="B809" s="31" t="s">
        <v>2316</v>
      </c>
      <c r="C809" s="28" t="s">
        <v>1853</v>
      </c>
      <c r="D809" s="28" t="s">
        <v>1875</v>
      </c>
      <c r="E809" s="53">
        <v>1143004</v>
      </c>
      <c r="F809" s="53">
        <v>1143004</v>
      </c>
      <c r="G809" s="28">
        <v>4</v>
      </c>
      <c r="H809" s="28" t="s">
        <v>2162</v>
      </c>
      <c r="I809" s="28" t="s">
        <v>2953</v>
      </c>
      <c r="J809" s="28">
        <v>956</v>
      </c>
      <c r="K809" s="28">
        <v>319</v>
      </c>
      <c r="L809" s="28" t="s">
        <v>4074</v>
      </c>
      <c r="M809" s="30">
        <v>0.91404011461318002</v>
      </c>
      <c r="N809" s="28"/>
      <c r="O809" s="1">
        <v>0.5</v>
      </c>
      <c r="P809" s="16" t="s">
        <v>5130</v>
      </c>
      <c r="T809" s="3"/>
    </row>
    <row r="810" spans="1:20" ht="15" customHeight="1">
      <c r="A810" s="28" t="s">
        <v>4972</v>
      </c>
      <c r="B810" s="31" t="s">
        <v>2343</v>
      </c>
      <c r="C810" s="28" t="s">
        <v>1842</v>
      </c>
      <c r="D810" s="28" t="s">
        <v>1875</v>
      </c>
      <c r="E810" s="53">
        <v>1206698</v>
      </c>
      <c r="F810" s="53">
        <v>1206698</v>
      </c>
      <c r="G810" s="28">
        <v>1</v>
      </c>
      <c r="H810" s="28" t="s">
        <v>2161</v>
      </c>
      <c r="I810" s="28" t="s">
        <v>2987</v>
      </c>
      <c r="J810" s="28">
        <v>122</v>
      </c>
      <c r="K810" s="28">
        <v>41</v>
      </c>
      <c r="L810" s="28" t="s">
        <v>4491</v>
      </c>
      <c r="M810" s="30">
        <v>5.1058530510585301E-2</v>
      </c>
      <c r="N810" s="28"/>
      <c r="O810" s="1">
        <v>0.5</v>
      </c>
      <c r="P810" s="16" t="s">
        <v>5130</v>
      </c>
      <c r="T810" s="3"/>
    </row>
    <row r="811" spans="1:20" ht="15" customHeight="1">
      <c r="A811" s="28" t="s">
        <v>4972</v>
      </c>
      <c r="B811" s="31" t="s">
        <v>2343</v>
      </c>
      <c r="C811" s="28" t="s">
        <v>2340</v>
      </c>
      <c r="D811" s="28" t="s">
        <v>1875</v>
      </c>
      <c r="E811" s="53">
        <v>1206712</v>
      </c>
      <c r="F811" s="53">
        <v>1206712</v>
      </c>
      <c r="G811" s="28">
        <v>1</v>
      </c>
      <c r="H811" s="28" t="s">
        <v>2161</v>
      </c>
      <c r="I811" s="28" t="s">
        <v>2987</v>
      </c>
      <c r="J811" s="28">
        <v>136</v>
      </c>
      <c r="K811" s="28">
        <v>46</v>
      </c>
      <c r="L811" s="28" t="s">
        <v>4115</v>
      </c>
      <c r="M811" s="30">
        <v>5.7285180572851799E-2</v>
      </c>
      <c r="N811" s="28"/>
      <c r="O811" s="1">
        <v>0.5</v>
      </c>
      <c r="P811" s="16" t="s">
        <v>5130</v>
      </c>
      <c r="T811" s="3"/>
    </row>
    <row r="812" spans="1:20" ht="15" customHeight="1">
      <c r="A812" s="28" t="s">
        <v>4972</v>
      </c>
      <c r="B812" s="31" t="s">
        <v>2343</v>
      </c>
      <c r="C812" s="28" t="s">
        <v>1848</v>
      </c>
      <c r="D812" s="28" t="s">
        <v>1875</v>
      </c>
      <c r="E812" s="53">
        <v>1206815</v>
      </c>
      <c r="F812" s="53">
        <v>1206815</v>
      </c>
      <c r="G812" s="28">
        <v>1</v>
      </c>
      <c r="H812" s="28" t="s">
        <v>2161</v>
      </c>
      <c r="I812" s="28" t="s">
        <v>2987</v>
      </c>
      <c r="J812" s="28">
        <v>239</v>
      </c>
      <c r="K812" s="28">
        <v>80</v>
      </c>
      <c r="L812" s="28" t="s">
        <v>4805</v>
      </c>
      <c r="M812" s="30">
        <v>9.9626400996264006E-2</v>
      </c>
      <c r="N812" s="28"/>
      <c r="O812" s="1">
        <v>0.5</v>
      </c>
      <c r="P812" s="16" t="s">
        <v>5130</v>
      </c>
      <c r="T812" s="3"/>
    </row>
    <row r="813" spans="1:20" ht="15" customHeight="1">
      <c r="A813" s="28" t="s">
        <v>4972</v>
      </c>
      <c r="B813" s="31" t="s">
        <v>2343</v>
      </c>
      <c r="C813" s="28" t="s">
        <v>1842</v>
      </c>
      <c r="D813" s="28" t="s">
        <v>1875</v>
      </c>
      <c r="E813" s="53">
        <v>1206849</v>
      </c>
      <c r="F813" s="53">
        <v>1206852</v>
      </c>
      <c r="G813" s="28">
        <v>4</v>
      </c>
      <c r="H813" s="28" t="s">
        <v>2161</v>
      </c>
      <c r="I813" s="28" t="s">
        <v>2987</v>
      </c>
      <c r="J813" s="28">
        <v>273</v>
      </c>
      <c r="K813" s="28">
        <v>91</v>
      </c>
      <c r="L813" s="28" t="s">
        <v>4492</v>
      </c>
      <c r="M813" s="30">
        <v>0.11332503113325</v>
      </c>
      <c r="N813" s="28"/>
      <c r="O813" s="1">
        <v>0.5</v>
      </c>
      <c r="P813" s="16" t="s">
        <v>5130</v>
      </c>
      <c r="T813" s="3"/>
    </row>
    <row r="814" spans="1:20" ht="15" customHeight="1">
      <c r="A814" s="28" t="s">
        <v>4972</v>
      </c>
      <c r="B814" s="31" t="s">
        <v>2472</v>
      </c>
      <c r="C814" s="28" t="s">
        <v>1842</v>
      </c>
      <c r="D814" s="28" t="s">
        <v>1875</v>
      </c>
      <c r="E814" s="53">
        <v>1889965</v>
      </c>
      <c r="F814" s="53">
        <v>1889965</v>
      </c>
      <c r="G814" s="28">
        <v>2</v>
      </c>
      <c r="H814" s="28" t="s">
        <v>2162</v>
      </c>
      <c r="I814" s="28" t="s">
        <v>3154</v>
      </c>
      <c r="J814" s="28">
        <v>1214</v>
      </c>
      <c r="K814" s="28">
        <v>405</v>
      </c>
      <c r="L814" s="28" t="s">
        <v>4348</v>
      </c>
      <c r="M814" s="30">
        <v>0.53079947575360398</v>
      </c>
      <c r="N814" s="28"/>
      <c r="O814" s="1">
        <v>1</v>
      </c>
      <c r="P814" s="16" t="s">
        <v>5131</v>
      </c>
      <c r="T814" s="3"/>
    </row>
    <row r="815" spans="1:20" ht="15" customHeight="1">
      <c r="A815" s="28" t="s">
        <v>4972</v>
      </c>
      <c r="B815" s="31" t="s">
        <v>592</v>
      </c>
      <c r="C815" s="28" t="s">
        <v>1846</v>
      </c>
      <c r="D815" s="28" t="s">
        <v>1875</v>
      </c>
      <c r="E815" s="53">
        <v>2106759</v>
      </c>
      <c r="F815" s="53">
        <v>2106759</v>
      </c>
      <c r="G815" s="28">
        <v>1</v>
      </c>
      <c r="H815" s="28" t="s">
        <v>2161</v>
      </c>
      <c r="I815" s="28" t="s">
        <v>3344</v>
      </c>
      <c r="J815" s="28" t="s">
        <v>3783</v>
      </c>
      <c r="K815" s="28" t="s">
        <v>3784</v>
      </c>
      <c r="L815" s="28" t="s">
        <v>4624</v>
      </c>
      <c r="M815" s="30">
        <v>0.712235133287765</v>
      </c>
      <c r="N815" s="28"/>
      <c r="O815" s="1">
        <v>0.22222222222222199</v>
      </c>
      <c r="P815" s="16" t="s">
        <v>5130</v>
      </c>
      <c r="T815" s="3"/>
    </row>
    <row r="816" spans="1:20" ht="15" customHeight="1">
      <c r="A816" s="28" t="s">
        <v>4972</v>
      </c>
      <c r="B816" s="31" t="s">
        <v>592</v>
      </c>
      <c r="C816" s="28" t="s">
        <v>1842</v>
      </c>
      <c r="D816" s="28" t="s">
        <v>1875</v>
      </c>
      <c r="E816" s="53">
        <v>2119432</v>
      </c>
      <c r="F816" s="53">
        <v>2119432</v>
      </c>
      <c r="G816" s="28">
        <v>2</v>
      </c>
      <c r="H816" s="28" t="s">
        <v>2162</v>
      </c>
      <c r="I816" s="28" t="s">
        <v>3042</v>
      </c>
      <c r="J816" s="28">
        <v>59</v>
      </c>
      <c r="K816" s="28">
        <v>20</v>
      </c>
      <c r="L816" s="28" t="s">
        <v>4191</v>
      </c>
      <c r="M816" s="30">
        <v>8.6580086580086604E-2</v>
      </c>
      <c r="N816" s="28"/>
      <c r="O816" s="1">
        <v>0.11111111111111099</v>
      </c>
      <c r="P816" s="16" t="s">
        <v>5130</v>
      </c>
      <c r="T816" s="3"/>
    </row>
    <row r="817" spans="1:20" ht="15" customHeight="1">
      <c r="A817" s="28" t="s">
        <v>4972</v>
      </c>
      <c r="B817" s="31" t="s">
        <v>2198</v>
      </c>
      <c r="C817" s="28" t="s">
        <v>1855</v>
      </c>
      <c r="D817" s="28" t="s">
        <v>1875</v>
      </c>
      <c r="E817" s="53">
        <v>6458595</v>
      </c>
      <c r="F817" s="53">
        <v>6458595</v>
      </c>
      <c r="G817" s="28">
        <v>2</v>
      </c>
      <c r="H817" s="28" t="s">
        <v>2162</v>
      </c>
      <c r="I817" s="28" t="s">
        <v>2820</v>
      </c>
      <c r="J817" s="28" t="s">
        <v>3545</v>
      </c>
      <c r="K817" s="28" t="s">
        <v>3546</v>
      </c>
      <c r="L817" s="28" t="s">
        <v>3904</v>
      </c>
      <c r="M817" s="30">
        <v>7.5289835255630017E-2</v>
      </c>
      <c r="N817" s="28"/>
      <c r="O817" s="1">
        <v>1</v>
      </c>
      <c r="P817" s="16" t="s">
        <v>5130</v>
      </c>
      <c r="T817" s="3"/>
    </row>
    <row r="818" spans="1:20" ht="15" customHeight="1">
      <c r="A818" s="28" t="s">
        <v>4972</v>
      </c>
      <c r="B818" s="31" t="s">
        <v>2268</v>
      </c>
      <c r="C818" s="28" t="s">
        <v>1844</v>
      </c>
      <c r="D818" s="28" t="s">
        <v>1875</v>
      </c>
      <c r="E818" s="53">
        <v>8986142</v>
      </c>
      <c r="F818" s="53">
        <v>8986142</v>
      </c>
      <c r="G818" s="28">
        <v>1</v>
      </c>
      <c r="H818" s="28" t="s">
        <v>2161</v>
      </c>
      <c r="I818" s="28" t="s">
        <v>2905</v>
      </c>
      <c r="J818" s="28">
        <v>1343</v>
      </c>
      <c r="K818" s="28">
        <v>448</v>
      </c>
      <c r="L818" s="28" t="s">
        <v>4018</v>
      </c>
      <c r="M818" s="30">
        <v>0.87329434697855701</v>
      </c>
      <c r="N818" s="28"/>
      <c r="O818" s="1">
        <v>1</v>
      </c>
      <c r="P818" s="16" t="s">
        <v>5130</v>
      </c>
      <c r="T818" s="3"/>
    </row>
    <row r="819" spans="1:20" ht="15" customHeight="1">
      <c r="A819" s="28" t="s">
        <v>4972</v>
      </c>
      <c r="B819" s="31" t="s">
        <v>234</v>
      </c>
      <c r="C819" s="28" t="s">
        <v>1874</v>
      </c>
      <c r="D819" s="28" t="s">
        <v>1875</v>
      </c>
      <c r="E819" s="53">
        <v>13783000</v>
      </c>
      <c r="F819" s="53">
        <v>13783001</v>
      </c>
      <c r="G819" s="28">
        <v>2</v>
      </c>
      <c r="H819" s="28" t="s">
        <v>2161</v>
      </c>
      <c r="I819" s="28" t="s">
        <v>2946</v>
      </c>
      <c r="J819" s="28" t="s">
        <v>3606</v>
      </c>
      <c r="K819" s="28" t="s">
        <v>3607</v>
      </c>
      <c r="L819" s="28" t="s">
        <v>4063</v>
      </c>
      <c r="M819" s="30">
        <v>0.15966668432109898</v>
      </c>
      <c r="N819" s="28"/>
      <c r="O819" s="1">
        <v>0.5</v>
      </c>
      <c r="P819" s="16" t="s">
        <v>5130</v>
      </c>
      <c r="T819" s="3"/>
    </row>
    <row r="820" spans="1:20" ht="15" customHeight="1">
      <c r="A820" s="28" t="s">
        <v>4972</v>
      </c>
      <c r="B820" s="31" t="s">
        <v>234</v>
      </c>
      <c r="C820" s="28" t="s">
        <v>1842</v>
      </c>
      <c r="D820" s="28" t="s">
        <v>1875</v>
      </c>
      <c r="E820" s="53">
        <v>13783055</v>
      </c>
      <c r="F820" s="53">
        <v>13783055</v>
      </c>
      <c r="G820" s="28">
        <v>1</v>
      </c>
      <c r="H820" s="28" t="s">
        <v>2162</v>
      </c>
      <c r="I820" s="28" t="s">
        <v>2946</v>
      </c>
      <c r="J820" s="28" t="s">
        <v>3724</v>
      </c>
      <c r="K820" s="28" t="s">
        <v>2081</v>
      </c>
      <c r="L820" s="28" t="s">
        <v>4455</v>
      </c>
      <c r="M820" s="30">
        <v>0.23529827163109301</v>
      </c>
      <c r="N820" s="28"/>
      <c r="O820" s="1">
        <v>0.5</v>
      </c>
      <c r="P820" s="16" t="s">
        <v>5130</v>
      </c>
      <c r="T820" s="3"/>
    </row>
    <row r="821" spans="1:20" ht="15" customHeight="1">
      <c r="A821" s="28" t="s">
        <v>4972</v>
      </c>
      <c r="B821" s="31" t="s">
        <v>2188</v>
      </c>
      <c r="C821" s="28" t="s">
        <v>1852</v>
      </c>
      <c r="D821" s="28" t="s">
        <v>1875</v>
      </c>
      <c r="E821" s="53">
        <v>16604141</v>
      </c>
      <c r="F821" s="53">
        <v>16604141</v>
      </c>
      <c r="G821" s="28">
        <v>1</v>
      </c>
      <c r="H821" s="28" t="s">
        <v>2162</v>
      </c>
      <c r="I821" s="28" t="s">
        <v>2810</v>
      </c>
      <c r="J821" s="28">
        <v>719</v>
      </c>
      <c r="K821" s="28">
        <v>240</v>
      </c>
      <c r="L821" s="28" t="s">
        <v>3891</v>
      </c>
      <c r="M821" s="30">
        <v>0.51063829787234005</v>
      </c>
      <c r="N821" s="28"/>
      <c r="O821" s="1">
        <v>1</v>
      </c>
      <c r="P821" s="16" t="s">
        <v>5131</v>
      </c>
      <c r="T821" s="3"/>
    </row>
    <row r="822" spans="1:20" ht="15" customHeight="1">
      <c r="A822" s="28" t="s">
        <v>4972</v>
      </c>
      <c r="B822" s="31" t="s">
        <v>2323</v>
      </c>
      <c r="C822" s="28" t="s">
        <v>1851</v>
      </c>
      <c r="D822" s="28" t="s">
        <v>1875</v>
      </c>
      <c r="E822" s="53">
        <v>19842428</v>
      </c>
      <c r="F822" s="53">
        <v>19842429</v>
      </c>
      <c r="G822" s="28">
        <v>2</v>
      </c>
      <c r="H822" s="28" t="s">
        <v>2161</v>
      </c>
      <c r="I822" s="28" t="s">
        <v>2961</v>
      </c>
      <c r="J822" s="28">
        <v>36</v>
      </c>
      <c r="K822" s="28">
        <v>12</v>
      </c>
      <c r="L822" s="28" t="s">
        <v>4082</v>
      </c>
      <c r="M822" s="30">
        <v>5.5299539170506902E-2</v>
      </c>
      <c r="N822" s="28"/>
      <c r="O822" s="1">
        <v>0.2</v>
      </c>
      <c r="P822" s="16" t="s">
        <v>5130</v>
      </c>
      <c r="T822" s="3"/>
    </row>
    <row r="823" spans="1:20" ht="15" customHeight="1">
      <c r="A823" s="28" t="s">
        <v>4972</v>
      </c>
      <c r="B823" s="31" t="s">
        <v>2653</v>
      </c>
      <c r="C823" s="28" t="s">
        <v>1846</v>
      </c>
      <c r="D823" s="28" t="s">
        <v>1875</v>
      </c>
      <c r="E823" s="53">
        <v>24167006</v>
      </c>
      <c r="F823" s="53">
        <v>24167007</v>
      </c>
      <c r="G823" s="28">
        <v>2</v>
      </c>
      <c r="H823" s="28" t="s">
        <v>2161</v>
      </c>
      <c r="I823" s="28" t="s">
        <v>3379</v>
      </c>
      <c r="J823" s="28">
        <v>518</v>
      </c>
      <c r="K823" s="28">
        <v>173</v>
      </c>
      <c r="L823" s="28" t="s">
        <v>4673</v>
      </c>
      <c r="M823" s="30">
        <v>0.99425287356321801</v>
      </c>
      <c r="N823" s="28"/>
      <c r="O823" s="1">
        <v>0.14285714285714299</v>
      </c>
      <c r="P823" s="16" t="s">
        <v>5131</v>
      </c>
      <c r="T823" s="3"/>
    </row>
    <row r="824" spans="1:20" ht="15" customHeight="1">
      <c r="A824" s="28" t="s">
        <v>4972</v>
      </c>
      <c r="B824" s="31" t="s">
        <v>2463</v>
      </c>
      <c r="C824" s="28" t="s">
        <v>1842</v>
      </c>
      <c r="D824" s="28" t="s">
        <v>1875</v>
      </c>
      <c r="E824" s="53">
        <v>32445916</v>
      </c>
      <c r="F824" s="53">
        <v>32445922</v>
      </c>
      <c r="G824" s="28">
        <v>7</v>
      </c>
      <c r="H824" s="28" t="s">
        <v>2161</v>
      </c>
      <c r="I824" s="28" t="s">
        <v>1155</v>
      </c>
      <c r="J824" s="28" t="s">
        <v>3700</v>
      </c>
      <c r="K824" s="28" t="s">
        <v>3701</v>
      </c>
      <c r="L824" s="28" t="s">
        <v>4336</v>
      </c>
      <c r="M824" s="30">
        <v>0.76580060990647847</v>
      </c>
      <c r="N824" s="28"/>
      <c r="O824" s="1">
        <v>1</v>
      </c>
      <c r="P824" s="16" t="s">
        <v>5131</v>
      </c>
      <c r="T824" s="3"/>
    </row>
    <row r="825" spans="1:20" ht="15" customHeight="1">
      <c r="A825" s="28" t="s">
        <v>4972</v>
      </c>
      <c r="B825" s="31" t="s">
        <v>2763</v>
      </c>
      <c r="C825" s="28" t="s">
        <v>1863</v>
      </c>
      <c r="D825" s="28" t="s">
        <v>1875</v>
      </c>
      <c r="E825" s="53">
        <v>32600253</v>
      </c>
      <c r="F825" s="53">
        <v>32600253</v>
      </c>
      <c r="G825" s="28">
        <v>1</v>
      </c>
      <c r="H825" s="28" t="s">
        <v>2161</v>
      </c>
      <c r="I825" s="28" t="s">
        <v>3508</v>
      </c>
      <c r="J825" s="28">
        <v>27</v>
      </c>
      <c r="K825" s="28">
        <v>9</v>
      </c>
      <c r="L825" s="28" t="s">
        <v>4860</v>
      </c>
      <c r="M825" s="30">
        <v>7.03125E-2</v>
      </c>
      <c r="N825" s="28"/>
      <c r="O825" s="1">
        <v>1</v>
      </c>
      <c r="P825" s="16" t="s">
        <v>5131</v>
      </c>
      <c r="T825" s="3"/>
    </row>
    <row r="826" spans="1:20" ht="15" customHeight="1">
      <c r="A826" s="28" t="s">
        <v>4972</v>
      </c>
      <c r="B826" s="31" t="s">
        <v>2274</v>
      </c>
      <c r="C826" s="28" t="s">
        <v>1844</v>
      </c>
      <c r="D826" s="28" t="s">
        <v>1875</v>
      </c>
      <c r="E826" s="53">
        <v>32922225</v>
      </c>
      <c r="F826" s="53">
        <v>32922225</v>
      </c>
      <c r="G826" s="28">
        <v>4</v>
      </c>
      <c r="H826" s="28" t="s">
        <v>2163</v>
      </c>
      <c r="I826" s="28" t="s">
        <v>2911</v>
      </c>
      <c r="J826" s="28">
        <v>1411</v>
      </c>
      <c r="K826" s="28">
        <v>471</v>
      </c>
      <c r="L826" s="28" t="s">
        <v>4024</v>
      </c>
      <c r="M826" s="30">
        <v>0.97515527950310599</v>
      </c>
      <c r="N826" s="28"/>
      <c r="O826" s="1">
        <v>0.5</v>
      </c>
      <c r="P826" s="16" t="s">
        <v>5130</v>
      </c>
      <c r="T826" s="3"/>
    </row>
    <row r="827" spans="1:20" ht="15" customHeight="1">
      <c r="A827" s="28" t="s">
        <v>4972</v>
      </c>
      <c r="B827" s="31" t="s">
        <v>604</v>
      </c>
      <c r="C827" s="28" t="s">
        <v>1842</v>
      </c>
      <c r="D827" s="28" t="s">
        <v>1875</v>
      </c>
      <c r="E827" s="53">
        <v>36704301</v>
      </c>
      <c r="F827" s="53">
        <v>36704301</v>
      </c>
      <c r="G827" s="28">
        <v>1</v>
      </c>
      <c r="H827" s="28" t="s">
        <v>2163</v>
      </c>
      <c r="I827" s="28" t="s">
        <v>3086</v>
      </c>
      <c r="J827" s="28">
        <v>2335</v>
      </c>
      <c r="K827" s="28">
        <v>779</v>
      </c>
      <c r="L827" s="28" t="s">
        <v>4254</v>
      </c>
      <c r="M827" s="30">
        <v>0.99362244897959195</v>
      </c>
      <c r="N827" s="28"/>
      <c r="O827" s="1">
        <v>0.33333333333333298</v>
      </c>
      <c r="P827" s="16" t="s">
        <v>5130</v>
      </c>
      <c r="T827" s="3"/>
    </row>
    <row r="828" spans="1:20" ht="15" customHeight="1">
      <c r="A828" s="28" t="s">
        <v>4972</v>
      </c>
      <c r="B828" s="31" t="s">
        <v>2293</v>
      </c>
      <c r="C828" s="28" t="s">
        <v>1841</v>
      </c>
      <c r="D828" s="28" t="s">
        <v>1875</v>
      </c>
      <c r="E828" s="53">
        <v>40489843</v>
      </c>
      <c r="F828" s="53">
        <v>40489843</v>
      </c>
      <c r="G828" s="28">
        <v>1</v>
      </c>
      <c r="H828" s="28" t="s">
        <v>2161</v>
      </c>
      <c r="I828" s="28" t="s">
        <v>2932</v>
      </c>
      <c r="J828" s="28">
        <v>539</v>
      </c>
      <c r="K828" s="28">
        <v>180</v>
      </c>
      <c r="L828" s="28" t="s">
        <v>4050</v>
      </c>
      <c r="M828" s="30">
        <v>0.98360655737705005</v>
      </c>
      <c r="N828" s="28"/>
      <c r="O828" s="1">
        <v>1</v>
      </c>
      <c r="P828" s="16" t="s">
        <v>5131</v>
      </c>
      <c r="T828" s="3"/>
    </row>
    <row r="829" spans="1:20" ht="15" customHeight="1">
      <c r="A829" s="28" t="s">
        <v>4972</v>
      </c>
      <c r="B829" s="31" t="s">
        <v>2474</v>
      </c>
      <c r="C829" s="28" t="s">
        <v>1842</v>
      </c>
      <c r="D829" s="28" t="s">
        <v>1875</v>
      </c>
      <c r="E829" s="53">
        <v>42985443</v>
      </c>
      <c r="F829" s="53">
        <v>42985443</v>
      </c>
      <c r="G829" s="28">
        <v>1</v>
      </c>
      <c r="H829" s="28" t="s">
        <v>2161</v>
      </c>
      <c r="I829" s="28" t="s">
        <v>3157</v>
      </c>
      <c r="J829" s="28">
        <v>2142</v>
      </c>
      <c r="K829" s="28">
        <v>714</v>
      </c>
      <c r="L829" s="28" t="s">
        <v>4352</v>
      </c>
      <c r="M829" s="30">
        <v>0.88695652173912998</v>
      </c>
      <c r="N829" s="28"/>
      <c r="O829" s="1">
        <v>0.33333333333333298</v>
      </c>
      <c r="P829" s="16" t="s">
        <v>5130</v>
      </c>
      <c r="T829" s="3"/>
    </row>
    <row r="830" spans="1:20" ht="15" customHeight="1">
      <c r="A830" s="28" t="s">
        <v>4972</v>
      </c>
      <c r="B830" s="31" t="s">
        <v>2474</v>
      </c>
      <c r="C830" s="28" t="s">
        <v>2773</v>
      </c>
      <c r="D830" s="28" t="s">
        <v>1875</v>
      </c>
      <c r="E830" s="53">
        <v>42985499</v>
      </c>
      <c r="F830" s="53">
        <v>42985517</v>
      </c>
      <c r="G830" s="28">
        <v>19</v>
      </c>
      <c r="H830" s="28" t="s">
        <v>2161</v>
      </c>
      <c r="I830" s="28" t="s">
        <v>3516</v>
      </c>
      <c r="J830" s="28" t="s">
        <v>3853</v>
      </c>
      <c r="K830" s="28" t="s">
        <v>3854</v>
      </c>
      <c r="L830" s="28" t="s">
        <v>4870</v>
      </c>
      <c r="M830" s="30">
        <v>0.92284076954564043</v>
      </c>
      <c r="N830" s="28"/>
      <c r="O830" s="1">
        <v>0.66666666666666696</v>
      </c>
      <c r="P830" s="16" t="s">
        <v>5130</v>
      </c>
      <c r="T830" s="3"/>
    </row>
    <row r="831" spans="1:20" ht="15" customHeight="1">
      <c r="A831" s="28" t="s">
        <v>4972</v>
      </c>
      <c r="B831" s="31" t="s">
        <v>158</v>
      </c>
      <c r="C831" s="28" t="s">
        <v>1842</v>
      </c>
      <c r="D831" s="28" t="s">
        <v>1875</v>
      </c>
      <c r="E831" s="53">
        <v>43027703</v>
      </c>
      <c r="F831" s="53">
        <v>43027703</v>
      </c>
      <c r="G831" s="28">
        <v>1</v>
      </c>
      <c r="H831" s="28" t="s">
        <v>2161</v>
      </c>
      <c r="I831" s="28" t="s">
        <v>3161</v>
      </c>
      <c r="J831" s="28">
        <v>13</v>
      </c>
      <c r="K831" s="28">
        <v>5</v>
      </c>
      <c r="L831" s="28" t="s">
        <v>4356</v>
      </c>
      <c r="M831" s="30">
        <v>2.0325203252032499E-2</v>
      </c>
      <c r="N831" s="28"/>
      <c r="O831" s="1">
        <v>1</v>
      </c>
      <c r="P831" s="16" t="s">
        <v>5131</v>
      </c>
      <c r="T831" s="3"/>
    </row>
    <row r="832" spans="1:20" ht="15" customHeight="1">
      <c r="A832" s="28" t="s">
        <v>4972</v>
      </c>
      <c r="B832" s="31" t="s">
        <v>2191</v>
      </c>
      <c r="C832" s="28" t="s">
        <v>1852</v>
      </c>
      <c r="D832" s="28" t="s">
        <v>1875</v>
      </c>
      <c r="E832" s="53">
        <v>43448227</v>
      </c>
      <c r="F832" s="53">
        <v>43448227</v>
      </c>
      <c r="G832" s="28">
        <v>1</v>
      </c>
      <c r="H832" s="28" t="s">
        <v>2161</v>
      </c>
      <c r="I832" s="28" t="s">
        <v>2813</v>
      </c>
      <c r="J832" s="28" t="s">
        <v>3543</v>
      </c>
      <c r="K832" s="28" t="s">
        <v>3544</v>
      </c>
      <c r="L832" s="28" t="s">
        <v>3894</v>
      </c>
      <c r="M832" s="30">
        <v>0.945636623748212</v>
      </c>
      <c r="N832" s="28"/>
      <c r="O832" s="1">
        <v>0.66666666666666696</v>
      </c>
      <c r="P832" s="16" t="s">
        <v>5130</v>
      </c>
      <c r="T832" s="3"/>
    </row>
    <row r="833" spans="1:20" ht="15" customHeight="1">
      <c r="A833" s="28" t="s">
        <v>4972</v>
      </c>
      <c r="B833" s="31" t="s">
        <v>2191</v>
      </c>
      <c r="C833" s="28" t="s">
        <v>1851</v>
      </c>
      <c r="D833" s="28" t="s">
        <v>1875</v>
      </c>
      <c r="E833" s="53">
        <v>43448279</v>
      </c>
      <c r="F833" s="53">
        <v>43448280</v>
      </c>
      <c r="G833" s="28">
        <v>2</v>
      </c>
      <c r="H833" s="28" t="s">
        <v>2161</v>
      </c>
      <c r="I833" s="28" t="s">
        <v>2813</v>
      </c>
      <c r="J833" s="28" t="s">
        <v>3615</v>
      </c>
      <c r="K833" s="28" t="s">
        <v>3616</v>
      </c>
      <c r="L833" s="28" t="s">
        <v>4097</v>
      </c>
      <c r="M833" s="30">
        <v>0.96995708154506399</v>
      </c>
      <c r="N833" s="28"/>
      <c r="O833" s="1">
        <v>0.66666666666666696</v>
      </c>
      <c r="P833" s="16" t="s">
        <v>5130</v>
      </c>
      <c r="T833" s="3"/>
    </row>
    <row r="834" spans="1:20" ht="15" customHeight="1">
      <c r="A834" s="28" t="s">
        <v>4972</v>
      </c>
      <c r="B834" s="31" t="s">
        <v>2483</v>
      </c>
      <c r="C834" s="28" t="s">
        <v>1842</v>
      </c>
      <c r="D834" s="28" t="s">
        <v>1875</v>
      </c>
      <c r="E834" s="53">
        <v>43622774</v>
      </c>
      <c r="F834" s="53">
        <v>43622774</v>
      </c>
      <c r="G834" s="28">
        <v>1</v>
      </c>
      <c r="H834" s="28" t="s">
        <v>2162</v>
      </c>
      <c r="I834" s="28" t="s">
        <v>3170</v>
      </c>
      <c r="J834" s="28">
        <v>840</v>
      </c>
      <c r="K834" s="28">
        <v>280</v>
      </c>
      <c r="L834" s="28" t="s">
        <v>4368</v>
      </c>
      <c r="M834" s="30">
        <v>0.927152317880795</v>
      </c>
      <c r="N834" s="28"/>
      <c r="O834" s="1">
        <v>0.5</v>
      </c>
      <c r="P834" s="16" t="s">
        <v>5130</v>
      </c>
      <c r="T834" s="3"/>
    </row>
    <row r="835" spans="1:20" ht="15" customHeight="1">
      <c r="A835" s="28" t="s">
        <v>4972</v>
      </c>
      <c r="B835" s="31" t="s">
        <v>2461</v>
      </c>
      <c r="C835" s="28" t="s">
        <v>1842</v>
      </c>
      <c r="D835" s="28" t="s">
        <v>1875</v>
      </c>
      <c r="E835" s="53">
        <v>43691203</v>
      </c>
      <c r="F835" s="53">
        <v>43691203</v>
      </c>
      <c r="G835" s="28">
        <v>1</v>
      </c>
      <c r="H835" s="28" t="s">
        <v>2162</v>
      </c>
      <c r="I835" s="28" t="s">
        <v>3141</v>
      </c>
      <c r="J835" s="28">
        <v>344</v>
      </c>
      <c r="K835" s="28">
        <v>115</v>
      </c>
      <c r="L835" s="28" t="s">
        <v>4333</v>
      </c>
      <c r="M835" s="30">
        <v>0.42124542124542103</v>
      </c>
      <c r="N835" s="28"/>
      <c r="O835" s="1">
        <v>0.33333333333333298</v>
      </c>
      <c r="P835" s="16" t="s">
        <v>5130</v>
      </c>
      <c r="T835" s="3"/>
    </row>
    <row r="836" spans="1:20" ht="15" customHeight="1">
      <c r="A836" s="28" t="s">
        <v>4972</v>
      </c>
      <c r="B836" s="31" t="s">
        <v>69</v>
      </c>
      <c r="C836" s="28" t="s">
        <v>1842</v>
      </c>
      <c r="D836" s="28" t="s">
        <v>1875</v>
      </c>
      <c r="E836" s="53">
        <v>45858547</v>
      </c>
      <c r="F836" s="53">
        <v>45858547</v>
      </c>
      <c r="G836" s="28">
        <v>1</v>
      </c>
      <c r="H836" s="28" t="s">
        <v>2161</v>
      </c>
      <c r="I836" s="28" t="s">
        <v>3063</v>
      </c>
      <c r="J836" s="28" t="s">
        <v>3659</v>
      </c>
      <c r="K836" s="28" t="s">
        <v>3660</v>
      </c>
      <c r="L836" s="28" t="s">
        <v>4224</v>
      </c>
      <c r="M836" s="30">
        <v>0.99353239813657801</v>
      </c>
      <c r="N836" s="28"/>
      <c r="O836" s="1">
        <v>1</v>
      </c>
      <c r="P836" s="16" t="s">
        <v>5130</v>
      </c>
      <c r="T836" s="3"/>
    </row>
    <row r="837" spans="1:20" ht="15" customHeight="1">
      <c r="A837" s="28" t="s">
        <v>4972</v>
      </c>
      <c r="B837" s="31" t="s">
        <v>2425</v>
      </c>
      <c r="C837" s="28" t="s">
        <v>1842</v>
      </c>
      <c r="D837" s="28" t="s">
        <v>1875</v>
      </c>
      <c r="E837" s="53">
        <v>47053523</v>
      </c>
      <c r="F837" s="53">
        <v>47053523</v>
      </c>
      <c r="G837" s="28">
        <v>4</v>
      </c>
      <c r="H837" s="28" t="s">
        <v>2163</v>
      </c>
      <c r="I837" s="28" t="s">
        <v>1163</v>
      </c>
      <c r="J837" s="28" t="s">
        <v>3679</v>
      </c>
      <c r="K837" s="28" t="s">
        <v>3680</v>
      </c>
      <c r="L837" s="28" t="s">
        <v>4261</v>
      </c>
      <c r="M837" s="30">
        <v>0.69756068774366442</v>
      </c>
      <c r="N837" s="28"/>
      <c r="O837" s="1">
        <v>1</v>
      </c>
      <c r="P837" s="16" t="s">
        <v>5130</v>
      </c>
      <c r="T837" s="3"/>
    </row>
    <row r="838" spans="1:20" ht="15" customHeight="1">
      <c r="A838" s="28" t="s">
        <v>4972</v>
      </c>
      <c r="B838" s="31" t="s">
        <v>2425</v>
      </c>
      <c r="C838" s="28" t="s">
        <v>1842</v>
      </c>
      <c r="D838" s="28" t="s">
        <v>1875</v>
      </c>
      <c r="E838" s="53">
        <v>47056260</v>
      </c>
      <c r="F838" s="53">
        <v>47056260</v>
      </c>
      <c r="G838" s="28">
        <v>1</v>
      </c>
      <c r="H838" s="28" t="s">
        <v>2161</v>
      </c>
      <c r="I838" s="28" t="s">
        <v>1163</v>
      </c>
      <c r="J838" s="28" t="s">
        <v>3681</v>
      </c>
      <c r="K838" s="28" t="s">
        <v>3682</v>
      </c>
      <c r="L838" s="28" t="s">
        <v>4262</v>
      </c>
      <c r="M838" s="30">
        <v>0.80878030579922</v>
      </c>
      <c r="N838" s="28"/>
      <c r="O838" s="1">
        <v>1</v>
      </c>
      <c r="P838" s="16" t="s">
        <v>5130</v>
      </c>
      <c r="T838" s="3"/>
    </row>
    <row r="839" spans="1:20" ht="15" customHeight="1">
      <c r="A839" s="28" t="s">
        <v>4972</v>
      </c>
      <c r="B839" s="31" t="s">
        <v>2244</v>
      </c>
      <c r="C839" s="28" t="s">
        <v>1844</v>
      </c>
      <c r="D839" s="28" t="s">
        <v>1875</v>
      </c>
      <c r="E839" s="53">
        <v>63748344</v>
      </c>
      <c r="F839" s="53">
        <v>63748344</v>
      </c>
      <c r="G839" s="28">
        <v>1</v>
      </c>
      <c r="H839" s="28" t="s">
        <v>2161</v>
      </c>
      <c r="I839" s="28" t="s">
        <v>2874</v>
      </c>
      <c r="J839" s="28">
        <v>102</v>
      </c>
      <c r="K839" s="28">
        <v>34</v>
      </c>
      <c r="L839" s="28" t="s">
        <v>3967</v>
      </c>
      <c r="M839" s="30">
        <v>0.15668202764976999</v>
      </c>
      <c r="N839" s="28"/>
      <c r="O839" s="1">
        <v>0.33333333333333298</v>
      </c>
      <c r="P839" s="16" t="s">
        <v>5130</v>
      </c>
      <c r="T839" s="3"/>
    </row>
    <row r="840" spans="1:20" ht="15" customHeight="1">
      <c r="A840" s="28" t="s">
        <v>4972</v>
      </c>
      <c r="B840" s="31" t="s">
        <v>2183</v>
      </c>
      <c r="C840" s="28" t="s">
        <v>1852</v>
      </c>
      <c r="D840" s="28" t="s">
        <v>1875</v>
      </c>
      <c r="E840" s="53">
        <v>66604036</v>
      </c>
      <c r="F840" s="53">
        <v>66604036</v>
      </c>
      <c r="G840" s="28">
        <v>4</v>
      </c>
      <c r="H840" s="28" t="s">
        <v>2162</v>
      </c>
      <c r="I840" s="28" t="s">
        <v>2805</v>
      </c>
      <c r="J840" s="28" t="s">
        <v>3539</v>
      </c>
      <c r="K840" s="28" t="s">
        <v>3540</v>
      </c>
      <c r="L840" s="28" t="s">
        <v>3884</v>
      </c>
      <c r="M840" s="30">
        <v>0.59506264892801419</v>
      </c>
      <c r="N840" s="28"/>
      <c r="O840" s="1">
        <v>1</v>
      </c>
      <c r="P840" s="16" t="s">
        <v>5130</v>
      </c>
      <c r="T840" s="3"/>
    </row>
    <row r="841" spans="1:20" ht="15" customHeight="1">
      <c r="A841" s="28" t="s">
        <v>4972</v>
      </c>
      <c r="B841" s="31" t="s">
        <v>2486</v>
      </c>
      <c r="C841" s="28" t="s">
        <v>1842</v>
      </c>
      <c r="D841" s="28" t="s">
        <v>1875</v>
      </c>
      <c r="E841" s="53">
        <v>67224737</v>
      </c>
      <c r="F841" s="53">
        <v>67224741</v>
      </c>
      <c r="G841" s="28">
        <v>5</v>
      </c>
      <c r="H841" s="28" t="s">
        <v>2161</v>
      </c>
      <c r="I841" s="28" t="s">
        <v>3174</v>
      </c>
      <c r="J841" s="28" t="s">
        <v>3713</v>
      </c>
      <c r="K841" s="28" t="s">
        <v>3714</v>
      </c>
      <c r="L841" s="28" t="s">
        <v>4373</v>
      </c>
      <c r="M841" s="30">
        <v>0.99544264380148118</v>
      </c>
      <c r="N841" s="28"/>
      <c r="O841" s="1">
        <v>0.5</v>
      </c>
      <c r="P841" s="16" t="s">
        <v>5131</v>
      </c>
      <c r="T841" s="3"/>
    </row>
    <row r="842" spans="1:20" ht="15" customHeight="1">
      <c r="A842" s="28" t="s">
        <v>4972</v>
      </c>
      <c r="B842" s="31" t="s">
        <v>612</v>
      </c>
      <c r="C842" s="28" t="s">
        <v>1843</v>
      </c>
      <c r="D842" s="28" t="s">
        <v>1875</v>
      </c>
      <c r="E842" s="53">
        <v>70593341</v>
      </c>
      <c r="F842" s="53">
        <v>70593344</v>
      </c>
      <c r="G842" s="28">
        <v>4</v>
      </c>
      <c r="H842" s="28" t="s">
        <v>2161</v>
      </c>
      <c r="I842" s="28" t="s">
        <v>3005</v>
      </c>
      <c r="J842" s="28" t="s">
        <v>3634</v>
      </c>
      <c r="K842" s="28" t="s">
        <v>3635</v>
      </c>
      <c r="L842" s="28" t="s">
        <v>4133</v>
      </c>
      <c r="M842" s="30">
        <v>0.39839181963201903</v>
      </c>
      <c r="N842" s="28"/>
      <c r="O842" s="1">
        <v>0.75</v>
      </c>
      <c r="P842" s="16" t="s">
        <v>5131</v>
      </c>
      <c r="T842" s="3"/>
    </row>
    <row r="843" spans="1:20" ht="15" customHeight="1">
      <c r="A843" s="28" t="s">
        <v>4972</v>
      </c>
      <c r="B843" s="31" t="s">
        <v>2358</v>
      </c>
      <c r="C843" s="28" t="s">
        <v>1843</v>
      </c>
      <c r="D843" s="28" t="s">
        <v>1875</v>
      </c>
      <c r="E843" s="53">
        <v>86593616</v>
      </c>
      <c r="F843" s="53">
        <v>86593620</v>
      </c>
      <c r="G843" s="28">
        <v>5</v>
      </c>
      <c r="H843" s="28" t="s">
        <v>2161</v>
      </c>
      <c r="I843" s="28" t="s">
        <v>3009</v>
      </c>
      <c r="J843" s="28">
        <v>1466</v>
      </c>
      <c r="K843" s="28">
        <v>489</v>
      </c>
      <c r="L843" s="28" t="s">
        <v>4137</v>
      </c>
      <c r="M843" s="30">
        <v>0.78743961352656999</v>
      </c>
      <c r="N843" s="28"/>
      <c r="O843" s="1">
        <v>0.25</v>
      </c>
      <c r="P843" s="16" t="s">
        <v>5130</v>
      </c>
      <c r="T843" s="3"/>
    </row>
    <row r="844" spans="1:20" ht="15" customHeight="1">
      <c r="A844" s="28" t="s">
        <v>4972</v>
      </c>
      <c r="B844" s="31" t="s">
        <v>2670</v>
      </c>
      <c r="C844" s="28" t="s">
        <v>1840</v>
      </c>
      <c r="D844" s="28" t="s">
        <v>1875</v>
      </c>
      <c r="E844" s="53">
        <v>89370462</v>
      </c>
      <c r="F844" s="53">
        <v>89370462</v>
      </c>
      <c r="G844" s="28">
        <v>1</v>
      </c>
      <c r="H844" s="28" t="s">
        <v>2162</v>
      </c>
      <c r="I844" s="28" t="s">
        <v>3401</v>
      </c>
      <c r="J844" s="28">
        <v>1875</v>
      </c>
      <c r="K844" s="28">
        <v>625</v>
      </c>
      <c r="L844" s="28" t="s">
        <v>4709</v>
      </c>
      <c r="M844" s="30">
        <v>0.97809076682316098</v>
      </c>
      <c r="N844" s="28"/>
      <c r="O844" s="1">
        <v>1</v>
      </c>
      <c r="P844" s="16" t="s">
        <v>5131</v>
      </c>
      <c r="T844" s="3"/>
    </row>
    <row r="845" spans="1:20" ht="15" customHeight="1">
      <c r="A845" s="28" t="s">
        <v>4972</v>
      </c>
      <c r="B845" s="31" t="s">
        <v>2601</v>
      </c>
      <c r="C845" s="28" t="s">
        <v>1849</v>
      </c>
      <c r="D845" s="28" t="s">
        <v>1875</v>
      </c>
      <c r="E845" s="53">
        <v>89500634</v>
      </c>
      <c r="F845" s="53">
        <v>89500634</v>
      </c>
      <c r="G845" s="28">
        <v>1</v>
      </c>
      <c r="H845" s="28" t="s">
        <v>2161</v>
      </c>
      <c r="I845" s="28" t="s">
        <v>3316</v>
      </c>
      <c r="J845" s="28" t="s">
        <v>3772</v>
      </c>
      <c r="K845" s="28" t="s">
        <v>3773</v>
      </c>
      <c r="L845" s="28" t="s">
        <v>4583</v>
      </c>
      <c r="M845" s="30">
        <v>0.85519591141397</v>
      </c>
      <c r="N845" s="28"/>
      <c r="O845" s="1">
        <v>1</v>
      </c>
      <c r="P845" s="16" t="s">
        <v>5131</v>
      </c>
      <c r="T845" s="3"/>
    </row>
    <row r="846" spans="1:20" ht="15" customHeight="1">
      <c r="A846" s="28" t="s">
        <v>4972</v>
      </c>
      <c r="B846" s="31" t="s">
        <v>181</v>
      </c>
      <c r="C846" s="28" t="s">
        <v>1849</v>
      </c>
      <c r="D846" s="28" t="s">
        <v>1875</v>
      </c>
      <c r="E846" s="53">
        <v>93372234</v>
      </c>
      <c r="F846" s="53">
        <v>93372236</v>
      </c>
      <c r="G846" s="28">
        <v>3</v>
      </c>
      <c r="H846" s="28" t="s">
        <v>2161</v>
      </c>
      <c r="I846" s="28" t="s">
        <v>3321</v>
      </c>
      <c r="J846" s="28" t="s">
        <v>3774</v>
      </c>
      <c r="K846" s="28" t="s">
        <v>3775</v>
      </c>
      <c r="L846" s="28" t="s">
        <v>4591</v>
      </c>
      <c r="M846" s="30">
        <v>0.7069865205169743</v>
      </c>
      <c r="N846" s="28"/>
      <c r="O846" s="1">
        <v>1</v>
      </c>
      <c r="P846" s="16" t="s">
        <v>5130</v>
      </c>
      <c r="T846" s="3"/>
    </row>
    <row r="847" spans="1:20" ht="15" customHeight="1">
      <c r="A847" s="28" t="s">
        <v>4972</v>
      </c>
      <c r="B847" s="31" t="s">
        <v>293</v>
      </c>
      <c r="C847" s="28" t="s">
        <v>1842</v>
      </c>
      <c r="D847" s="28" t="s">
        <v>1875</v>
      </c>
      <c r="E847" s="53">
        <v>93394207</v>
      </c>
      <c r="F847" s="53">
        <v>93394207</v>
      </c>
      <c r="G847" s="28">
        <v>5</v>
      </c>
      <c r="H847" s="28" t="s">
        <v>2162</v>
      </c>
      <c r="I847" s="28" t="s">
        <v>3284</v>
      </c>
      <c r="J847" s="28">
        <v>494</v>
      </c>
      <c r="K847" s="28">
        <v>165</v>
      </c>
      <c r="L847" s="28" t="s">
        <v>4533</v>
      </c>
      <c r="M847" s="30">
        <v>0.85051546391752597</v>
      </c>
      <c r="N847" s="28"/>
      <c r="O847" s="1">
        <v>0.33333333333333298</v>
      </c>
      <c r="P847" s="16" t="s">
        <v>5130</v>
      </c>
      <c r="T847" s="3"/>
    </row>
    <row r="848" spans="1:20" ht="15" customHeight="1">
      <c r="A848" s="28" t="s">
        <v>4972</v>
      </c>
      <c r="B848" s="31" t="s">
        <v>293</v>
      </c>
      <c r="C848" s="28" t="s">
        <v>1842</v>
      </c>
      <c r="D848" s="28" t="s">
        <v>1875</v>
      </c>
      <c r="E848" s="53">
        <v>93394217</v>
      </c>
      <c r="F848" s="53">
        <v>93394217</v>
      </c>
      <c r="G848" s="28">
        <v>2</v>
      </c>
      <c r="H848" s="28" t="s">
        <v>2163</v>
      </c>
      <c r="I848" s="28" t="s">
        <v>3284</v>
      </c>
      <c r="J848" s="28">
        <v>484</v>
      </c>
      <c r="K848" s="28">
        <v>162</v>
      </c>
      <c r="L848" s="28" t="s">
        <v>4534</v>
      </c>
      <c r="M848" s="30">
        <v>0.83505154639175305</v>
      </c>
      <c r="N848" s="28"/>
      <c r="O848" s="1">
        <v>0.33333333333333298</v>
      </c>
      <c r="P848" s="16" t="s">
        <v>5130</v>
      </c>
      <c r="T848" s="3"/>
    </row>
    <row r="849" spans="1:20" ht="15" customHeight="1">
      <c r="A849" s="28" t="s">
        <v>4972</v>
      </c>
      <c r="B849" s="31" t="s">
        <v>2295</v>
      </c>
      <c r="C849" s="28" t="s">
        <v>1841</v>
      </c>
      <c r="D849" s="28" t="s">
        <v>1875</v>
      </c>
      <c r="E849" s="53">
        <v>112835198</v>
      </c>
      <c r="F849" s="53">
        <v>112835198</v>
      </c>
      <c r="G849" s="28">
        <v>2</v>
      </c>
      <c r="H849" s="28" t="s">
        <v>2162</v>
      </c>
      <c r="I849" s="28" t="s">
        <v>2934</v>
      </c>
      <c r="J849" s="28">
        <v>97</v>
      </c>
      <c r="K849" s="28">
        <v>33</v>
      </c>
      <c r="L849" s="28" t="s">
        <v>4052</v>
      </c>
      <c r="M849" s="30">
        <v>8.8471849865951704E-2</v>
      </c>
      <c r="N849" s="28"/>
      <c r="O849" s="1">
        <v>0.5</v>
      </c>
      <c r="P849" s="16" t="s">
        <v>5130</v>
      </c>
      <c r="T849" s="3"/>
    </row>
    <row r="850" spans="1:20" ht="15" customHeight="1">
      <c r="A850" s="28" t="s">
        <v>4972</v>
      </c>
      <c r="B850" s="31" t="s">
        <v>2357</v>
      </c>
      <c r="C850" s="28" t="s">
        <v>1843</v>
      </c>
      <c r="D850" s="28" t="s">
        <v>1875</v>
      </c>
      <c r="E850" s="53">
        <v>113033283</v>
      </c>
      <c r="F850" s="53">
        <v>113033283</v>
      </c>
      <c r="G850" s="28">
        <v>2</v>
      </c>
      <c r="H850" s="28" t="s">
        <v>2162</v>
      </c>
      <c r="I850" s="28" t="s">
        <v>3007</v>
      </c>
      <c r="J850" s="28" t="s">
        <v>3636</v>
      </c>
      <c r="K850" s="28" t="s">
        <v>3637</v>
      </c>
      <c r="L850" s="28" t="s">
        <v>4135</v>
      </c>
      <c r="M850" s="30">
        <v>0.113545816733068</v>
      </c>
      <c r="N850" s="28"/>
      <c r="O850" s="1">
        <v>1</v>
      </c>
      <c r="P850" s="16" t="s">
        <v>5130</v>
      </c>
      <c r="T850" s="3"/>
    </row>
    <row r="851" spans="1:20" ht="15" customHeight="1">
      <c r="A851" s="28" t="s">
        <v>4972</v>
      </c>
      <c r="B851" s="31" t="s">
        <v>616</v>
      </c>
      <c r="C851" s="28" t="s">
        <v>1842</v>
      </c>
      <c r="D851" s="28" t="s">
        <v>1875</v>
      </c>
      <c r="E851" s="53">
        <v>120143876</v>
      </c>
      <c r="F851" s="53">
        <v>120143879</v>
      </c>
      <c r="G851" s="28">
        <v>4</v>
      </c>
      <c r="H851" s="28" t="s">
        <v>2161</v>
      </c>
      <c r="I851" s="28" t="s">
        <v>3237</v>
      </c>
      <c r="J851" s="28" t="s">
        <v>3733</v>
      </c>
      <c r="K851" s="28" t="s">
        <v>3734</v>
      </c>
      <c r="L851" s="28" t="s">
        <v>4477</v>
      </c>
      <c r="M851" s="30">
        <v>0.62264150943396201</v>
      </c>
      <c r="N851" s="28"/>
      <c r="O851" s="1">
        <v>0.66666666666666696</v>
      </c>
      <c r="P851" s="16" t="s">
        <v>5131</v>
      </c>
      <c r="T851" s="3"/>
    </row>
    <row r="852" spans="1:20" ht="15" customHeight="1">
      <c r="A852" s="28" t="s">
        <v>4972</v>
      </c>
      <c r="B852" s="31" t="s">
        <v>617</v>
      </c>
      <c r="C852" s="28" t="s">
        <v>1842</v>
      </c>
      <c r="D852" s="28" t="s">
        <v>1875</v>
      </c>
      <c r="E852" s="53">
        <v>120279574</v>
      </c>
      <c r="F852" s="53">
        <v>120279574</v>
      </c>
      <c r="G852" s="28">
        <v>1</v>
      </c>
      <c r="H852" s="28" t="s">
        <v>2161</v>
      </c>
      <c r="I852" s="28" t="s">
        <v>1174</v>
      </c>
      <c r="J852" s="28">
        <v>3699</v>
      </c>
      <c r="K852" s="28">
        <v>1233</v>
      </c>
      <c r="L852" s="28" t="s">
        <v>4398</v>
      </c>
      <c r="M852" s="30">
        <v>0.99757281553398003</v>
      </c>
      <c r="N852" s="28"/>
      <c r="O852" s="1">
        <v>0.5</v>
      </c>
      <c r="P852" s="16" t="s">
        <v>5131</v>
      </c>
      <c r="T852" s="3"/>
    </row>
    <row r="853" spans="1:20" ht="15" customHeight="1">
      <c r="A853" s="28" t="s">
        <v>4972</v>
      </c>
      <c r="B853" s="31" t="s">
        <v>102</v>
      </c>
      <c r="C853" s="28" t="s">
        <v>1842</v>
      </c>
      <c r="D853" s="28" t="s">
        <v>1875</v>
      </c>
      <c r="E853" s="53">
        <v>148868171</v>
      </c>
      <c r="F853" s="53">
        <v>148868171</v>
      </c>
      <c r="G853" s="28">
        <v>1</v>
      </c>
      <c r="H853" s="28" t="s">
        <v>2162</v>
      </c>
      <c r="I853" s="28" t="s">
        <v>3105</v>
      </c>
      <c r="J853" s="28" t="s">
        <v>3684</v>
      </c>
      <c r="K853" s="28" t="s">
        <v>3685</v>
      </c>
      <c r="L853" s="28" t="s">
        <v>4280</v>
      </c>
      <c r="M853" s="30">
        <v>9.8836770651648032E-2</v>
      </c>
      <c r="N853" s="28"/>
      <c r="O853" s="1">
        <v>0.375</v>
      </c>
      <c r="P853" s="16" t="s">
        <v>5131</v>
      </c>
      <c r="T853" s="3"/>
    </row>
    <row r="854" spans="1:20" ht="15" customHeight="1">
      <c r="A854" s="28" t="s">
        <v>4972</v>
      </c>
      <c r="B854" s="31" t="s">
        <v>264</v>
      </c>
      <c r="C854" s="28" t="s">
        <v>1857</v>
      </c>
      <c r="D854" s="28" t="s">
        <v>1875</v>
      </c>
      <c r="E854" s="53">
        <v>149184248</v>
      </c>
      <c r="F854" s="53">
        <v>149184248</v>
      </c>
      <c r="G854" s="28">
        <v>1</v>
      </c>
      <c r="H854" s="28" t="s">
        <v>2161</v>
      </c>
      <c r="I854" s="28" t="s">
        <v>3497</v>
      </c>
      <c r="J854" s="28">
        <v>1180</v>
      </c>
      <c r="K854" s="28">
        <v>394</v>
      </c>
      <c r="L854" s="28" t="s">
        <v>4846</v>
      </c>
      <c r="M854" s="30">
        <v>0.98994974874371899</v>
      </c>
      <c r="N854" s="28"/>
      <c r="O854" s="1">
        <v>0.33333333333333298</v>
      </c>
      <c r="P854" s="16" t="s">
        <v>5130</v>
      </c>
      <c r="T854" s="3"/>
    </row>
    <row r="855" spans="1:20" ht="15" customHeight="1">
      <c r="A855" s="28" t="s">
        <v>4972</v>
      </c>
      <c r="B855" s="31" t="s">
        <v>117</v>
      </c>
      <c r="C855" s="28" t="s">
        <v>1848</v>
      </c>
      <c r="D855" s="28" t="s">
        <v>1875</v>
      </c>
      <c r="E855" s="53">
        <v>149342747</v>
      </c>
      <c r="F855" s="53">
        <v>149342747</v>
      </c>
      <c r="G855" s="28">
        <v>1</v>
      </c>
      <c r="H855" s="28" t="s">
        <v>2161</v>
      </c>
      <c r="I855" s="28" t="s">
        <v>3462</v>
      </c>
      <c r="J855" s="28">
        <v>708</v>
      </c>
      <c r="K855" s="28">
        <v>236</v>
      </c>
      <c r="L855" s="28" t="s">
        <v>4791</v>
      </c>
      <c r="M855" s="30">
        <v>0.525612472160356</v>
      </c>
      <c r="N855" s="28"/>
      <c r="O855" s="1">
        <v>1</v>
      </c>
      <c r="P855" s="16" t="s">
        <v>5130</v>
      </c>
      <c r="T855" s="3"/>
    </row>
    <row r="856" spans="1:20" ht="15" customHeight="1">
      <c r="A856" s="28" t="s">
        <v>4972</v>
      </c>
      <c r="B856" s="31" t="s">
        <v>620</v>
      </c>
      <c r="C856" s="28" t="s">
        <v>1846</v>
      </c>
      <c r="D856" s="28" t="s">
        <v>1875</v>
      </c>
      <c r="E856" s="53">
        <v>150948279</v>
      </c>
      <c r="F856" s="53">
        <v>150948285</v>
      </c>
      <c r="G856" s="28">
        <v>7</v>
      </c>
      <c r="H856" s="28" t="s">
        <v>2161</v>
      </c>
      <c r="I856" s="28" t="s">
        <v>1178</v>
      </c>
      <c r="J856" s="28">
        <v>104</v>
      </c>
      <c r="K856" s="28">
        <v>35</v>
      </c>
      <c r="L856" s="28" t="s">
        <v>4649</v>
      </c>
      <c r="M856" s="30">
        <v>0.35</v>
      </c>
      <c r="N856" s="28"/>
      <c r="O856" s="1">
        <v>1</v>
      </c>
      <c r="P856" s="16" t="s">
        <v>5131</v>
      </c>
      <c r="T856" s="3"/>
    </row>
    <row r="857" spans="1:20" ht="15" customHeight="1">
      <c r="A857" s="28" t="s">
        <v>4972</v>
      </c>
      <c r="B857" s="31" t="s">
        <v>2353</v>
      </c>
      <c r="C857" s="28" t="s">
        <v>1843</v>
      </c>
      <c r="D857" s="28" t="s">
        <v>1875</v>
      </c>
      <c r="E857" s="53">
        <v>152566945</v>
      </c>
      <c r="F857" s="53">
        <v>152566945</v>
      </c>
      <c r="G857" s="28">
        <v>6</v>
      </c>
      <c r="H857" s="28" t="s">
        <v>2163</v>
      </c>
      <c r="I857" s="28" t="s">
        <v>3001</v>
      </c>
      <c r="J857" s="28">
        <v>46</v>
      </c>
      <c r="K857" s="28">
        <v>16</v>
      </c>
      <c r="L857" s="28" t="s">
        <v>4129</v>
      </c>
      <c r="M857" s="30">
        <v>1.30718954248366E-2</v>
      </c>
      <c r="N857" s="28"/>
      <c r="O857" s="1">
        <v>0.5</v>
      </c>
      <c r="P857" s="16" t="s">
        <v>5131</v>
      </c>
      <c r="T857" s="3"/>
    </row>
    <row r="858" spans="1:20" ht="15" customHeight="1">
      <c r="A858" s="28" t="s">
        <v>4972</v>
      </c>
      <c r="B858" s="31" t="s">
        <v>2353</v>
      </c>
      <c r="C858" s="28" t="s">
        <v>1849</v>
      </c>
      <c r="D858" s="28" t="s">
        <v>1875</v>
      </c>
      <c r="E858" s="53">
        <v>152576761</v>
      </c>
      <c r="F858" s="53">
        <v>152576761</v>
      </c>
      <c r="G858" s="28">
        <v>1</v>
      </c>
      <c r="H858" s="28" t="s">
        <v>2162</v>
      </c>
      <c r="I858" s="28" t="s">
        <v>3312</v>
      </c>
      <c r="J858" s="28">
        <v>1151</v>
      </c>
      <c r="K858" s="28">
        <v>384</v>
      </c>
      <c r="L858" s="28" t="s">
        <v>4574</v>
      </c>
      <c r="M858" s="30">
        <v>0.98969072164948502</v>
      </c>
      <c r="N858" s="28"/>
      <c r="O858" s="1">
        <v>0.5</v>
      </c>
      <c r="P858" s="16" t="s">
        <v>5131</v>
      </c>
      <c r="T858" s="3"/>
    </row>
    <row r="859" spans="1:20" ht="15" customHeight="1">
      <c r="A859" s="28" t="s">
        <v>4972</v>
      </c>
      <c r="B859" s="31" t="s">
        <v>2360</v>
      </c>
      <c r="C859" s="28" t="s">
        <v>1843</v>
      </c>
      <c r="D859" s="28" t="s">
        <v>1875</v>
      </c>
      <c r="E859" s="53">
        <v>152728453</v>
      </c>
      <c r="F859" s="53">
        <v>152728472</v>
      </c>
      <c r="G859" s="28">
        <v>20</v>
      </c>
      <c r="H859" s="28" t="s">
        <v>2161</v>
      </c>
      <c r="I859" s="28" t="s">
        <v>3013</v>
      </c>
      <c r="J859" s="28">
        <v>719</v>
      </c>
      <c r="K859" s="28">
        <v>240</v>
      </c>
      <c r="L859" s="28" t="s">
        <v>4143</v>
      </c>
      <c r="M859" s="30">
        <v>0.483870967741935</v>
      </c>
      <c r="N859" s="28"/>
      <c r="O859" s="1">
        <v>1</v>
      </c>
      <c r="P859" s="16" t="s">
        <v>5130</v>
      </c>
      <c r="T859" s="3"/>
    </row>
    <row r="860" spans="1:20" ht="15" customHeight="1">
      <c r="A860" s="28" t="s">
        <v>4972</v>
      </c>
      <c r="B860" s="31" t="s">
        <v>2543</v>
      </c>
      <c r="C860" s="28" t="s">
        <v>1842</v>
      </c>
      <c r="D860" s="28" t="s">
        <v>1875</v>
      </c>
      <c r="E860" s="53">
        <v>154614781</v>
      </c>
      <c r="F860" s="53">
        <v>154614784</v>
      </c>
      <c r="G860" s="28">
        <v>4</v>
      </c>
      <c r="H860" s="28" t="s">
        <v>2161</v>
      </c>
      <c r="I860" s="28" t="s">
        <v>3240</v>
      </c>
      <c r="J860" s="28" t="s">
        <v>3735</v>
      </c>
      <c r="K860" s="28" t="s">
        <v>3736</v>
      </c>
      <c r="L860" s="28" t="s">
        <v>4481</v>
      </c>
      <c r="M860" s="30">
        <v>0.42231007917282432</v>
      </c>
      <c r="N860" s="28"/>
      <c r="O860" s="1">
        <v>0.75</v>
      </c>
      <c r="P860" s="16" t="s">
        <v>5130</v>
      </c>
      <c r="T860" s="3"/>
    </row>
    <row r="861" spans="1:20" ht="15" customHeight="1">
      <c r="A861" s="28" t="s">
        <v>4972</v>
      </c>
      <c r="B861" s="31" t="s">
        <v>2543</v>
      </c>
      <c r="C861" s="28" t="s">
        <v>1842</v>
      </c>
      <c r="D861" s="28" t="s">
        <v>1875</v>
      </c>
      <c r="E861" s="53">
        <v>154621236</v>
      </c>
      <c r="F861" s="53">
        <v>154621236</v>
      </c>
      <c r="G861" s="28">
        <v>1</v>
      </c>
      <c r="H861" s="28" t="s">
        <v>2161</v>
      </c>
      <c r="I861" s="28" t="s">
        <v>3240</v>
      </c>
      <c r="J861" s="28" t="s">
        <v>3737</v>
      </c>
      <c r="K861" s="28" t="s">
        <v>3738</v>
      </c>
      <c r="L861" s="28" t="s">
        <v>4482</v>
      </c>
      <c r="M861" s="30">
        <v>0.98113665564645969</v>
      </c>
      <c r="N861" s="28"/>
      <c r="O861" s="1">
        <v>0.75</v>
      </c>
      <c r="P861" s="16" t="s">
        <v>5130</v>
      </c>
      <c r="T861" s="3"/>
    </row>
    <row r="862" spans="1:20" ht="15" customHeight="1">
      <c r="A862" s="28" t="s">
        <v>4972</v>
      </c>
      <c r="B862" s="31" t="s">
        <v>2192</v>
      </c>
      <c r="C862" s="28" t="s">
        <v>1846</v>
      </c>
      <c r="D862" s="28" t="s">
        <v>1875</v>
      </c>
      <c r="E862" s="53">
        <v>154643534</v>
      </c>
      <c r="F862" s="53">
        <v>154643534</v>
      </c>
      <c r="G862" s="28">
        <v>1</v>
      </c>
      <c r="H862" s="28" t="s">
        <v>2161</v>
      </c>
      <c r="I862" s="28" t="s">
        <v>2814</v>
      </c>
      <c r="J862" s="28">
        <v>385</v>
      </c>
      <c r="K862" s="28">
        <v>129</v>
      </c>
      <c r="L862" s="28" t="s">
        <v>4623</v>
      </c>
      <c r="M862" s="30">
        <v>0.82165605095541405</v>
      </c>
      <c r="N862" s="28"/>
      <c r="O862" s="1">
        <v>1</v>
      </c>
      <c r="P862" s="16" t="s">
        <v>5131</v>
      </c>
      <c r="T862" s="3"/>
    </row>
    <row r="863" spans="1:20" ht="15" customHeight="1">
      <c r="A863" s="28" t="s">
        <v>4972</v>
      </c>
      <c r="B863" s="31" t="s">
        <v>2192</v>
      </c>
      <c r="C863" s="28" t="s">
        <v>1855</v>
      </c>
      <c r="D863" s="28" t="s">
        <v>1875</v>
      </c>
      <c r="E863" s="53">
        <v>154644268</v>
      </c>
      <c r="F863" s="53">
        <v>154644277</v>
      </c>
      <c r="G863" s="28">
        <v>10</v>
      </c>
      <c r="H863" s="28" t="s">
        <v>2161</v>
      </c>
      <c r="I863" s="28" t="s">
        <v>2814</v>
      </c>
      <c r="J863" s="28">
        <v>286</v>
      </c>
      <c r="K863" s="28">
        <v>96</v>
      </c>
      <c r="L863" s="28" t="s">
        <v>3864</v>
      </c>
      <c r="M863" s="30">
        <v>0.611464968152866</v>
      </c>
      <c r="N863" s="28"/>
      <c r="O863" s="1">
        <v>1</v>
      </c>
      <c r="P863" s="16" t="s">
        <v>5131</v>
      </c>
      <c r="T863" s="3"/>
    </row>
    <row r="864" spans="1:20" ht="15" customHeight="1">
      <c r="A864" s="28" t="s">
        <v>4972</v>
      </c>
      <c r="B864" s="31" t="s">
        <v>2347</v>
      </c>
      <c r="C864" s="28" t="s">
        <v>5117</v>
      </c>
      <c r="D864" s="28" t="s">
        <v>1875</v>
      </c>
      <c r="E864" s="53">
        <v>154831673</v>
      </c>
      <c r="F864" s="53">
        <v>154831673</v>
      </c>
      <c r="G864" s="28">
        <v>2</v>
      </c>
      <c r="H864" s="28" t="s">
        <v>2162</v>
      </c>
      <c r="I864" s="28" t="s">
        <v>2993</v>
      </c>
      <c r="J864" s="28" t="s">
        <v>3628</v>
      </c>
      <c r="K864" s="28" t="s">
        <v>3629</v>
      </c>
      <c r="L864" s="28" t="s">
        <v>4121</v>
      </c>
      <c r="M864" s="30">
        <v>0.96251505419510197</v>
      </c>
      <c r="N864" s="28"/>
      <c r="O864" s="1">
        <v>1</v>
      </c>
      <c r="P864" s="16" t="s">
        <v>5130</v>
      </c>
      <c r="T864" s="3"/>
    </row>
    <row r="865" spans="1:20" ht="15" customHeight="1">
      <c r="A865" s="28" t="s">
        <v>4972</v>
      </c>
      <c r="B865" s="31" t="s">
        <v>623</v>
      </c>
      <c r="C865" s="28" t="s">
        <v>1842</v>
      </c>
      <c r="D865" s="28" t="s">
        <v>1875</v>
      </c>
      <c r="E865" s="53">
        <v>156635462</v>
      </c>
      <c r="F865" s="53">
        <v>156635462</v>
      </c>
      <c r="G865" s="28">
        <v>2</v>
      </c>
      <c r="H865" s="28" t="s">
        <v>2162</v>
      </c>
      <c r="I865" s="28" t="s">
        <v>1184</v>
      </c>
      <c r="J865" s="28">
        <v>419</v>
      </c>
      <c r="K865" s="28">
        <v>140</v>
      </c>
      <c r="L865" s="28" t="s">
        <v>4407</v>
      </c>
      <c r="M865" s="30">
        <v>0.44444444444444398</v>
      </c>
      <c r="N865" s="28"/>
      <c r="O865" s="1">
        <v>1</v>
      </c>
      <c r="P865" s="16" t="s">
        <v>5131</v>
      </c>
      <c r="T865" s="3"/>
    </row>
    <row r="866" spans="1:20" ht="15" customHeight="1">
      <c r="A866" s="28" t="s">
        <v>4972</v>
      </c>
      <c r="B866" s="31" t="s">
        <v>2511</v>
      </c>
      <c r="C866" s="28" t="s">
        <v>1842</v>
      </c>
      <c r="D866" s="28" t="s">
        <v>1875</v>
      </c>
      <c r="E866" s="53">
        <v>156815995</v>
      </c>
      <c r="F866" s="53">
        <v>156815995</v>
      </c>
      <c r="G866" s="28">
        <v>1</v>
      </c>
      <c r="H866" s="28" t="s">
        <v>2161</v>
      </c>
      <c r="I866" s="28" t="s">
        <v>3201</v>
      </c>
      <c r="J866" s="28">
        <v>319</v>
      </c>
      <c r="K866" s="28">
        <v>107</v>
      </c>
      <c r="L866" s="28" t="s">
        <v>4408</v>
      </c>
      <c r="M866" s="30">
        <v>0.327217125382263</v>
      </c>
      <c r="N866" s="28"/>
      <c r="O866" s="1">
        <v>1</v>
      </c>
      <c r="P866" s="16" t="s">
        <v>5131</v>
      </c>
      <c r="T866" s="3"/>
    </row>
    <row r="867" spans="1:20" ht="15" customHeight="1">
      <c r="A867" s="28" t="s">
        <v>4972</v>
      </c>
      <c r="B867" s="31" t="s">
        <v>2197</v>
      </c>
      <c r="C867" s="28" t="s">
        <v>1855</v>
      </c>
      <c r="D867" s="28" t="s">
        <v>1875</v>
      </c>
      <c r="E867" s="53">
        <v>156936919</v>
      </c>
      <c r="F867" s="53">
        <v>156936919</v>
      </c>
      <c r="G867" s="28">
        <v>1</v>
      </c>
      <c r="H867" s="28" t="s">
        <v>2161</v>
      </c>
      <c r="I867" s="28" t="s">
        <v>2819</v>
      </c>
      <c r="J867" s="28">
        <v>148</v>
      </c>
      <c r="K867" s="28">
        <v>50</v>
      </c>
      <c r="L867" s="28" t="s">
        <v>3902</v>
      </c>
      <c r="M867" s="30">
        <v>0.15384615384615399</v>
      </c>
      <c r="N867" s="28"/>
      <c r="O867" s="1">
        <v>1</v>
      </c>
      <c r="P867" s="16" t="s">
        <v>5131</v>
      </c>
      <c r="T867" s="3"/>
    </row>
    <row r="868" spans="1:20" ht="15" customHeight="1">
      <c r="A868" s="28" t="s">
        <v>4972</v>
      </c>
      <c r="B868" s="31" t="s">
        <v>25</v>
      </c>
      <c r="C868" s="28" t="s">
        <v>1844</v>
      </c>
      <c r="D868" s="28" t="s">
        <v>1875</v>
      </c>
      <c r="E868" s="53">
        <v>157299109</v>
      </c>
      <c r="F868" s="53">
        <v>157299109</v>
      </c>
      <c r="G868" s="28">
        <v>1</v>
      </c>
      <c r="H868" s="28" t="s">
        <v>2162</v>
      </c>
      <c r="I868" s="28" t="s">
        <v>2827</v>
      </c>
      <c r="J868" s="28">
        <v>1029</v>
      </c>
      <c r="K868" s="28">
        <v>343</v>
      </c>
      <c r="L868" s="28" t="s">
        <v>3912</v>
      </c>
      <c r="M868" s="30">
        <v>0.99709302325581395</v>
      </c>
      <c r="N868" s="28"/>
      <c r="O868" s="1">
        <v>1</v>
      </c>
      <c r="P868" s="16" t="s">
        <v>5130</v>
      </c>
      <c r="T868" s="3"/>
    </row>
    <row r="869" spans="1:20" ht="15" customHeight="1">
      <c r="A869" s="28" t="s">
        <v>4972</v>
      </c>
      <c r="B869" s="31" t="s">
        <v>2510</v>
      </c>
      <c r="C869" s="28" t="s">
        <v>1842</v>
      </c>
      <c r="D869" s="28" t="s">
        <v>1875</v>
      </c>
      <c r="E869" s="53">
        <v>157550146</v>
      </c>
      <c r="F869" s="53">
        <v>157550146</v>
      </c>
      <c r="G869" s="28">
        <v>1</v>
      </c>
      <c r="H869" s="28" t="s">
        <v>2161</v>
      </c>
      <c r="I869" s="28" t="s">
        <v>3200</v>
      </c>
      <c r="J869" s="28">
        <v>928</v>
      </c>
      <c r="K869" s="28">
        <v>310</v>
      </c>
      <c r="L869" s="28" t="s">
        <v>4406</v>
      </c>
      <c r="M869" s="30">
        <v>0.93939393939394</v>
      </c>
      <c r="N869" s="28"/>
      <c r="O869" s="1">
        <v>1</v>
      </c>
      <c r="P869" s="16" t="s">
        <v>5131</v>
      </c>
      <c r="T869" s="3"/>
    </row>
    <row r="870" spans="1:20" ht="15" customHeight="1">
      <c r="A870" s="28" t="s">
        <v>4972</v>
      </c>
      <c r="B870" s="31" t="s">
        <v>626</v>
      </c>
      <c r="C870" s="28" t="s">
        <v>1840</v>
      </c>
      <c r="D870" s="28" t="s">
        <v>1875</v>
      </c>
      <c r="E870" s="53">
        <v>158190032</v>
      </c>
      <c r="F870" s="53">
        <v>158190032</v>
      </c>
      <c r="G870" s="28">
        <v>1</v>
      </c>
      <c r="H870" s="28" t="s">
        <v>2163</v>
      </c>
      <c r="I870" s="28" t="s">
        <v>3427</v>
      </c>
      <c r="J870" s="28" t="s">
        <v>3823</v>
      </c>
      <c r="K870" s="28" t="s">
        <v>3824</v>
      </c>
      <c r="L870" s="28" t="s">
        <v>4740</v>
      </c>
      <c r="M870" s="30">
        <v>0.16241841390862366</v>
      </c>
      <c r="N870" s="28"/>
      <c r="O870" s="1">
        <v>1</v>
      </c>
      <c r="P870" s="16" t="s">
        <v>5131</v>
      </c>
      <c r="T870" s="3"/>
    </row>
    <row r="871" spans="1:20" ht="15" customHeight="1">
      <c r="A871" s="28" t="s">
        <v>4972</v>
      </c>
      <c r="B871" s="31" t="s">
        <v>2583</v>
      </c>
      <c r="C871" s="28" t="s">
        <v>1842</v>
      </c>
      <c r="D871" s="28" t="s">
        <v>1875</v>
      </c>
      <c r="E871" s="53">
        <v>159394901</v>
      </c>
      <c r="F871" s="53">
        <v>159394907</v>
      </c>
      <c r="G871" s="28">
        <v>7</v>
      </c>
      <c r="H871" s="28" t="s">
        <v>2161</v>
      </c>
      <c r="I871" s="28" t="s">
        <v>3293</v>
      </c>
      <c r="J871" s="28">
        <v>499</v>
      </c>
      <c r="K871" s="28">
        <v>167</v>
      </c>
      <c r="L871" s="28" t="s">
        <v>4544</v>
      </c>
      <c r="M871" s="30">
        <v>0.99404761904761896</v>
      </c>
      <c r="N871" s="28"/>
      <c r="O871" s="1">
        <v>1</v>
      </c>
      <c r="P871" s="16" t="s">
        <v>5130</v>
      </c>
      <c r="T871" s="3"/>
    </row>
    <row r="872" spans="1:20" ht="15" customHeight="1">
      <c r="A872" s="28" t="s">
        <v>4972</v>
      </c>
      <c r="B872" s="31" t="s">
        <v>2432</v>
      </c>
      <c r="C872" s="28" t="s">
        <v>1842</v>
      </c>
      <c r="D872" s="28" t="s">
        <v>1875</v>
      </c>
      <c r="E872" s="53">
        <v>159993358</v>
      </c>
      <c r="F872" s="53">
        <v>159993363</v>
      </c>
      <c r="G872" s="28">
        <v>6</v>
      </c>
      <c r="H872" s="28" t="s">
        <v>2161</v>
      </c>
      <c r="I872" s="28" t="s">
        <v>3101</v>
      </c>
      <c r="J872" s="28">
        <v>1020</v>
      </c>
      <c r="K872" s="28">
        <v>340</v>
      </c>
      <c r="L872" s="28" t="s">
        <v>4275</v>
      </c>
      <c r="M872" s="30">
        <v>0.99706744868035202</v>
      </c>
      <c r="N872" s="28"/>
      <c r="O872" s="1">
        <v>1</v>
      </c>
      <c r="P872" s="16" t="s">
        <v>5130</v>
      </c>
      <c r="T872" s="3"/>
    </row>
    <row r="873" spans="1:20" ht="15" customHeight="1">
      <c r="A873" s="28" t="s">
        <v>4972</v>
      </c>
      <c r="B873" s="31" t="s">
        <v>2557</v>
      </c>
      <c r="C873" s="28" t="s">
        <v>1842</v>
      </c>
      <c r="D873" s="28" t="s">
        <v>1875</v>
      </c>
      <c r="E873" s="53">
        <v>171739075</v>
      </c>
      <c r="F873" s="53">
        <v>171739075</v>
      </c>
      <c r="G873" s="28">
        <v>1</v>
      </c>
      <c r="H873" s="28" t="s">
        <v>2162</v>
      </c>
      <c r="I873" s="28" t="s">
        <v>3258</v>
      </c>
      <c r="J873" s="28">
        <v>3324</v>
      </c>
      <c r="K873" s="28">
        <v>1108</v>
      </c>
      <c r="L873" s="28" t="s">
        <v>4503</v>
      </c>
      <c r="M873" s="30">
        <v>0.98488888888888904</v>
      </c>
      <c r="N873" s="28"/>
      <c r="O873" s="1">
        <v>1</v>
      </c>
      <c r="P873" s="16" t="s">
        <v>5130</v>
      </c>
      <c r="T873" s="3"/>
    </row>
    <row r="874" spans="1:20" ht="15" customHeight="1">
      <c r="A874" s="28" t="s">
        <v>4972</v>
      </c>
      <c r="B874" s="31" t="s">
        <v>634</v>
      </c>
      <c r="C874" s="28" t="s">
        <v>1840</v>
      </c>
      <c r="D874" s="28" t="s">
        <v>1875</v>
      </c>
      <c r="E874" s="53">
        <v>176757019</v>
      </c>
      <c r="F874" s="53">
        <v>176757019</v>
      </c>
      <c r="G874" s="28">
        <v>1</v>
      </c>
      <c r="H874" s="28" t="s">
        <v>2162</v>
      </c>
      <c r="I874" s="28" t="s">
        <v>3432</v>
      </c>
      <c r="J874" s="28" t="s">
        <v>3825</v>
      </c>
      <c r="K874" s="28" t="s">
        <v>3826</v>
      </c>
      <c r="L874" s="28" t="s">
        <v>4749</v>
      </c>
      <c r="M874" s="30">
        <v>0.90653527647365673</v>
      </c>
      <c r="N874" s="28"/>
      <c r="O874" s="1">
        <v>1</v>
      </c>
      <c r="P874" s="16" t="s">
        <v>5131</v>
      </c>
      <c r="T874" s="3"/>
    </row>
    <row r="875" spans="1:20" ht="15" customHeight="1">
      <c r="A875" s="28" t="s">
        <v>4972</v>
      </c>
      <c r="B875" s="31" t="s">
        <v>33</v>
      </c>
      <c r="C875" s="28" t="s">
        <v>1848</v>
      </c>
      <c r="D875" s="28" t="s">
        <v>1875</v>
      </c>
      <c r="E875" s="53">
        <v>195382111</v>
      </c>
      <c r="F875" s="53">
        <v>195382111</v>
      </c>
      <c r="G875" s="28">
        <v>2</v>
      </c>
      <c r="H875" s="28" t="s">
        <v>2162</v>
      </c>
      <c r="I875" s="28" t="s">
        <v>3455</v>
      </c>
      <c r="J875" s="28" t="s">
        <v>3834</v>
      </c>
      <c r="K875" s="28" t="s">
        <v>1967</v>
      </c>
      <c r="L875" s="28" t="s">
        <v>4781</v>
      </c>
      <c r="M875" s="30">
        <v>1.1013078358055921E-2</v>
      </c>
      <c r="N875" s="28"/>
      <c r="O875" s="1">
        <v>1</v>
      </c>
      <c r="P875" s="16" t="s">
        <v>5130</v>
      </c>
      <c r="T875" s="3"/>
    </row>
    <row r="876" spans="1:20" ht="15" customHeight="1">
      <c r="A876" s="28" t="s">
        <v>4972</v>
      </c>
      <c r="B876" s="31" t="s">
        <v>640</v>
      </c>
      <c r="C876" s="28" t="s">
        <v>1842</v>
      </c>
      <c r="D876" s="28" t="s">
        <v>1875</v>
      </c>
      <c r="E876" s="53">
        <v>198450018</v>
      </c>
      <c r="F876" s="53">
        <v>198450025</v>
      </c>
      <c r="G876" s="28">
        <v>8</v>
      </c>
      <c r="H876" s="28" t="s">
        <v>2161</v>
      </c>
      <c r="I876" s="28" t="s">
        <v>1204</v>
      </c>
      <c r="J876" s="28">
        <v>704</v>
      </c>
      <c r="K876" s="28">
        <v>235</v>
      </c>
      <c r="L876" s="28" t="s">
        <v>4288</v>
      </c>
      <c r="M876" s="30">
        <v>0.92885375494071099</v>
      </c>
      <c r="N876" s="28"/>
      <c r="O876" s="1">
        <v>1</v>
      </c>
      <c r="P876" s="16" t="s">
        <v>5131</v>
      </c>
      <c r="T876" s="3"/>
    </row>
    <row r="877" spans="1:20" ht="15" customHeight="1">
      <c r="A877" s="28" t="s">
        <v>4972</v>
      </c>
      <c r="B877" s="31" t="s">
        <v>640</v>
      </c>
      <c r="C877" s="28" t="s">
        <v>1842</v>
      </c>
      <c r="D877" s="28" t="s">
        <v>1875</v>
      </c>
      <c r="E877" s="53">
        <v>198450066</v>
      </c>
      <c r="F877" s="53">
        <v>198450066</v>
      </c>
      <c r="G877" s="28">
        <v>1</v>
      </c>
      <c r="H877" s="28" t="s">
        <v>2161</v>
      </c>
      <c r="I877" s="28" t="s">
        <v>1204</v>
      </c>
      <c r="J877" s="28">
        <v>752</v>
      </c>
      <c r="K877" s="28">
        <v>251</v>
      </c>
      <c r="L877" s="28" t="s">
        <v>4289</v>
      </c>
      <c r="M877" s="30">
        <v>0.99209486166007999</v>
      </c>
      <c r="N877" s="28"/>
      <c r="O877" s="1">
        <v>1</v>
      </c>
      <c r="P877" s="16" t="s">
        <v>5131</v>
      </c>
      <c r="T877" s="3"/>
    </row>
    <row r="878" spans="1:20" ht="15" customHeight="1">
      <c r="A878" s="28" t="s">
        <v>4972</v>
      </c>
      <c r="B878" s="31" t="s">
        <v>644</v>
      </c>
      <c r="C878" s="28" t="s">
        <v>1840</v>
      </c>
      <c r="D878" s="28" t="s">
        <v>1875</v>
      </c>
      <c r="E878" s="53">
        <v>204150648</v>
      </c>
      <c r="F878" s="53">
        <v>204150648</v>
      </c>
      <c r="G878" s="28">
        <v>1</v>
      </c>
      <c r="H878" s="28" t="s">
        <v>2162</v>
      </c>
      <c r="I878" s="28" t="s">
        <v>1208</v>
      </c>
      <c r="J878" s="28">
        <v>2659</v>
      </c>
      <c r="K878" s="28">
        <v>887</v>
      </c>
      <c r="L878" s="28" t="s">
        <v>4744</v>
      </c>
      <c r="M878" s="30">
        <v>0.99887387387387405</v>
      </c>
      <c r="N878" s="28"/>
      <c r="O878" s="1">
        <v>0.5</v>
      </c>
      <c r="P878" s="16" t="s">
        <v>5130</v>
      </c>
      <c r="T878" s="3"/>
    </row>
    <row r="879" spans="1:20" ht="15" customHeight="1">
      <c r="A879" s="28" t="s">
        <v>4972</v>
      </c>
      <c r="B879" s="31" t="s">
        <v>2440</v>
      </c>
      <c r="C879" s="28" t="s">
        <v>1842</v>
      </c>
      <c r="D879" s="28" t="s">
        <v>1875</v>
      </c>
      <c r="E879" s="53">
        <v>210866582</v>
      </c>
      <c r="F879" s="53">
        <v>210866603</v>
      </c>
      <c r="G879" s="28">
        <v>22</v>
      </c>
      <c r="H879" s="28" t="s">
        <v>2161</v>
      </c>
      <c r="I879" s="28" t="s">
        <v>3112</v>
      </c>
      <c r="J879" s="28">
        <v>1740</v>
      </c>
      <c r="K879" s="28">
        <v>580</v>
      </c>
      <c r="L879" s="28" t="s">
        <v>4290</v>
      </c>
      <c r="M879" s="30">
        <v>0.97478991596638698</v>
      </c>
      <c r="N879" s="28"/>
      <c r="O879" s="1">
        <v>1</v>
      </c>
      <c r="P879" s="16" t="s">
        <v>5131</v>
      </c>
      <c r="T879" s="3"/>
    </row>
    <row r="880" spans="1:20" ht="15" customHeight="1">
      <c r="A880" s="28" t="s">
        <v>4972</v>
      </c>
      <c r="B880" s="31" t="s">
        <v>2482</v>
      </c>
      <c r="C880" s="28" t="s">
        <v>1842</v>
      </c>
      <c r="D880" s="28" t="s">
        <v>1875</v>
      </c>
      <c r="E880" s="53">
        <v>219021865</v>
      </c>
      <c r="F880" s="53">
        <v>219021871</v>
      </c>
      <c r="G880" s="28">
        <v>7</v>
      </c>
      <c r="H880" s="28" t="s">
        <v>2161</v>
      </c>
      <c r="I880" s="28" t="s">
        <v>3168</v>
      </c>
      <c r="J880" s="28">
        <v>1007</v>
      </c>
      <c r="K880" s="28">
        <v>336</v>
      </c>
      <c r="L880" s="28" t="s">
        <v>4366</v>
      </c>
      <c r="M880" s="30">
        <v>1</v>
      </c>
      <c r="N880" s="28"/>
      <c r="O880" s="1">
        <v>1</v>
      </c>
      <c r="P880" s="16" t="s">
        <v>5131</v>
      </c>
      <c r="T880" s="3"/>
    </row>
    <row r="881" spans="1:20" ht="15" customHeight="1">
      <c r="A881" s="28" t="s">
        <v>4972</v>
      </c>
      <c r="B881" s="31" t="s">
        <v>42</v>
      </c>
      <c r="C881" s="28" t="s">
        <v>2712</v>
      </c>
      <c r="D881" s="28" t="s">
        <v>1875</v>
      </c>
      <c r="E881" s="53">
        <v>220972672</v>
      </c>
      <c r="F881" s="53">
        <v>220972672</v>
      </c>
      <c r="G881" s="28">
        <v>11</v>
      </c>
      <c r="H881" s="28" t="s">
        <v>2163</v>
      </c>
      <c r="I881" s="28" t="s">
        <v>3452</v>
      </c>
      <c r="J881" s="28">
        <v>1229</v>
      </c>
      <c r="K881" s="28">
        <v>410</v>
      </c>
      <c r="L881" s="28" t="s">
        <v>4778</v>
      </c>
      <c r="M881" s="30">
        <v>0.99514563106796095</v>
      </c>
      <c r="N881" s="28"/>
      <c r="O881" s="1">
        <v>1</v>
      </c>
      <c r="P881" s="16" t="s">
        <v>5130</v>
      </c>
      <c r="T881" s="3"/>
    </row>
    <row r="882" spans="1:20" ht="15" customHeight="1">
      <c r="A882" s="28" t="s">
        <v>4972</v>
      </c>
      <c r="B882" s="31" t="s">
        <v>2565</v>
      </c>
      <c r="C882" s="28" t="s">
        <v>1842</v>
      </c>
      <c r="D882" s="28" t="s">
        <v>1875</v>
      </c>
      <c r="E882" s="53">
        <v>221474987</v>
      </c>
      <c r="F882" s="53">
        <v>221474987</v>
      </c>
      <c r="G882" s="28">
        <v>1</v>
      </c>
      <c r="H882" s="28" t="s">
        <v>2161</v>
      </c>
      <c r="I882" s="28" t="s">
        <v>3267</v>
      </c>
      <c r="J882" s="28">
        <v>803</v>
      </c>
      <c r="K882" s="28">
        <v>268</v>
      </c>
      <c r="L882" s="28" t="s">
        <v>4514</v>
      </c>
      <c r="M882" s="30">
        <v>0.92096219931271495</v>
      </c>
      <c r="N882" s="28"/>
      <c r="O882" s="1">
        <v>0.5</v>
      </c>
      <c r="P882" s="16" t="s">
        <v>5130</v>
      </c>
      <c r="T882" s="3"/>
    </row>
    <row r="883" spans="1:20" ht="15" customHeight="1">
      <c r="A883" s="28" t="s">
        <v>4972</v>
      </c>
      <c r="B883" s="31" t="s">
        <v>2644</v>
      </c>
      <c r="C883" s="28" t="s">
        <v>1846</v>
      </c>
      <c r="D883" s="28" t="s">
        <v>1875</v>
      </c>
      <c r="E883" s="53">
        <v>222556036</v>
      </c>
      <c r="F883" s="53">
        <v>222556043</v>
      </c>
      <c r="G883" s="28">
        <v>8</v>
      </c>
      <c r="H883" s="28" t="s">
        <v>2161</v>
      </c>
      <c r="I883" s="28" t="s">
        <v>3368</v>
      </c>
      <c r="J883" s="28">
        <v>366</v>
      </c>
      <c r="K883" s="28">
        <v>122</v>
      </c>
      <c r="L883" s="28" t="s">
        <v>4659</v>
      </c>
      <c r="M883" s="30">
        <v>0.18263473053892201</v>
      </c>
      <c r="N883" s="28"/>
      <c r="O883" s="1">
        <v>0.25</v>
      </c>
      <c r="P883" s="16" t="s">
        <v>5131</v>
      </c>
      <c r="T883" s="3"/>
    </row>
    <row r="884" spans="1:20" ht="15" customHeight="1">
      <c r="A884" s="28" t="s">
        <v>4972</v>
      </c>
      <c r="B884" s="31" t="s">
        <v>2593</v>
      </c>
      <c r="C884" s="28" t="s">
        <v>1842</v>
      </c>
      <c r="D884" s="28" t="s">
        <v>1875</v>
      </c>
      <c r="E884" s="53">
        <v>225836929</v>
      </c>
      <c r="F884" s="53">
        <v>225836929</v>
      </c>
      <c r="G884" s="28">
        <v>1</v>
      </c>
      <c r="H884" s="28" t="s">
        <v>2162</v>
      </c>
      <c r="I884" s="28" t="s">
        <v>3307</v>
      </c>
      <c r="J884" s="28">
        <v>122</v>
      </c>
      <c r="K884" s="28">
        <v>41</v>
      </c>
      <c r="L884" s="28" t="s">
        <v>4566</v>
      </c>
      <c r="M884" s="30">
        <v>7.0567986230636801E-2</v>
      </c>
      <c r="N884" s="28"/>
      <c r="O884" s="1">
        <v>0.5</v>
      </c>
      <c r="P884" s="16" t="s">
        <v>5131</v>
      </c>
      <c r="T884" s="3"/>
    </row>
    <row r="885" spans="1:20" ht="15" customHeight="1">
      <c r="A885" s="28" t="s">
        <v>4972</v>
      </c>
      <c r="B885" s="31" t="s">
        <v>650</v>
      </c>
      <c r="C885" s="28" t="s">
        <v>1840</v>
      </c>
      <c r="D885" s="28" t="s">
        <v>1875</v>
      </c>
      <c r="E885" s="53">
        <v>226362320</v>
      </c>
      <c r="F885" s="53">
        <v>226362320</v>
      </c>
      <c r="G885" s="28">
        <v>1</v>
      </c>
      <c r="H885" s="28" t="s">
        <v>2162</v>
      </c>
      <c r="I885" s="28" t="s">
        <v>1214</v>
      </c>
      <c r="J885" s="28">
        <v>115</v>
      </c>
      <c r="K885" s="28">
        <v>39</v>
      </c>
      <c r="L885" s="28" t="s">
        <v>4722</v>
      </c>
      <c r="M885" s="30">
        <v>0.236363636363636</v>
      </c>
      <c r="N885" s="28"/>
      <c r="O885" s="1">
        <v>0.125</v>
      </c>
      <c r="P885" s="16" t="s">
        <v>5130</v>
      </c>
      <c r="T885" s="3"/>
    </row>
    <row r="886" spans="1:20" ht="15" customHeight="1">
      <c r="A886" s="28" t="s">
        <v>4972</v>
      </c>
      <c r="B886" s="31" t="s">
        <v>2509</v>
      </c>
      <c r="C886" s="28" t="s">
        <v>1842</v>
      </c>
      <c r="D886" s="28" t="s">
        <v>1875</v>
      </c>
      <c r="E886" s="53">
        <v>226573238</v>
      </c>
      <c r="F886" s="53">
        <v>226573238</v>
      </c>
      <c r="G886" s="28">
        <v>1</v>
      </c>
      <c r="H886" s="28" t="s">
        <v>2162</v>
      </c>
      <c r="I886" s="28" t="s">
        <v>3199</v>
      </c>
      <c r="J886" s="28" t="s">
        <v>3722</v>
      </c>
      <c r="K886" s="28" t="s">
        <v>3723</v>
      </c>
      <c r="L886" s="28" t="s">
        <v>4405</v>
      </c>
      <c r="M886" s="30">
        <v>0.65272745739612548</v>
      </c>
      <c r="N886" s="28"/>
      <c r="O886" s="1">
        <v>1</v>
      </c>
      <c r="P886" s="16" t="s">
        <v>5131</v>
      </c>
      <c r="T886" s="3"/>
    </row>
    <row r="887" spans="1:20" ht="15" customHeight="1">
      <c r="A887" s="28" t="s">
        <v>4972</v>
      </c>
      <c r="B887" s="31" t="s">
        <v>2337</v>
      </c>
      <c r="C887" s="28" t="s">
        <v>1865</v>
      </c>
      <c r="D887" s="28" t="s">
        <v>1875</v>
      </c>
      <c r="E887" s="53">
        <v>226663459</v>
      </c>
      <c r="F887" s="53">
        <v>226663459</v>
      </c>
      <c r="G887" s="28">
        <v>1</v>
      </c>
      <c r="H887" s="28" t="s">
        <v>2161</v>
      </c>
      <c r="I887" s="28" t="s">
        <v>2982</v>
      </c>
      <c r="J887" s="28">
        <v>920</v>
      </c>
      <c r="K887" s="28">
        <v>307</v>
      </c>
      <c r="L887" s="28" t="s">
        <v>4110</v>
      </c>
      <c r="M887" s="30">
        <v>0.89244186046511598</v>
      </c>
      <c r="N887" s="28"/>
      <c r="O887" s="1">
        <v>0.33333333333333298</v>
      </c>
      <c r="P887" s="16" t="s">
        <v>5130</v>
      </c>
      <c r="T887" s="3"/>
    </row>
    <row r="888" spans="1:20" ht="15" customHeight="1">
      <c r="A888" s="28" t="s">
        <v>4972</v>
      </c>
      <c r="B888" s="31" t="s">
        <v>651</v>
      </c>
      <c r="C888" s="28" t="s">
        <v>1844</v>
      </c>
      <c r="D888" s="28" t="s">
        <v>1875</v>
      </c>
      <c r="E888" s="53">
        <v>226679515</v>
      </c>
      <c r="F888" s="53">
        <v>226679519</v>
      </c>
      <c r="G888" s="28">
        <v>5</v>
      </c>
      <c r="H888" s="28" t="s">
        <v>2161</v>
      </c>
      <c r="I888" s="28" t="s">
        <v>1215</v>
      </c>
      <c r="J888" s="28">
        <v>131</v>
      </c>
      <c r="K888" s="28">
        <v>44</v>
      </c>
      <c r="L888" s="28" t="s">
        <v>3910</v>
      </c>
      <c r="M888" s="30">
        <v>0.321167883211679</v>
      </c>
      <c r="N888" s="28"/>
      <c r="O888" s="1">
        <v>1</v>
      </c>
      <c r="P888" s="16" t="s">
        <v>5131</v>
      </c>
      <c r="T888" s="3"/>
    </row>
    <row r="889" spans="1:20" ht="15" customHeight="1">
      <c r="A889" s="28" t="s">
        <v>4972</v>
      </c>
      <c r="B889" s="31" t="s">
        <v>2352</v>
      </c>
      <c r="C889" s="28" t="s">
        <v>1843</v>
      </c>
      <c r="D889" s="28" t="s">
        <v>1875</v>
      </c>
      <c r="E889" s="53">
        <v>227760554</v>
      </c>
      <c r="F889" s="53">
        <v>227760554</v>
      </c>
      <c r="G889" s="28">
        <v>1</v>
      </c>
      <c r="H889" s="28" t="s">
        <v>2161</v>
      </c>
      <c r="I889" s="28" t="s">
        <v>3000</v>
      </c>
      <c r="J889" s="28">
        <v>469</v>
      </c>
      <c r="K889" s="28">
        <v>157</v>
      </c>
      <c r="L889" s="28" t="s">
        <v>4128</v>
      </c>
      <c r="M889" s="30">
        <v>0.212449255751015</v>
      </c>
      <c r="N889" s="28"/>
      <c r="O889" s="1">
        <v>1</v>
      </c>
      <c r="P889" s="16" t="s">
        <v>5131</v>
      </c>
      <c r="T889" s="3"/>
    </row>
    <row r="890" spans="1:20" ht="15" customHeight="1">
      <c r="A890" s="28" t="s">
        <v>4972</v>
      </c>
      <c r="B890" s="31" t="s">
        <v>2384</v>
      </c>
      <c r="C890" s="28" t="s">
        <v>1842</v>
      </c>
      <c r="D890" s="28" t="s">
        <v>1875</v>
      </c>
      <c r="E890" s="53">
        <v>229443508</v>
      </c>
      <c r="F890" s="53">
        <v>229443508</v>
      </c>
      <c r="G890" s="28">
        <v>1</v>
      </c>
      <c r="H890" s="28" t="s">
        <v>2162</v>
      </c>
      <c r="I890" s="28" t="s">
        <v>3041</v>
      </c>
      <c r="J890" s="28">
        <v>3</v>
      </c>
      <c r="K890" s="28">
        <v>1</v>
      </c>
      <c r="L890" s="28" t="s">
        <v>3870</v>
      </c>
      <c r="M890" s="30">
        <v>3.40136054421769E-3</v>
      </c>
      <c r="N890" s="28"/>
      <c r="O890" s="1">
        <v>1</v>
      </c>
      <c r="P890" s="16" t="s">
        <v>5130</v>
      </c>
      <c r="T890" s="3"/>
    </row>
    <row r="891" spans="1:20" ht="15" customHeight="1">
      <c r="A891" s="28" t="s">
        <v>4972</v>
      </c>
      <c r="B891" s="31" t="s">
        <v>96</v>
      </c>
      <c r="C891" s="28" t="s">
        <v>1847</v>
      </c>
      <c r="D891" s="28" t="s">
        <v>1875</v>
      </c>
      <c r="E891" s="53">
        <v>230057094</v>
      </c>
      <c r="F891" s="53">
        <v>230057108</v>
      </c>
      <c r="G891" s="28">
        <v>15</v>
      </c>
      <c r="H891" s="28" t="s">
        <v>2161</v>
      </c>
      <c r="I891" s="28" t="s">
        <v>1216</v>
      </c>
      <c r="J891" s="28">
        <v>1982</v>
      </c>
      <c r="K891" s="28">
        <v>661</v>
      </c>
      <c r="L891" s="28" t="s">
        <v>4872</v>
      </c>
      <c r="M891" s="30">
        <v>0.87433862433862397</v>
      </c>
      <c r="N891" s="28"/>
      <c r="O891" s="1">
        <v>4.3478260869565202E-2</v>
      </c>
      <c r="P891" s="16" t="s">
        <v>5130</v>
      </c>
      <c r="T891" s="3"/>
    </row>
    <row r="892" spans="1:20" ht="15" customHeight="1">
      <c r="A892" s="28" t="s">
        <v>4972</v>
      </c>
      <c r="B892" s="31" t="s">
        <v>96</v>
      </c>
      <c r="C892" s="28" t="s">
        <v>1844</v>
      </c>
      <c r="D892" s="28" t="s">
        <v>1875</v>
      </c>
      <c r="E892" s="53">
        <v>230057121</v>
      </c>
      <c r="F892" s="53">
        <v>230057121</v>
      </c>
      <c r="G892" s="28">
        <v>1</v>
      </c>
      <c r="H892" s="28" t="s">
        <v>2162</v>
      </c>
      <c r="I892" s="28" t="s">
        <v>1216</v>
      </c>
      <c r="J892" s="28">
        <v>1995</v>
      </c>
      <c r="K892" s="28">
        <v>665</v>
      </c>
      <c r="L892" s="28" t="s">
        <v>3952</v>
      </c>
      <c r="M892" s="30">
        <v>0.87962962962962998</v>
      </c>
      <c r="N892" s="28"/>
      <c r="O892" s="1">
        <v>4.3478260869565202E-2</v>
      </c>
      <c r="P892" s="16" t="s">
        <v>5130</v>
      </c>
      <c r="T892" s="3"/>
    </row>
    <row r="893" spans="1:20" ht="15" customHeight="1">
      <c r="A893" s="28" t="s">
        <v>4972</v>
      </c>
      <c r="B893" s="31" t="s">
        <v>96</v>
      </c>
      <c r="C893" s="28" t="s">
        <v>1842</v>
      </c>
      <c r="D893" s="28" t="s">
        <v>1875</v>
      </c>
      <c r="E893" s="53">
        <v>230057154</v>
      </c>
      <c r="F893" s="53">
        <v>230057154</v>
      </c>
      <c r="G893" s="28">
        <v>1</v>
      </c>
      <c r="H893" s="28" t="s">
        <v>2162</v>
      </c>
      <c r="I893" s="28" t="s">
        <v>1216</v>
      </c>
      <c r="J893" s="28">
        <v>2028</v>
      </c>
      <c r="K893" s="28">
        <v>676</v>
      </c>
      <c r="L893" s="28" t="s">
        <v>4268</v>
      </c>
      <c r="M893" s="30">
        <v>0.89417989417989396</v>
      </c>
      <c r="N893" s="28"/>
      <c r="O893" s="1">
        <v>4.3478260869565202E-2</v>
      </c>
      <c r="P893" s="16" t="s">
        <v>5130</v>
      </c>
      <c r="T893" s="3"/>
    </row>
    <row r="894" spans="1:20" ht="15" customHeight="1">
      <c r="A894" s="28" t="s">
        <v>4972</v>
      </c>
      <c r="B894" s="31" t="s">
        <v>2470</v>
      </c>
      <c r="C894" s="28" t="s">
        <v>1842</v>
      </c>
      <c r="D894" s="28" t="s">
        <v>1875</v>
      </c>
      <c r="E894" s="53">
        <v>231007492</v>
      </c>
      <c r="F894" s="53">
        <v>231007492</v>
      </c>
      <c r="G894" s="28">
        <v>1</v>
      </c>
      <c r="H894" s="28" t="s">
        <v>2162</v>
      </c>
      <c r="I894" s="28" t="s">
        <v>3151</v>
      </c>
      <c r="J894" s="28">
        <v>100</v>
      </c>
      <c r="K894" s="28">
        <v>34</v>
      </c>
      <c r="L894" s="28" t="s">
        <v>4345</v>
      </c>
      <c r="M894" s="30">
        <v>3.2442748091603101E-2</v>
      </c>
      <c r="N894" s="28"/>
      <c r="O894" s="1">
        <v>1</v>
      </c>
      <c r="P894" s="16" t="s">
        <v>5130</v>
      </c>
      <c r="T894" s="3"/>
    </row>
    <row r="895" spans="1:20" ht="15" customHeight="1">
      <c r="A895" s="28" t="s">
        <v>4972</v>
      </c>
      <c r="B895" s="31" t="s">
        <v>655</v>
      </c>
      <c r="C895" s="28" t="s">
        <v>1842</v>
      </c>
      <c r="D895" s="28" t="s">
        <v>1875</v>
      </c>
      <c r="E895" s="53">
        <v>243312086</v>
      </c>
      <c r="F895" s="53">
        <v>243312089</v>
      </c>
      <c r="G895" s="28">
        <v>4</v>
      </c>
      <c r="H895" s="28" t="s">
        <v>2161</v>
      </c>
      <c r="I895" s="28" t="s">
        <v>3104</v>
      </c>
      <c r="J895" s="28" t="s">
        <v>3683</v>
      </c>
      <c r="K895" s="28" t="s">
        <v>2088</v>
      </c>
      <c r="L895" s="28" t="s">
        <v>4278</v>
      </c>
      <c r="M895" s="30">
        <v>0.59829685926197251</v>
      </c>
      <c r="N895" s="28"/>
      <c r="O895" s="1">
        <v>0.4</v>
      </c>
      <c r="P895" s="16" t="s">
        <v>5131</v>
      </c>
      <c r="T895" s="3"/>
    </row>
    <row r="896" spans="1:20" ht="15" customHeight="1">
      <c r="A896" s="28" t="s">
        <v>4972</v>
      </c>
      <c r="B896" s="31" t="s">
        <v>2659</v>
      </c>
      <c r="C896" s="28" t="s">
        <v>1846</v>
      </c>
      <c r="D896" s="28" t="s">
        <v>1875</v>
      </c>
      <c r="E896" s="53">
        <v>245330346</v>
      </c>
      <c r="F896" s="53">
        <v>245330346</v>
      </c>
      <c r="G896" s="28">
        <v>1</v>
      </c>
      <c r="H896" s="28" t="s">
        <v>2162</v>
      </c>
      <c r="I896" s="28" t="s">
        <v>3387</v>
      </c>
      <c r="J896" s="28" t="s">
        <v>3806</v>
      </c>
      <c r="K896" s="28" t="s">
        <v>3807</v>
      </c>
      <c r="L896" s="28" t="s">
        <v>4686</v>
      </c>
      <c r="M896" s="30">
        <v>0.96408204953613053</v>
      </c>
      <c r="N896" s="28"/>
      <c r="O896" s="1">
        <v>1</v>
      </c>
      <c r="P896" s="16" t="s">
        <v>5131</v>
      </c>
      <c r="T896" s="3"/>
    </row>
    <row r="897" spans="1:20" ht="15" customHeight="1">
      <c r="A897" s="28" t="s">
        <v>4972</v>
      </c>
      <c r="B897" s="31" t="s">
        <v>657</v>
      </c>
      <c r="C897" s="28" t="s">
        <v>1842</v>
      </c>
      <c r="D897" s="28" t="s">
        <v>1875</v>
      </c>
      <c r="E897" s="53">
        <v>245721644</v>
      </c>
      <c r="F897" s="53">
        <v>245721644</v>
      </c>
      <c r="G897" s="28">
        <v>1</v>
      </c>
      <c r="H897" s="28" t="s">
        <v>2161</v>
      </c>
      <c r="I897" s="28" t="s">
        <v>1222</v>
      </c>
      <c r="J897" s="28">
        <v>592</v>
      </c>
      <c r="K897" s="28">
        <v>198</v>
      </c>
      <c r="L897" s="28" t="s">
        <v>4419</v>
      </c>
      <c r="M897" s="30">
        <v>0.61682242990654201</v>
      </c>
      <c r="N897" s="28"/>
      <c r="O897" s="1">
        <v>1</v>
      </c>
      <c r="P897" s="16" t="s">
        <v>5131</v>
      </c>
      <c r="T897" s="3"/>
    </row>
    <row r="898" spans="1:20" ht="15" customHeight="1">
      <c r="A898" s="28" t="s">
        <v>4972</v>
      </c>
      <c r="B898" s="31" t="s">
        <v>657</v>
      </c>
      <c r="C898" s="28" t="s">
        <v>1842</v>
      </c>
      <c r="D898" s="28" t="s">
        <v>1875</v>
      </c>
      <c r="E898" s="53">
        <v>245721951</v>
      </c>
      <c r="F898" s="53">
        <v>245721951</v>
      </c>
      <c r="G898" s="28">
        <v>1</v>
      </c>
      <c r="H898" s="28" t="s">
        <v>2161</v>
      </c>
      <c r="I898" s="28" t="s">
        <v>1222</v>
      </c>
      <c r="J898" s="28">
        <v>899</v>
      </c>
      <c r="K898" s="28">
        <v>300</v>
      </c>
      <c r="L898" s="28" t="s">
        <v>4420</v>
      </c>
      <c r="M898" s="30">
        <v>0.934579439252336</v>
      </c>
      <c r="N898" s="28"/>
      <c r="O898" s="1">
        <v>1</v>
      </c>
      <c r="P898" s="16" t="s">
        <v>5131</v>
      </c>
      <c r="T898" s="3"/>
    </row>
    <row r="899" spans="1:20" ht="15" customHeight="1">
      <c r="A899" s="28" t="s">
        <v>4972</v>
      </c>
      <c r="B899" s="31" t="s">
        <v>202</v>
      </c>
      <c r="C899" s="28" t="s">
        <v>1840</v>
      </c>
      <c r="D899" s="28" t="s">
        <v>1875</v>
      </c>
      <c r="E899" s="53">
        <v>246070889</v>
      </c>
      <c r="F899" s="53">
        <v>246070889</v>
      </c>
      <c r="G899" s="28">
        <v>1</v>
      </c>
      <c r="H899" s="28" t="s">
        <v>2161</v>
      </c>
      <c r="I899" s="28" t="s">
        <v>2962</v>
      </c>
      <c r="J899" s="28">
        <v>933</v>
      </c>
      <c r="K899" s="28">
        <v>311</v>
      </c>
      <c r="L899" s="28" t="s">
        <v>4727</v>
      </c>
      <c r="M899" s="30">
        <v>0.96284829721362197</v>
      </c>
      <c r="N899" s="28"/>
      <c r="O899" s="1">
        <v>1</v>
      </c>
      <c r="P899" s="16" t="s">
        <v>5131</v>
      </c>
      <c r="T899" s="3"/>
    </row>
    <row r="900" spans="1:20" ht="15" customHeight="1">
      <c r="A900" s="28" t="s">
        <v>4972</v>
      </c>
      <c r="B900" s="31" t="s">
        <v>202</v>
      </c>
      <c r="C900" s="28" t="s">
        <v>1851</v>
      </c>
      <c r="D900" s="28" t="s">
        <v>1875</v>
      </c>
      <c r="E900" s="53">
        <v>246071332</v>
      </c>
      <c r="F900" s="53">
        <v>246071332</v>
      </c>
      <c r="G900" s="28">
        <v>1</v>
      </c>
      <c r="H900" s="28" t="s">
        <v>2161</v>
      </c>
      <c r="I900" s="28" t="s">
        <v>2962</v>
      </c>
      <c r="J900" s="28">
        <v>490</v>
      </c>
      <c r="K900" s="28">
        <v>164</v>
      </c>
      <c r="L900" s="28" t="s">
        <v>4083</v>
      </c>
      <c r="M900" s="30">
        <v>0.507739938080495</v>
      </c>
      <c r="N900" s="28"/>
      <c r="O900" s="1">
        <v>1</v>
      </c>
      <c r="P900" s="16" t="s">
        <v>5131</v>
      </c>
      <c r="T900" s="3"/>
    </row>
    <row r="901" spans="1:20" ht="15" customHeight="1">
      <c r="A901" s="28" t="s">
        <v>4972</v>
      </c>
      <c r="B901" s="31" t="s">
        <v>207</v>
      </c>
      <c r="C901" s="28" t="s">
        <v>1842</v>
      </c>
      <c r="D901" s="28" t="s">
        <v>1875</v>
      </c>
      <c r="E901" s="53">
        <v>246469271</v>
      </c>
      <c r="F901" s="53">
        <v>246469272</v>
      </c>
      <c r="G901" s="28">
        <v>2</v>
      </c>
      <c r="H901" s="28" t="s">
        <v>2161</v>
      </c>
      <c r="I901" s="28" t="s">
        <v>1224</v>
      </c>
      <c r="J901" s="28">
        <v>418</v>
      </c>
      <c r="K901" s="28">
        <v>140</v>
      </c>
      <c r="L901" s="28" t="s">
        <v>4417</v>
      </c>
      <c r="M901" s="30">
        <v>0.44871794871794901</v>
      </c>
      <c r="N901" s="28"/>
      <c r="O901" s="1">
        <v>1</v>
      </c>
      <c r="P901" s="16" t="s">
        <v>5131</v>
      </c>
      <c r="T901" s="3"/>
    </row>
    <row r="902" spans="1:20" ht="15" customHeight="1">
      <c r="A902" s="28" t="s">
        <v>4972</v>
      </c>
      <c r="B902" s="31" t="s">
        <v>2514</v>
      </c>
      <c r="C902" s="28" t="s">
        <v>1842</v>
      </c>
      <c r="D902" s="28" t="s">
        <v>1875</v>
      </c>
      <c r="E902" s="53">
        <v>246635967</v>
      </c>
      <c r="F902" s="53">
        <v>246635967</v>
      </c>
      <c r="G902" s="28">
        <v>1</v>
      </c>
      <c r="H902" s="28" t="s">
        <v>2162</v>
      </c>
      <c r="I902" s="28" t="s">
        <v>3205</v>
      </c>
      <c r="J902" s="28">
        <v>49</v>
      </c>
      <c r="K902" s="28">
        <v>17</v>
      </c>
      <c r="L902" s="28" t="s">
        <v>4418</v>
      </c>
      <c r="M902" s="30">
        <v>4.59459459459459E-2</v>
      </c>
      <c r="N902" s="28"/>
      <c r="O902" s="1">
        <v>1</v>
      </c>
      <c r="P902" s="16" t="s">
        <v>5131</v>
      </c>
      <c r="T902" s="3"/>
    </row>
    <row r="903" spans="1:20" ht="15" customHeight="1">
      <c r="A903" s="28" t="s">
        <v>4972</v>
      </c>
      <c r="B903" s="31" t="s">
        <v>2784</v>
      </c>
      <c r="C903" s="28" t="s">
        <v>1854</v>
      </c>
      <c r="D903" s="28" t="s">
        <v>1875</v>
      </c>
      <c r="E903" s="53">
        <v>246752386</v>
      </c>
      <c r="F903" s="53">
        <v>246752389</v>
      </c>
      <c r="G903" s="28">
        <v>4</v>
      </c>
      <c r="H903" s="28" t="s">
        <v>2161</v>
      </c>
      <c r="I903" s="28" t="s">
        <v>3529</v>
      </c>
      <c r="J903" s="28">
        <v>816</v>
      </c>
      <c r="K903" s="28">
        <v>272</v>
      </c>
      <c r="L903" s="28" t="s">
        <v>4887</v>
      </c>
      <c r="M903" s="30">
        <v>0.858044164037855</v>
      </c>
      <c r="N903" s="28"/>
      <c r="O903" s="1">
        <v>1</v>
      </c>
      <c r="P903" s="16" t="s">
        <v>5131</v>
      </c>
      <c r="T903" s="3"/>
    </row>
    <row r="904" spans="1:20" ht="15" customHeight="1">
      <c r="A904" s="28" t="s">
        <v>4972</v>
      </c>
      <c r="B904" s="31" t="s">
        <v>2744</v>
      </c>
      <c r="C904" s="28" t="s">
        <v>1850</v>
      </c>
      <c r="D904" s="28" t="s">
        <v>1876</v>
      </c>
      <c r="E904" s="53">
        <v>3164633</v>
      </c>
      <c r="F904" s="53">
        <v>3164633</v>
      </c>
      <c r="G904" s="28">
        <v>4</v>
      </c>
      <c r="H904" s="28" t="s">
        <v>2163</v>
      </c>
      <c r="I904" s="28" t="s">
        <v>3493</v>
      </c>
      <c r="J904" s="28" t="s">
        <v>3845</v>
      </c>
      <c r="K904" s="28" t="s">
        <v>3846</v>
      </c>
      <c r="L904" s="28" t="s">
        <v>4837</v>
      </c>
      <c r="M904" s="30">
        <v>0.81049438883833802</v>
      </c>
      <c r="N904" s="28"/>
      <c r="O904" s="1">
        <v>1</v>
      </c>
      <c r="P904" s="16" t="s">
        <v>5130</v>
      </c>
      <c r="T904" s="3"/>
    </row>
    <row r="905" spans="1:20" ht="15" customHeight="1">
      <c r="A905" s="28" t="s">
        <v>4972</v>
      </c>
      <c r="B905" s="31" t="s">
        <v>2708</v>
      </c>
      <c r="C905" s="28" t="s">
        <v>2705</v>
      </c>
      <c r="D905" s="28" t="s">
        <v>1876</v>
      </c>
      <c r="E905" s="53">
        <v>14949293</v>
      </c>
      <c r="F905" s="53">
        <v>14949321</v>
      </c>
      <c r="G905" s="28">
        <v>29</v>
      </c>
      <c r="H905" s="28" t="s">
        <v>2161</v>
      </c>
      <c r="I905" s="28" t="s">
        <v>3449</v>
      </c>
      <c r="J905" s="28">
        <v>1199</v>
      </c>
      <c r="K905" s="28">
        <v>400</v>
      </c>
      <c r="L905" s="28" t="s">
        <v>4471</v>
      </c>
      <c r="M905" s="30">
        <v>0.78431372549019596</v>
      </c>
      <c r="N905" s="28"/>
      <c r="O905" s="1">
        <v>1</v>
      </c>
      <c r="P905" s="16" t="s">
        <v>5130</v>
      </c>
      <c r="T905" s="3"/>
    </row>
    <row r="906" spans="1:20" ht="15" customHeight="1">
      <c r="A906" s="28" t="s">
        <v>4972</v>
      </c>
      <c r="B906" s="31" t="s">
        <v>2374</v>
      </c>
      <c r="C906" s="28" t="s">
        <v>1842</v>
      </c>
      <c r="D906" s="28" t="s">
        <v>1876</v>
      </c>
      <c r="E906" s="53">
        <v>15178721</v>
      </c>
      <c r="F906" s="53">
        <v>15178721</v>
      </c>
      <c r="G906" s="28">
        <v>1</v>
      </c>
      <c r="H906" s="28" t="s">
        <v>2162</v>
      </c>
      <c r="I906" s="28" t="s">
        <v>3029</v>
      </c>
      <c r="J906" s="28">
        <v>109</v>
      </c>
      <c r="K906" s="28">
        <v>37</v>
      </c>
      <c r="L906" s="28" t="s">
        <v>4171</v>
      </c>
      <c r="M906" s="30">
        <v>0.237179487179487</v>
      </c>
      <c r="N906" s="28"/>
      <c r="O906" s="1">
        <v>1</v>
      </c>
      <c r="P906" s="16" t="s">
        <v>5131</v>
      </c>
      <c r="T906" s="3"/>
    </row>
    <row r="907" spans="1:20" ht="15" customHeight="1">
      <c r="A907" s="28" t="s">
        <v>4972</v>
      </c>
      <c r="B907" s="31" t="s">
        <v>662</v>
      </c>
      <c r="C907" s="28" t="s">
        <v>1842</v>
      </c>
      <c r="D907" s="28" t="s">
        <v>1876</v>
      </c>
      <c r="E907" s="53">
        <v>21455053</v>
      </c>
      <c r="F907" s="53">
        <v>21455053</v>
      </c>
      <c r="G907" s="28">
        <v>1</v>
      </c>
      <c r="H907" s="28" t="s">
        <v>2161</v>
      </c>
      <c r="I907" s="28" t="s">
        <v>1228</v>
      </c>
      <c r="J907" s="28">
        <v>173</v>
      </c>
      <c r="K907" s="28">
        <v>58</v>
      </c>
      <c r="L907" s="28" t="s">
        <v>4172</v>
      </c>
      <c r="M907" s="30">
        <v>0.37179487179487197</v>
      </c>
      <c r="N907" s="28"/>
      <c r="O907" s="1">
        <v>0.5</v>
      </c>
      <c r="P907" s="16" t="s">
        <v>5131</v>
      </c>
      <c r="T907" s="3"/>
    </row>
    <row r="908" spans="1:20" ht="15" customHeight="1">
      <c r="A908" s="28" t="s">
        <v>4972</v>
      </c>
      <c r="B908" s="31" t="s">
        <v>242</v>
      </c>
      <c r="C908" s="28" t="s">
        <v>1865</v>
      </c>
      <c r="D908" s="28" t="s">
        <v>1876</v>
      </c>
      <c r="E908" s="53">
        <v>27727475</v>
      </c>
      <c r="F908" s="53">
        <v>27727476</v>
      </c>
      <c r="G908" s="28">
        <v>2</v>
      </c>
      <c r="H908" s="28" t="s">
        <v>2161</v>
      </c>
      <c r="I908" s="28" t="s">
        <v>1231</v>
      </c>
      <c r="J908" s="28">
        <v>2057</v>
      </c>
      <c r="K908" s="28">
        <v>686</v>
      </c>
      <c r="L908" s="28" t="s">
        <v>4105</v>
      </c>
      <c r="M908" s="30">
        <v>0.89322916666666696</v>
      </c>
      <c r="N908" s="28"/>
      <c r="O908" s="1">
        <v>1</v>
      </c>
      <c r="P908" s="16" t="s">
        <v>5130</v>
      </c>
      <c r="T908" s="3"/>
    </row>
    <row r="909" spans="1:20" ht="15" customHeight="1">
      <c r="A909" s="28" t="s">
        <v>4972</v>
      </c>
      <c r="B909" s="31" t="s">
        <v>2605</v>
      </c>
      <c r="C909" s="28" t="s">
        <v>1849</v>
      </c>
      <c r="D909" s="28" t="s">
        <v>1876</v>
      </c>
      <c r="E909" s="53">
        <v>44108255</v>
      </c>
      <c r="F909" s="53">
        <v>44108255</v>
      </c>
      <c r="G909" s="28">
        <v>1</v>
      </c>
      <c r="H909" s="28" t="s">
        <v>2161</v>
      </c>
      <c r="I909" s="28" t="s">
        <v>3320</v>
      </c>
      <c r="J909" s="28">
        <v>41</v>
      </c>
      <c r="K909" s="28">
        <v>14</v>
      </c>
      <c r="L909" s="28" t="s">
        <v>4588</v>
      </c>
      <c r="M909" s="30">
        <v>0.106870229007634</v>
      </c>
      <c r="N909" s="28"/>
      <c r="O909" s="1">
        <v>1</v>
      </c>
      <c r="P909" s="16" t="s">
        <v>5131</v>
      </c>
      <c r="T909" s="3"/>
    </row>
    <row r="910" spans="1:20" ht="15" customHeight="1">
      <c r="A910" s="28" t="s">
        <v>4972</v>
      </c>
      <c r="B910" s="31" t="s">
        <v>2376</v>
      </c>
      <c r="C910" s="28" t="s">
        <v>1842</v>
      </c>
      <c r="D910" s="28" t="s">
        <v>1876</v>
      </c>
      <c r="E910" s="53">
        <v>44816081</v>
      </c>
      <c r="F910" s="53">
        <v>44816081</v>
      </c>
      <c r="G910" s="28">
        <v>4</v>
      </c>
      <c r="H910" s="28" t="s">
        <v>2163</v>
      </c>
      <c r="I910" s="28" t="s">
        <v>3031</v>
      </c>
      <c r="J910" s="28">
        <v>233</v>
      </c>
      <c r="K910" s="28">
        <v>78</v>
      </c>
      <c r="L910" s="28" t="s">
        <v>4174</v>
      </c>
      <c r="M910" s="30">
        <v>0.63414634146341498</v>
      </c>
      <c r="N910" s="28"/>
      <c r="O910" s="1">
        <v>1</v>
      </c>
      <c r="P910" s="16" t="s">
        <v>5131</v>
      </c>
      <c r="T910" s="3"/>
    </row>
    <row r="911" spans="1:20" ht="15" customHeight="1">
      <c r="A911" s="28" t="s">
        <v>4972</v>
      </c>
      <c r="B911" s="31" t="s">
        <v>2376</v>
      </c>
      <c r="C911" s="28" t="s">
        <v>1842</v>
      </c>
      <c r="D911" s="28" t="s">
        <v>1876</v>
      </c>
      <c r="E911" s="53">
        <v>44816164</v>
      </c>
      <c r="F911" s="53">
        <v>44816165</v>
      </c>
      <c r="G911" s="28">
        <v>2</v>
      </c>
      <c r="H911" s="28" t="s">
        <v>2161</v>
      </c>
      <c r="I911" s="28" t="s">
        <v>3031</v>
      </c>
      <c r="J911" s="28">
        <v>149</v>
      </c>
      <c r="K911" s="28">
        <v>50</v>
      </c>
      <c r="L911" s="28" t="s">
        <v>4175</v>
      </c>
      <c r="M911" s="30">
        <v>0.40650406504065001</v>
      </c>
      <c r="N911" s="28"/>
      <c r="O911" s="1">
        <v>1</v>
      </c>
      <c r="P911" s="16" t="s">
        <v>5131</v>
      </c>
      <c r="T911" s="3"/>
    </row>
    <row r="912" spans="1:20" ht="15" customHeight="1">
      <c r="A912" s="28" t="s">
        <v>4972</v>
      </c>
      <c r="B912" s="31" t="s">
        <v>2376</v>
      </c>
      <c r="C912" s="28" t="s">
        <v>1866</v>
      </c>
      <c r="D912" s="28" t="s">
        <v>1876</v>
      </c>
      <c r="E912" s="53">
        <v>44816271</v>
      </c>
      <c r="F912" s="53">
        <v>44816271</v>
      </c>
      <c r="G912" s="28">
        <v>1</v>
      </c>
      <c r="H912" s="28" t="s">
        <v>2161</v>
      </c>
      <c r="I912" s="28" t="s">
        <v>3031</v>
      </c>
      <c r="J912" s="28">
        <v>43</v>
      </c>
      <c r="K912" s="28">
        <v>15</v>
      </c>
      <c r="L912" s="28" t="s">
        <v>4779</v>
      </c>
      <c r="M912" s="30">
        <v>0.12195121951219499</v>
      </c>
      <c r="N912" s="28"/>
      <c r="O912" s="1">
        <v>1</v>
      </c>
      <c r="P912" s="16" t="s">
        <v>5131</v>
      </c>
      <c r="T912" s="3"/>
    </row>
    <row r="913" spans="1:20" ht="15" customHeight="1">
      <c r="A913" s="28" t="s">
        <v>4972</v>
      </c>
      <c r="B913" s="31" t="s">
        <v>2710</v>
      </c>
      <c r="C913" s="28" t="s">
        <v>2711</v>
      </c>
      <c r="D913" s="28" t="s">
        <v>1876</v>
      </c>
      <c r="E913" s="53">
        <v>47990563</v>
      </c>
      <c r="F913" s="53">
        <v>47990563</v>
      </c>
      <c r="G913" s="28">
        <v>1</v>
      </c>
      <c r="H913" s="28" t="s">
        <v>2162</v>
      </c>
      <c r="I913" s="28" t="s">
        <v>3451</v>
      </c>
      <c r="J913" s="28">
        <v>25</v>
      </c>
      <c r="K913" s="28">
        <v>9</v>
      </c>
      <c r="L913" s="28" t="s">
        <v>4777</v>
      </c>
      <c r="M913" s="30">
        <v>2.63929618768328E-2</v>
      </c>
      <c r="N913" s="28"/>
      <c r="O913" s="1">
        <v>1</v>
      </c>
      <c r="P913" s="16" t="s">
        <v>5131</v>
      </c>
      <c r="T913" s="3"/>
    </row>
    <row r="914" spans="1:20" ht="15" customHeight="1">
      <c r="A914" s="28" t="s">
        <v>4972</v>
      </c>
      <c r="B914" s="31" t="s">
        <v>2354</v>
      </c>
      <c r="C914" s="28" t="s">
        <v>1842</v>
      </c>
      <c r="D914" s="28" t="s">
        <v>1876</v>
      </c>
      <c r="E914" s="53">
        <v>50492266</v>
      </c>
      <c r="F914" s="53">
        <v>50492266</v>
      </c>
      <c r="G914" s="28">
        <v>1</v>
      </c>
      <c r="H914" s="28" t="s">
        <v>2161</v>
      </c>
      <c r="I914" s="28" t="s">
        <v>3002</v>
      </c>
      <c r="J914" s="28">
        <v>25</v>
      </c>
      <c r="K914" s="28">
        <v>9</v>
      </c>
      <c r="L914" s="28" t="s">
        <v>4238</v>
      </c>
      <c r="M914" s="30">
        <v>1.20160213618158E-2</v>
      </c>
      <c r="N914" s="28"/>
      <c r="O914" s="1">
        <v>0.14285714285714299</v>
      </c>
      <c r="P914" s="16" t="s">
        <v>5130</v>
      </c>
      <c r="T914" s="3"/>
    </row>
    <row r="915" spans="1:20" ht="15" customHeight="1">
      <c r="A915" s="28" t="s">
        <v>4972</v>
      </c>
      <c r="B915" s="31" t="s">
        <v>2354</v>
      </c>
      <c r="C915" s="28" t="s">
        <v>1843</v>
      </c>
      <c r="D915" s="28" t="s">
        <v>1876</v>
      </c>
      <c r="E915" s="53">
        <v>50492280</v>
      </c>
      <c r="F915" s="53">
        <v>50492280</v>
      </c>
      <c r="G915" s="28">
        <v>1</v>
      </c>
      <c r="H915" s="28" t="s">
        <v>2162</v>
      </c>
      <c r="I915" s="28" t="s">
        <v>3002</v>
      </c>
      <c r="J915" s="28">
        <v>39</v>
      </c>
      <c r="K915" s="28">
        <v>13</v>
      </c>
      <c r="L915" s="28" t="s">
        <v>4130</v>
      </c>
      <c r="M915" s="30">
        <v>1.7356475300400499E-2</v>
      </c>
      <c r="N915" s="28"/>
      <c r="O915" s="1">
        <v>0.14285714285714299</v>
      </c>
      <c r="P915" s="16" t="s">
        <v>5130</v>
      </c>
      <c r="T915" s="3"/>
    </row>
    <row r="916" spans="1:20" ht="15" customHeight="1">
      <c r="A916" s="28" t="s">
        <v>4972</v>
      </c>
      <c r="B916" s="31" t="s">
        <v>2354</v>
      </c>
      <c r="C916" s="28" t="s">
        <v>1842</v>
      </c>
      <c r="D916" s="28" t="s">
        <v>1876</v>
      </c>
      <c r="E916" s="53">
        <v>50494574</v>
      </c>
      <c r="F916" s="53">
        <v>50494574</v>
      </c>
      <c r="G916" s="28">
        <v>10</v>
      </c>
      <c r="H916" s="28" t="s">
        <v>2162</v>
      </c>
      <c r="I916" s="28" t="s">
        <v>3073</v>
      </c>
      <c r="J916" s="28" t="s">
        <v>3673</v>
      </c>
      <c r="K916" s="28" t="s">
        <v>3674</v>
      </c>
      <c r="L916" s="28" t="s">
        <v>4239</v>
      </c>
      <c r="M916" s="30">
        <v>8.450047339481126E-2</v>
      </c>
      <c r="N916" s="28"/>
      <c r="O916" s="1">
        <v>0.28571428571428598</v>
      </c>
      <c r="P916" s="16" t="s">
        <v>5130</v>
      </c>
      <c r="T916" s="3"/>
    </row>
    <row r="917" spans="1:20" ht="15" customHeight="1">
      <c r="A917" s="28" t="s">
        <v>4972</v>
      </c>
      <c r="B917" s="31" t="s">
        <v>40</v>
      </c>
      <c r="C917" s="28" t="s">
        <v>1846</v>
      </c>
      <c r="D917" s="28" t="s">
        <v>1876</v>
      </c>
      <c r="E917" s="53">
        <v>60233008</v>
      </c>
      <c r="F917" s="53">
        <v>60233013</v>
      </c>
      <c r="G917" s="28">
        <v>6</v>
      </c>
      <c r="H917" s="28" t="s">
        <v>2161</v>
      </c>
      <c r="I917" s="28" t="s">
        <v>3340</v>
      </c>
      <c r="J917" s="28">
        <v>2181</v>
      </c>
      <c r="K917" s="28">
        <v>727</v>
      </c>
      <c r="L917" s="28" t="s">
        <v>4618</v>
      </c>
      <c r="M917" s="30">
        <v>0.74564102564102597</v>
      </c>
      <c r="N917" s="28"/>
      <c r="O917" s="1">
        <v>1</v>
      </c>
      <c r="P917" s="16" t="s">
        <v>5130</v>
      </c>
      <c r="T917" s="3"/>
    </row>
    <row r="918" spans="1:20" ht="15" customHeight="1">
      <c r="A918" s="28" t="s">
        <v>4972</v>
      </c>
      <c r="B918" s="31" t="s">
        <v>666</v>
      </c>
      <c r="C918" s="28" t="s">
        <v>1842</v>
      </c>
      <c r="D918" s="28" t="s">
        <v>1876</v>
      </c>
      <c r="E918" s="53">
        <v>64052935</v>
      </c>
      <c r="F918" s="53">
        <v>64052935</v>
      </c>
      <c r="G918" s="28">
        <v>1</v>
      </c>
      <c r="H918" s="28" t="s">
        <v>2162</v>
      </c>
      <c r="I918" s="28" t="s">
        <v>1237</v>
      </c>
      <c r="J918" s="28">
        <v>1048</v>
      </c>
      <c r="K918" s="28">
        <v>350</v>
      </c>
      <c r="L918" s="28" t="s">
        <v>4560</v>
      </c>
      <c r="M918" s="30">
        <v>0.75593952483801297</v>
      </c>
      <c r="N918" s="28"/>
      <c r="O918" s="1">
        <v>0.25</v>
      </c>
      <c r="P918" s="16" t="s">
        <v>5130</v>
      </c>
      <c r="T918" s="3"/>
    </row>
    <row r="919" spans="1:20" ht="15" customHeight="1">
      <c r="A919" s="28" t="s">
        <v>4972</v>
      </c>
      <c r="B919" s="31" t="s">
        <v>666</v>
      </c>
      <c r="C919" s="28" t="s">
        <v>1842</v>
      </c>
      <c r="D919" s="28" t="s">
        <v>1876</v>
      </c>
      <c r="E919" s="53">
        <v>64085168</v>
      </c>
      <c r="F919" s="53">
        <v>64085168</v>
      </c>
      <c r="G919" s="28">
        <v>1</v>
      </c>
      <c r="H919" s="28" t="s">
        <v>2162</v>
      </c>
      <c r="I919" s="28" t="s">
        <v>3303</v>
      </c>
      <c r="J919" s="28">
        <v>162</v>
      </c>
      <c r="K919" s="28">
        <v>54</v>
      </c>
      <c r="L919" s="28" t="s">
        <v>4561</v>
      </c>
      <c r="M919" s="30">
        <v>0.248847926267281</v>
      </c>
      <c r="N919" s="28"/>
      <c r="O919" s="1">
        <v>0.25</v>
      </c>
      <c r="P919" s="16" t="s">
        <v>5130</v>
      </c>
      <c r="T919" s="3"/>
    </row>
    <row r="920" spans="1:20" ht="15" customHeight="1">
      <c r="A920" s="28" t="s">
        <v>4972</v>
      </c>
      <c r="B920" s="31" t="s">
        <v>666</v>
      </c>
      <c r="C920" s="28" t="s">
        <v>1842</v>
      </c>
      <c r="D920" s="28" t="s">
        <v>1876</v>
      </c>
      <c r="E920" s="53">
        <v>64086196</v>
      </c>
      <c r="F920" s="53">
        <v>64086196</v>
      </c>
      <c r="G920" s="28">
        <v>1</v>
      </c>
      <c r="H920" s="28" t="s">
        <v>2161</v>
      </c>
      <c r="I920" s="28" t="s">
        <v>3304</v>
      </c>
      <c r="J920" s="28" t="s">
        <v>3759</v>
      </c>
      <c r="K920" s="28" t="s">
        <v>3760</v>
      </c>
      <c r="L920" s="28" t="s">
        <v>4562</v>
      </c>
      <c r="M920" s="30">
        <v>0.74619541957380742</v>
      </c>
      <c r="N920" s="28"/>
      <c r="O920" s="1">
        <v>0.5</v>
      </c>
      <c r="P920" s="16" t="s">
        <v>5130</v>
      </c>
      <c r="T920" s="3"/>
    </row>
    <row r="921" spans="1:20" ht="15" customHeight="1">
      <c r="A921" s="28" t="s">
        <v>4972</v>
      </c>
      <c r="B921" s="31" t="s">
        <v>2403</v>
      </c>
      <c r="C921" s="28" t="s">
        <v>2703</v>
      </c>
      <c r="D921" s="28" t="s">
        <v>1876</v>
      </c>
      <c r="E921" s="53">
        <v>73047163</v>
      </c>
      <c r="F921" s="53">
        <v>73047163</v>
      </c>
      <c r="G921" s="28">
        <v>1</v>
      </c>
      <c r="H921" s="28" t="s">
        <v>2161</v>
      </c>
      <c r="I921" s="28" t="s">
        <v>3445</v>
      </c>
      <c r="J921" s="28">
        <v>1141</v>
      </c>
      <c r="K921" s="28">
        <v>381</v>
      </c>
      <c r="L921" s="28" t="s">
        <v>4770</v>
      </c>
      <c r="M921" s="30">
        <v>0.93611793611793603</v>
      </c>
      <c r="N921" s="28"/>
      <c r="O921" s="1">
        <v>0.11111111111111099</v>
      </c>
      <c r="P921" s="16" t="s">
        <v>5130</v>
      </c>
      <c r="T921" s="3"/>
    </row>
    <row r="922" spans="1:20" ht="15" customHeight="1">
      <c r="A922" s="28" t="s">
        <v>4972</v>
      </c>
      <c r="B922" s="31" t="s">
        <v>2403</v>
      </c>
      <c r="C922" s="28" t="s">
        <v>1842</v>
      </c>
      <c r="D922" s="28" t="s">
        <v>1876</v>
      </c>
      <c r="E922" s="53">
        <v>73242118</v>
      </c>
      <c r="F922" s="53">
        <v>73242118</v>
      </c>
      <c r="G922" s="28">
        <v>1</v>
      </c>
      <c r="H922" s="28" t="s">
        <v>2162</v>
      </c>
      <c r="I922" s="28" t="s">
        <v>3068</v>
      </c>
      <c r="J922" s="28" t="s">
        <v>3663</v>
      </c>
      <c r="K922" s="28" t="s">
        <v>3664</v>
      </c>
      <c r="L922" s="28" t="s">
        <v>4229</v>
      </c>
      <c r="M922" s="30">
        <v>9.434203789042514E-2</v>
      </c>
      <c r="N922" s="28"/>
      <c r="O922" s="1">
        <v>0.22222222222222199</v>
      </c>
      <c r="P922" s="16" t="s">
        <v>5130</v>
      </c>
      <c r="T922" s="3"/>
    </row>
    <row r="923" spans="1:20" ht="15" customHeight="1">
      <c r="A923" s="28" t="s">
        <v>4972</v>
      </c>
      <c r="B923" s="31" t="s">
        <v>99</v>
      </c>
      <c r="C923" s="28" t="s">
        <v>1842</v>
      </c>
      <c r="D923" s="28" t="s">
        <v>1876</v>
      </c>
      <c r="E923" s="53">
        <v>74571242</v>
      </c>
      <c r="F923" s="53">
        <v>74571242</v>
      </c>
      <c r="G923" s="28">
        <v>1</v>
      </c>
      <c r="H923" s="28" t="s">
        <v>2161</v>
      </c>
      <c r="I923" s="28" t="s">
        <v>3103</v>
      </c>
      <c r="J923" s="28">
        <v>1135</v>
      </c>
      <c r="K923" s="28">
        <v>379</v>
      </c>
      <c r="L923" s="28" t="s">
        <v>4277</v>
      </c>
      <c r="M923" s="30">
        <v>0.55899705014749301</v>
      </c>
      <c r="N923" s="28"/>
      <c r="O923" s="1">
        <v>0.25</v>
      </c>
      <c r="P923" s="16" t="s">
        <v>5130</v>
      </c>
      <c r="T923" s="3"/>
    </row>
    <row r="924" spans="1:20" ht="15" customHeight="1">
      <c r="A924" s="28" t="s">
        <v>4972</v>
      </c>
      <c r="B924" s="31" t="s">
        <v>2530</v>
      </c>
      <c r="C924" s="28" t="s">
        <v>1842</v>
      </c>
      <c r="D924" s="28" t="s">
        <v>1876</v>
      </c>
      <c r="E924" s="53">
        <v>75341667</v>
      </c>
      <c r="F924" s="53">
        <v>75341667</v>
      </c>
      <c r="G924" s="28">
        <v>1</v>
      </c>
      <c r="H924" s="28" t="s">
        <v>2161</v>
      </c>
      <c r="I924" s="28" t="s">
        <v>3225</v>
      </c>
      <c r="J924" s="28" t="s">
        <v>3725</v>
      </c>
      <c r="K924" s="28" t="s">
        <v>3726</v>
      </c>
      <c r="L924" s="28" t="s">
        <v>4460</v>
      </c>
      <c r="M924" s="30">
        <v>0.2679771718452757</v>
      </c>
      <c r="N924" s="28"/>
      <c r="O924" s="1">
        <v>2</v>
      </c>
      <c r="P924" s="16" t="s">
        <v>5131</v>
      </c>
      <c r="T924" s="3"/>
    </row>
    <row r="925" spans="1:20" ht="15" customHeight="1">
      <c r="A925" s="28" t="s">
        <v>4972</v>
      </c>
      <c r="B925" s="31" t="s">
        <v>2473</v>
      </c>
      <c r="C925" s="28" t="s">
        <v>1849</v>
      </c>
      <c r="D925" s="28" t="s">
        <v>1876</v>
      </c>
      <c r="E925" s="53">
        <v>89611782</v>
      </c>
      <c r="F925" s="53">
        <v>89611782</v>
      </c>
      <c r="G925" s="28">
        <v>1</v>
      </c>
      <c r="H925" s="28" t="s">
        <v>2162</v>
      </c>
      <c r="I925" s="28" t="s">
        <v>3156</v>
      </c>
      <c r="J925" s="28">
        <v>443</v>
      </c>
      <c r="K925" s="28">
        <v>148</v>
      </c>
      <c r="L925" s="28" t="s">
        <v>4587</v>
      </c>
      <c r="M925" s="30">
        <v>0.82681564245810002</v>
      </c>
      <c r="N925" s="28"/>
      <c r="O925" s="1">
        <v>1</v>
      </c>
      <c r="P925" s="16" t="s">
        <v>5131</v>
      </c>
      <c r="T925" s="3"/>
    </row>
    <row r="926" spans="1:20" ht="15" customHeight="1">
      <c r="A926" s="28" t="s">
        <v>4972</v>
      </c>
      <c r="B926" s="31" t="s">
        <v>2473</v>
      </c>
      <c r="C926" s="28" t="s">
        <v>1842</v>
      </c>
      <c r="D926" s="28" t="s">
        <v>1876</v>
      </c>
      <c r="E926" s="53">
        <v>89612195</v>
      </c>
      <c r="F926" s="53">
        <v>89612196</v>
      </c>
      <c r="G926" s="28">
        <v>2</v>
      </c>
      <c r="H926" s="28" t="s">
        <v>2161</v>
      </c>
      <c r="I926" s="28" t="s">
        <v>3156</v>
      </c>
      <c r="J926" s="28">
        <v>29</v>
      </c>
      <c r="K926" s="28">
        <v>10</v>
      </c>
      <c r="L926" s="28" t="s">
        <v>4349</v>
      </c>
      <c r="M926" s="30">
        <v>5.5865921787709501E-2</v>
      </c>
      <c r="N926" s="28"/>
      <c r="O926" s="1">
        <v>1</v>
      </c>
      <c r="P926" s="16" t="s">
        <v>5131</v>
      </c>
      <c r="T926" s="3"/>
    </row>
    <row r="927" spans="1:20" ht="15" customHeight="1">
      <c r="A927" s="28" t="s">
        <v>4972</v>
      </c>
      <c r="B927" s="31" t="s">
        <v>670</v>
      </c>
      <c r="C927" s="28" t="s">
        <v>1844</v>
      </c>
      <c r="D927" s="28" t="s">
        <v>1876</v>
      </c>
      <c r="E927" s="53">
        <v>90346611</v>
      </c>
      <c r="F927" s="53">
        <v>90346611</v>
      </c>
      <c r="G927" s="28">
        <v>1</v>
      </c>
      <c r="H927" s="28" t="s">
        <v>2161</v>
      </c>
      <c r="I927" s="28" t="s">
        <v>1241</v>
      </c>
      <c r="J927" s="28">
        <v>661</v>
      </c>
      <c r="K927" s="28">
        <v>221</v>
      </c>
      <c r="L927" s="28" t="s">
        <v>3973</v>
      </c>
      <c r="M927" s="30">
        <v>0.60217983651226203</v>
      </c>
      <c r="N927" s="28"/>
      <c r="O927" s="1">
        <v>1</v>
      </c>
      <c r="P927" s="16" t="s">
        <v>5131</v>
      </c>
      <c r="T927" s="3"/>
    </row>
    <row r="928" spans="1:20" ht="15" customHeight="1">
      <c r="A928" s="28" t="s">
        <v>4972</v>
      </c>
      <c r="B928" s="31" t="s">
        <v>155</v>
      </c>
      <c r="C928" s="28" t="s">
        <v>1844</v>
      </c>
      <c r="D928" s="28" t="s">
        <v>1876</v>
      </c>
      <c r="E928" s="53">
        <v>90421623</v>
      </c>
      <c r="F928" s="53">
        <v>90421623</v>
      </c>
      <c r="G928" s="28">
        <v>4</v>
      </c>
      <c r="H928" s="28" t="s">
        <v>2162</v>
      </c>
      <c r="I928" s="28" t="s">
        <v>1242</v>
      </c>
      <c r="J928" s="28" t="s">
        <v>3577</v>
      </c>
      <c r="K928" s="28" t="s">
        <v>3578</v>
      </c>
      <c r="L928" s="28" t="s">
        <v>3972</v>
      </c>
      <c r="M928" s="30">
        <v>0.47767504860451226</v>
      </c>
      <c r="N928" s="28"/>
      <c r="O928" s="1">
        <v>1</v>
      </c>
      <c r="P928" s="16" t="s">
        <v>5130</v>
      </c>
      <c r="T928" s="3"/>
    </row>
    <row r="929" spans="1:20" ht="15" customHeight="1">
      <c r="A929" s="28" t="s">
        <v>4972</v>
      </c>
      <c r="B929" s="31" t="s">
        <v>672</v>
      </c>
      <c r="C929" s="28" t="s">
        <v>1846</v>
      </c>
      <c r="D929" s="28" t="s">
        <v>1876</v>
      </c>
      <c r="E929" s="53">
        <v>91133183</v>
      </c>
      <c r="F929" s="53">
        <v>91133183</v>
      </c>
      <c r="G929" s="28">
        <v>1</v>
      </c>
      <c r="H929" s="28" t="s">
        <v>2161</v>
      </c>
      <c r="I929" s="28" t="s">
        <v>1243</v>
      </c>
      <c r="J929" s="28">
        <v>133</v>
      </c>
      <c r="K929" s="28">
        <v>45</v>
      </c>
      <c r="L929" s="28" t="s">
        <v>4642</v>
      </c>
      <c r="M929" s="30">
        <v>9.4736842105263203E-2</v>
      </c>
      <c r="N929" s="28"/>
      <c r="O929" s="1">
        <v>1</v>
      </c>
      <c r="P929" s="16" t="s">
        <v>5130</v>
      </c>
      <c r="T929" s="3"/>
    </row>
    <row r="930" spans="1:20" ht="15" customHeight="1">
      <c r="A930" s="28" t="s">
        <v>4972</v>
      </c>
      <c r="B930" s="31" t="s">
        <v>672</v>
      </c>
      <c r="C930" s="28" t="s">
        <v>1854</v>
      </c>
      <c r="D930" s="28" t="s">
        <v>1876</v>
      </c>
      <c r="E930" s="53">
        <v>91134275</v>
      </c>
      <c r="F930" s="53">
        <v>91134275</v>
      </c>
      <c r="G930" s="28">
        <v>1</v>
      </c>
      <c r="H930" s="28" t="s">
        <v>2162</v>
      </c>
      <c r="I930" s="28" t="s">
        <v>1243</v>
      </c>
      <c r="J930" s="28">
        <v>1225</v>
      </c>
      <c r="K930" s="28">
        <v>409</v>
      </c>
      <c r="L930" s="28" t="s">
        <v>4883</v>
      </c>
      <c r="M930" s="30">
        <v>0.86105263157894696</v>
      </c>
      <c r="N930" s="28"/>
      <c r="O930" s="1">
        <v>1</v>
      </c>
      <c r="P930" s="16" t="s">
        <v>5130</v>
      </c>
      <c r="T930" s="3"/>
    </row>
    <row r="931" spans="1:20" ht="15" customHeight="1">
      <c r="A931" s="28" t="s">
        <v>4972</v>
      </c>
      <c r="B931" s="31" t="s">
        <v>673</v>
      </c>
      <c r="C931" s="28" t="s">
        <v>1842</v>
      </c>
      <c r="D931" s="28" t="s">
        <v>1876</v>
      </c>
      <c r="E931" s="53">
        <v>92493353</v>
      </c>
      <c r="F931" s="53">
        <v>92493353</v>
      </c>
      <c r="G931" s="28">
        <v>1</v>
      </c>
      <c r="H931" s="28" t="s">
        <v>2161</v>
      </c>
      <c r="I931" s="28" t="s">
        <v>1244</v>
      </c>
      <c r="J931" s="28">
        <v>1370</v>
      </c>
      <c r="K931" s="28">
        <v>457</v>
      </c>
      <c r="L931" s="28" t="s">
        <v>4331</v>
      </c>
      <c r="M931" s="30">
        <v>0.95208333333333295</v>
      </c>
      <c r="N931" s="28"/>
      <c r="O931" s="1">
        <v>0.33333333333333298</v>
      </c>
      <c r="P931" s="16" t="s">
        <v>5130</v>
      </c>
      <c r="T931" s="3"/>
    </row>
    <row r="932" spans="1:20" ht="15" customHeight="1">
      <c r="A932" s="28" t="s">
        <v>4972</v>
      </c>
      <c r="B932" s="31" t="s">
        <v>2266</v>
      </c>
      <c r="C932" s="28" t="s">
        <v>1844</v>
      </c>
      <c r="D932" s="28" t="s">
        <v>1876</v>
      </c>
      <c r="E932" s="53">
        <v>92651987</v>
      </c>
      <c r="F932" s="53">
        <v>92651988</v>
      </c>
      <c r="G932" s="28">
        <v>2</v>
      </c>
      <c r="H932" s="28" t="s">
        <v>2161</v>
      </c>
      <c r="I932" s="28" t="s">
        <v>2903</v>
      </c>
      <c r="J932" s="28">
        <v>804</v>
      </c>
      <c r="K932" s="28">
        <v>268</v>
      </c>
      <c r="L932" s="28" t="s">
        <v>4015</v>
      </c>
      <c r="M932" s="30">
        <v>0.82972136222910198</v>
      </c>
      <c r="N932" s="28"/>
      <c r="O932" s="1">
        <v>0.5</v>
      </c>
      <c r="P932" s="16" t="s">
        <v>5130</v>
      </c>
      <c r="T932" s="3"/>
    </row>
    <row r="933" spans="1:20" ht="15" customHeight="1">
      <c r="A933" s="28" t="s">
        <v>4972</v>
      </c>
      <c r="B933" s="31" t="s">
        <v>2266</v>
      </c>
      <c r="C933" s="28" t="s">
        <v>1849</v>
      </c>
      <c r="D933" s="28" t="s">
        <v>1876</v>
      </c>
      <c r="E933" s="53">
        <v>92652014</v>
      </c>
      <c r="F933" s="53">
        <v>92652021</v>
      </c>
      <c r="G933" s="28">
        <v>8</v>
      </c>
      <c r="H933" s="28" t="s">
        <v>2161</v>
      </c>
      <c r="I933" s="28" t="s">
        <v>2903</v>
      </c>
      <c r="J933" s="28">
        <v>831</v>
      </c>
      <c r="K933" s="28">
        <v>277</v>
      </c>
      <c r="L933" s="28" t="s">
        <v>4599</v>
      </c>
      <c r="M933" s="30">
        <v>0.85758513931888503</v>
      </c>
      <c r="N933" s="28"/>
      <c r="O933" s="1">
        <v>0.5</v>
      </c>
      <c r="P933" s="16" t="s">
        <v>5130</v>
      </c>
      <c r="T933" s="3"/>
    </row>
    <row r="934" spans="1:20" ht="15" customHeight="1">
      <c r="A934" s="28" t="s">
        <v>4972</v>
      </c>
      <c r="B934" s="31" t="s">
        <v>2508</v>
      </c>
      <c r="C934" s="28" t="s">
        <v>1842</v>
      </c>
      <c r="D934" s="28" t="s">
        <v>1876</v>
      </c>
      <c r="E934" s="53">
        <v>95337353</v>
      </c>
      <c r="F934" s="53">
        <v>95337353</v>
      </c>
      <c r="G934" s="28">
        <v>4</v>
      </c>
      <c r="H934" s="28" t="s">
        <v>2163</v>
      </c>
      <c r="I934" s="28" t="s">
        <v>3198</v>
      </c>
      <c r="J934" s="28" t="s">
        <v>3720</v>
      </c>
      <c r="K934" s="28" t="s">
        <v>3721</v>
      </c>
      <c r="L934" s="28" t="s">
        <v>4404</v>
      </c>
      <c r="M934" s="30">
        <v>0.99729603320763505</v>
      </c>
      <c r="N934" s="28"/>
      <c r="O934" s="1">
        <v>1</v>
      </c>
      <c r="P934" s="16" t="s">
        <v>5130</v>
      </c>
      <c r="T934" s="3"/>
    </row>
    <row r="935" spans="1:20" ht="15" customHeight="1">
      <c r="A935" s="28" t="s">
        <v>4972</v>
      </c>
      <c r="B935" s="31" t="s">
        <v>249</v>
      </c>
      <c r="C935" s="28" t="s">
        <v>1842</v>
      </c>
      <c r="D935" s="28" t="s">
        <v>1876</v>
      </c>
      <c r="E935" s="53">
        <v>99961085</v>
      </c>
      <c r="F935" s="53">
        <v>99961085</v>
      </c>
      <c r="G935" s="28">
        <v>1</v>
      </c>
      <c r="H935" s="28" t="s">
        <v>2161</v>
      </c>
      <c r="I935" s="28" t="s">
        <v>3233</v>
      </c>
      <c r="J935" s="28">
        <v>1817</v>
      </c>
      <c r="K935" s="28">
        <v>606</v>
      </c>
      <c r="L935" s="28" t="s">
        <v>4473</v>
      </c>
      <c r="M935" s="30">
        <v>0.76418663303909196</v>
      </c>
      <c r="N935" s="28"/>
      <c r="O935" s="1">
        <v>0.2</v>
      </c>
      <c r="P935" s="16" t="s">
        <v>5130</v>
      </c>
      <c r="T935" s="3"/>
    </row>
    <row r="936" spans="1:20" ht="15" customHeight="1">
      <c r="A936" s="28" t="s">
        <v>4972</v>
      </c>
      <c r="B936" s="31" t="s">
        <v>2262</v>
      </c>
      <c r="C936" s="28" t="s">
        <v>1844</v>
      </c>
      <c r="D936" s="28" t="s">
        <v>1876</v>
      </c>
      <c r="E936" s="53">
        <v>102039776</v>
      </c>
      <c r="F936" s="53">
        <v>102039783</v>
      </c>
      <c r="G936" s="28">
        <v>8</v>
      </c>
      <c r="H936" s="28" t="s">
        <v>2161</v>
      </c>
      <c r="I936" s="28" t="s">
        <v>2898</v>
      </c>
      <c r="J936" s="28" t="s">
        <v>3584</v>
      </c>
      <c r="K936" s="28" t="s">
        <v>3585</v>
      </c>
      <c r="L936" s="28" t="s">
        <v>4008</v>
      </c>
      <c r="M936" s="30">
        <v>0.91941613785933551</v>
      </c>
      <c r="N936" s="28"/>
      <c r="O936" s="1">
        <v>1</v>
      </c>
      <c r="P936" s="16" t="s">
        <v>5130</v>
      </c>
      <c r="T936" s="3"/>
    </row>
    <row r="937" spans="1:20" ht="15" customHeight="1">
      <c r="A937" s="28" t="s">
        <v>4972</v>
      </c>
      <c r="B937" s="31" t="s">
        <v>675</v>
      </c>
      <c r="C937" s="28" t="s">
        <v>1842</v>
      </c>
      <c r="D937" s="28" t="s">
        <v>1876</v>
      </c>
      <c r="E937" s="53">
        <v>102255803</v>
      </c>
      <c r="F937" s="53">
        <v>102255804</v>
      </c>
      <c r="G937" s="28">
        <v>2</v>
      </c>
      <c r="H937" s="28" t="s">
        <v>2161</v>
      </c>
      <c r="I937" s="28" t="s">
        <v>1247</v>
      </c>
      <c r="J937" s="28">
        <v>1027</v>
      </c>
      <c r="K937" s="28">
        <v>343</v>
      </c>
      <c r="L937" s="28" t="s">
        <v>4493</v>
      </c>
      <c r="M937" s="30">
        <v>0.290677966101695</v>
      </c>
      <c r="N937" s="28"/>
      <c r="O937" s="1">
        <v>1</v>
      </c>
      <c r="P937" s="16" t="s">
        <v>5130</v>
      </c>
      <c r="T937" s="3"/>
    </row>
    <row r="938" spans="1:20" ht="15" customHeight="1">
      <c r="A938" s="28" t="s">
        <v>4972</v>
      </c>
      <c r="B938" s="31" t="s">
        <v>675</v>
      </c>
      <c r="C938" s="28" t="s">
        <v>1846</v>
      </c>
      <c r="D938" s="28" t="s">
        <v>1876</v>
      </c>
      <c r="E938" s="53">
        <v>102257701</v>
      </c>
      <c r="F938" s="53">
        <v>102257708</v>
      </c>
      <c r="G938" s="28">
        <v>8</v>
      </c>
      <c r="H938" s="28" t="s">
        <v>2161</v>
      </c>
      <c r="I938" s="28" t="s">
        <v>1247</v>
      </c>
      <c r="J938" s="28">
        <v>586</v>
      </c>
      <c r="K938" s="28">
        <v>196</v>
      </c>
      <c r="L938" s="28" t="s">
        <v>4670</v>
      </c>
      <c r="M938" s="30">
        <v>0.16610169491525401</v>
      </c>
      <c r="N938" s="28"/>
      <c r="O938" s="1">
        <v>1</v>
      </c>
      <c r="P938" s="16" t="s">
        <v>5130</v>
      </c>
      <c r="T938" s="3"/>
    </row>
    <row r="939" spans="1:20" ht="15" customHeight="1">
      <c r="A939" s="28" t="s">
        <v>4972</v>
      </c>
      <c r="B939" s="31" t="s">
        <v>2375</v>
      </c>
      <c r="C939" s="28" t="s">
        <v>1842</v>
      </c>
      <c r="D939" s="28" t="s">
        <v>1876</v>
      </c>
      <c r="E939" s="53">
        <v>102740772</v>
      </c>
      <c r="F939" s="53">
        <v>102740773</v>
      </c>
      <c r="G939" s="28">
        <v>2</v>
      </c>
      <c r="H939" s="28" t="s">
        <v>2161</v>
      </c>
      <c r="I939" s="28" t="s">
        <v>3030</v>
      </c>
      <c r="J939" s="28" t="s">
        <v>3644</v>
      </c>
      <c r="K939" s="28" t="s">
        <v>3645</v>
      </c>
      <c r="L939" s="28" t="s">
        <v>4173</v>
      </c>
      <c r="M939" s="30">
        <v>1</v>
      </c>
      <c r="N939" s="28"/>
      <c r="O939" s="1">
        <v>0.5</v>
      </c>
      <c r="P939" s="16" t="s">
        <v>5130</v>
      </c>
      <c r="T939" s="3"/>
    </row>
    <row r="940" spans="1:20" ht="15" customHeight="1">
      <c r="A940" s="28" t="s">
        <v>4972</v>
      </c>
      <c r="B940" s="31" t="s">
        <v>2261</v>
      </c>
      <c r="C940" s="28" t="s">
        <v>1844</v>
      </c>
      <c r="D940" s="28" t="s">
        <v>1876</v>
      </c>
      <c r="E940" s="53">
        <v>102758420</v>
      </c>
      <c r="F940" s="53">
        <v>102758420</v>
      </c>
      <c r="G940" s="28">
        <v>1</v>
      </c>
      <c r="H940" s="28" t="s">
        <v>2163</v>
      </c>
      <c r="I940" s="28" t="s">
        <v>2897</v>
      </c>
      <c r="J940" s="28">
        <v>2896</v>
      </c>
      <c r="K940" s="28">
        <v>966</v>
      </c>
      <c r="L940" s="28" t="s">
        <v>4007</v>
      </c>
      <c r="M940" s="30">
        <v>0.93423597678916803</v>
      </c>
      <c r="N940" s="28"/>
      <c r="O940" s="1">
        <v>0.5</v>
      </c>
      <c r="P940" s="16" t="s">
        <v>5130</v>
      </c>
      <c r="T940" s="3"/>
    </row>
    <row r="941" spans="1:20" ht="15" customHeight="1">
      <c r="A941" s="28" t="s">
        <v>4972</v>
      </c>
      <c r="B941" s="31" t="s">
        <v>85</v>
      </c>
      <c r="C941" s="28" t="s">
        <v>1840</v>
      </c>
      <c r="D941" s="28" t="s">
        <v>1876</v>
      </c>
      <c r="E941" s="53">
        <v>104677108</v>
      </c>
      <c r="F941" s="53">
        <v>104677108</v>
      </c>
      <c r="G941" s="28">
        <v>1</v>
      </c>
      <c r="H941" s="28" t="s">
        <v>2162</v>
      </c>
      <c r="I941" s="28" t="s">
        <v>3394</v>
      </c>
      <c r="J941" s="28">
        <v>1638</v>
      </c>
      <c r="K941" s="28">
        <v>546</v>
      </c>
      <c r="L941" s="28" t="s">
        <v>4700</v>
      </c>
      <c r="M941" s="30">
        <v>0.987341772151899</v>
      </c>
      <c r="N941" s="28"/>
      <c r="O941" s="1">
        <v>0.33333333333333298</v>
      </c>
      <c r="P941" s="16" t="s">
        <v>5130</v>
      </c>
      <c r="T941" s="3"/>
    </row>
    <row r="942" spans="1:20" ht="15" customHeight="1">
      <c r="A942" s="28" t="s">
        <v>4972</v>
      </c>
      <c r="B942" s="31" t="s">
        <v>2465</v>
      </c>
      <c r="C942" s="28" t="s">
        <v>1842</v>
      </c>
      <c r="D942" s="28" t="s">
        <v>1876</v>
      </c>
      <c r="E942" s="53">
        <v>106064174</v>
      </c>
      <c r="F942" s="53">
        <v>106064174</v>
      </c>
      <c r="G942" s="28">
        <v>5</v>
      </c>
      <c r="H942" s="28" t="s">
        <v>2162</v>
      </c>
      <c r="I942" s="28" t="s">
        <v>3145</v>
      </c>
      <c r="J942" s="28">
        <v>1626</v>
      </c>
      <c r="K942" s="28">
        <v>542</v>
      </c>
      <c r="L942" s="28" t="s">
        <v>4338</v>
      </c>
      <c r="M942" s="30">
        <v>0.98905109489051002</v>
      </c>
      <c r="N942" s="28"/>
      <c r="O942" s="1">
        <v>1</v>
      </c>
      <c r="P942" s="16" t="s">
        <v>5130</v>
      </c>
      <c r="T942" s="3"/>
    </row>
    <row r="943" spans="1:20" ht="15" customHeight="1">
      <c r="A943" s="28" t="s">
        <v>4972</v>
      </c>
      <c r="B943" s="31" t="s">
        <v>2171</v>
      </c>
      <c r="C943" s="28" t="s">
        <v>1852</v>
      </c>
      <c r="D943" s="28" t="s">
        <v>1876</v>
      </c>
      <c r="E943" s="53">
        <v>115429653</v>
      </c>
      <c r="F943" s="53">
        <v>115429653</v>
      </c>
      <c r="G943" s="28">
        <v>1</v>
      </c>
      <c r="H943" s="28" t="s">
        <v>2161</v>
      </c>
      <c r="I943" s="28" t="s">
        <v>2792</v>
      </c>
      <c r="J943" s="28">
        <v>150</v>
      </c>
      <c r="K943" s="28">
        <v>50</v>
      </c>
      <c r="L943" s="28" t="s">
        <v>3867</v>
      </c>
      <c r="M943" s="30">
        <v>0.12853470437018</v>
      </c>
      <c r="N943" s="28"/>
      <c r="O943" s="1">
        <v>0.14285714285714299</v>
      </c>
      <c r="P943" s="16" t="s">
        <v>5130</v>
      </c>
      <c r="T943" s="3"/>
    </row>
    <row r="944" spans="1:20" ht="15" customHeight="1">
      <c r="A944" s="28" t="s">
        <v>4972</v>
      </c>
      <c r="B944" s="31" t="s">
        <v>679</v>
      </c>
      <c r="C944" s="28" t="s">
        <v>1842</v>
      </c>
      <c r="D944" s="28" t="s">
        <v>1876</v>
      </c>
      <c r="E944" s="53">
        <v>115527162</v>
      </c>
      <c r="F944" s="53">
        <v>115527172</v>
      </c>
      <c r="G944" s="28">
        <v>11</v>
      </c>
      <c r="H944" s="28" t="s">
        <v>2161</v>
      </c>
      <c r="I944" s="28" t="s">
        <v>1251</v>
      </c>
      <c r="J944" s="28">
        <v>1171</v>
      </c>
      <c r="K944" s="28">
        <v>391</v>
      </c>
      <c r="L944" s="28" t="s">
        <v>4461</v>
      </c>
      <c r="M944" s="30">
        <v>0.83905579399141605</v>
      </c>
      <c r="N944" s="28"/>
      <c r="O944" s="1">
        <v>0.25</v>
      </c>
      <c r="P944" s="16" t="s">
        <v>5131</v>
      </c>
      <c r="T944" s="3"/>
    </row>
    <row r="945" spans="1:20" ht="15" customHeight="1">
      <c r="A945" s="28" t="s">
        <v>4972</v>
      </c>
      <c r="B945" s="31" t="s">
        <v>679</v>
      </c>
      <c r="C945" s="28" t="s">
        <v>1842</v>
      </c>
      <c r="D945" s="28" t="s">
        <v>1876</v>
      </c>
      <c r="E945" s="53">
        <v>115527326</v>
      </c>
      <c r="F945" s="53">
        <v>115527326</v>
      </c>
      <c r="G945" s="28">
        <v>1</v>
      </c>
      <c r="H945" s="28" t="s">
        <v>2161</v>
      </c>
      <c r="I945" s="28" t="s">
        <v>1251</v>
      </c>
      <c r="J945" s="28">
        <v>1335</v>
      </c>
      <c r="K945" s="28">
        <v>445</v>
      </c>
      <c r="L945" s="28" t="s">
        <v>4462</v>
      </c>
      <c r="M945" s="30">
        <v>0.95493562231759699</v>
      </c>
      <c r="N945" s="28"/>
      <c r="O945" s="1">
        <v>0.25</v>
      </c>
      <c r="P945" s="16" t="s">
        <v>5131</v>
      </c>
      <c r="T945" s="3"/>
    </row>
    <row r="946" spans="1:20" ht="15" customHeight="1">
      <c r="A946" s="28" t="s">
        <v>4972</v>
      </c>
      <c r="B946" s="31" t="s">
        <v>680</v>
      </c>
      <c r="C946" s="28" t="s">
        <v>1844</v>
      </c>
      <c r="D946" s="28" t="s">
        <v>1876</v>
      </c>
      <c r="E946" s="53">
        <v>118341281</v>
      </c>
      <c r="F946" s="53">
        <v>118341281</v>
      </c>
      <c r="G946" s="28">
        <v>1</v>
      </c>
      <c r="H946" s="28" t="s">
        <v>2162</v>
      </c>
      <c r="I946" s="28" t="s">
        <v>1253</v>
      </c>
      <c r="J946" s="28">
        <v>58</v>
      </c>
      <c r="K946" s="28">
        <v>20</v>
      </c>
      <c r="L946" s="28" t="s">
        <v>4009</v>
      </c>
      <c r="M946" s="30">
        <v>4.2735042735042701E-2</v>
      </c>
      <c r="N946" s="28"/>
      <c r="O946" s="1">
        <v>1</v>
      </c>
      <c r="P946" s="16" t="s">
        <v>5130</v>
      </c>
      <c r="T946" s="3"/>
    </row>
    <row r="947" spans="1:20" ht="15" customHeight="1">
      <c r="A947" s="28" t="s">
        <v>4972</v>
      </c>
      <c r="B947" s="31" t="s">
        <v>680</v>
      </c>
      <c r="C947" s="28" t="s">
        <v>1846</v>
      </c>
      <c r="D947" s="28" t="s">
        <v>1876</v>
      </c>
      <c r="E947" s="53">
        <v>118344232</v>
      </c>
      <c r="F947" s="53">
        <v>118344232</v>
      </c>
      <c r="G947" s="28">
        <v>1</v>
      </c>
      <c r="H947" s="28" t="s">
        <v>2161</v>
      </c>
      <c r="I947" s="28" t="s">
        <v>1253</v>
      </c>
      <c r="J947" s="28">
        <v>331</v>
      </c>
      <c r="K947" s="28">
        <v>111</v>
      </c>
      <c r="L947" s="28" t="s">
        <v>4665</v>
      </c>
      <c r="M947" s="30">
        <v>0.237179487179487</v>
      </c>
      <c r="N947" s="28"/>
      <c r="O947" s="1">
        <v>1</v>
      </c>
      <c r="P947" s="16" t="s">
        <v>5130</v>
      </c>
      <c r="T947" s="3"/>
    </row>
    <row r="948" spans="1:20" ht="15" customHeight="1">
      <c r="A948" s="28" t="s">
        <v>4972</v>
      </c>
      <c r="B948" s="31" t="s">
        <v>284</v>
      </c>
      <c r="C948" s="28" t="s">
        <v>1842</v>
      </c>
      <c r="D948" s="28" t="s">
        <v>1876</v>
      </c>
      <c r="E948" s="53">
        <v>123835185</v>
      </c>
      <c r="F948" s="53">
        <v>123835200</v>
      </c>
      <c r="G948" s="28">
        <v>16</v>
      </c>
      <c r="H948" s="28" t="s">
        <v>2161</v>
      </c>
      <c r="I948" s="28" t="s">
        <v>3269</v>
      </c>
      <c r="J948" s="28">
        <v>3180</v>
      </c>
      <c r="K948" s="28">
        <v>1060</v>
      </c>
      <c r="L948" s="28" t="s">
        <v>4516</v>
      </c>
      <c r="M948" s="30">
        <v>0.35944387928111199</v>
      </c>
      <c r="N948" s="28"/>
      <c r="O948" s="1">
        <v>0.25</v>
      </c>
      <c r="P948" s="16" t="s">
        <v>5130</v>
      </c>
      <c r="T948" s="3"/>
    </row>
    <row r="949" spans="1:20" ht="15" customHeight="1">
      <c r="A949" s="28" t="s">
        <v>4972</v>
      </c>
      <c r="B949" s="31" t="s">
        <v>681</v>
      </c>
      <c r="C949" s="28" t="s">
        <v>1842</v>
      </c>
      <c r="D949" s="28" t="s">
        <v>1876</v>
      </c>
      <c r="E949" s="53">
        <v>124079076</v>
      </c>
      <c r="F949" s="53">
        <v>124079076</v>
      </c>
      <c r="G949" s="28">
        <v>4</v>
      </c>
      <c r="H949" s="28" t="s">
        <v>2162</v>
      </c>
      <c r="I949" s="28" t="s">
        <v>1254</v>
      </c>
      <c r="J949" s="28">
        <v>1003</v>
      </c>
      <c r="K949" s="28">
        <v>335</v>
      </c>
      <c r="L949" s="28" t="s">
        <v>4169</v>
      </c>
      <c r="M949" s="30">
        <v>0.66074950690335299</v>
      </c>
      <c r="N949" s="28"/>
      <c r="O949" s="1">
        <v>1</v>
      </c>
      <c r="P949" s="16" t="s">
        <v>5131</v>
      </c>
      <c r="T949" s="3"/>
    </row>
    <row r="950" spans="1:20" ht="15" customHeight="1">
      <c r="A950" s="28" t="s">
        <v>4972</v>
      </c>
      <c r="B950" s="31" t="s">
        <v>2536</v>
      </c>
      <c r="C950" s="28" t="s">
        <v>1842</v>
      </c>
      <c r="D950" s="28" t="s">
        <v>1876</v>
      </c>
      <c r="E950" s="53">
        <v>124736968</v>
      </c>
      <c r="F950" s="53">
        <v>124736968</v>
      </c>
      <c r="G950" s="28">
        <v>1</v>
      </c>
      <c r="H950" s="28" t="s">
        <v>2161</v>
      </c>
      <c r="I950" s="28" t="s">
        <v>3231</v>
      </c>
      <c r="J950" s="28">
        <v>1006</v>
      </c>
      <c r="K950" s="28">
        <v>336</v>
      </c>
      <c r="L950" s="28" t="s">
        <v>4469</v>
      </c>
      <c r="M950" s="30">
        <v>0.96275071633237796</v>
      </c>
      <c r="N950" s="28"/>
      <c r="O950" s="1">
        <v>1</v>
      </c>
      <c r="P950" s="16" t="s">
        <v>5130</v>
      </c>
      <c r="T950" s="3"/>
    </row>
    <row r="951" spans="1:20" ht="15" customHeight="1">
      <c r="A951" s="28" t="s">
        <v>4972</v>
      </c>
      <c r="B951" s="31" t="s">
        <v>682</v>
      </c>
      <c r="C951" s="28" t="s">
        <v>1844</v>
      </c>
      <c r="D951" s="28" t="s">
        <v>1876</v>
      </c>
      <c r="E951" s="53">
        <v>126440988</v>
      </c>
      <c r="F951" s="53">
        <v>126440988</v>
      </c>
      <c r="G951" s="28">
        <v>1</v>
      </c>
      <c r="H951" s="28" t="s">
        <v>2161</v>
      </c>
      <c r="I951" s="28" t="s">
        <v>1255</v>
      </c>
      <c r="J951" s="28">
        <v>746</v>
      </c>
      <c r="K951" s="28">
        <v>249</v>
      </c>
      <c r="L951" s="28" t="s">
        <v>3981</v>
      </c>
      <c r="M951" s="30">
        <v>0.852739726027397</v>
      </c>
      <c r="N951" s="28"/>
      <c r="O951" s="1">
        <v>1</v>
      </c>
      <c r="P951" s="16" t="s">
        <v>5130</v>
      </c>
      <c r="T951" s="3"/>
    </row>
    <row r="952" spans="1:20" ht="15" customHeight="1">
      <c r="A952" s="28" t="s">
        <v>4972</v>
      </c>
      <c r="B952" s="31" t="s">
        <v>2247</v>
      </c>
      <c r="C952" s="28" t="s">
        <v>1844</v>
      </c>
      <c r="D952" s="28" t="s">
        <v>1876</v>
      </c>
      <c r="E952" s="53">
        <v>134011640</v>
      </c>
      <c r="F952" s="53">
        <v>134011640</v>
      </c>
      <c r="G952" s="28">
        <v>1</v>
      </c>
      <c r="H952" s="28" t="s">
        <v>2161</v>
      </c>
      <c r="I952" s="28" t="s">
        <v>2878</v>
      </c>
      <c r="J952" s="28" t="s">
        <v>3579</v>
      </c>
      <c r="K952" s="28" t="s">
        <v>3580</v>
      </c>
      <c r="L952" s="28" t="s">
        <v>3978</v>
      </c>
      <c r="M952" s="30">
        <v>0.53624499764595102</v>
      </c>
      <c r="N952" s="28"/>
      <c r="O952" s="1">
        <v>0.8</v>
      </c>
      <c r="P952" s="16" t="s">
        <v>5131</v>
      </c>
      <c r="T952" s="3"/>
    </row>
    <row r="953" spans="1:20" ht="15" customHeight="1">
      <c r="A953" s="28" t="s">
        <v>4972</v>
      </c>
      <c r="B953" s="31" t="s">
        <v>2209</v>
      </c>
      <c r="C953" s="28" t="s">
        <v>1844</v>
      </c>
      <c r="D953" s="28" t="s">
        <v>1876</v>
      </c>
      <c r="E953" s="53">
        <v>134109222</v>
      </c>
      <c r="F953" s="53">
        <v>134109222</v>
      </c>
      <c r="G953" s="28">
        <v>1</v>
      </c>
      <c r="H953" s="28" t="s">
        <v>2161</v>
      </c>
      <c r="I953" s="28" t="s">
        <v>2833</v>
      </c>
      <c r="J953" s="28">
        <v>62</v>
      </c>
      <c r="K953" s="28">
        <v>21</v>
      </c>
      <c r="L953" s="28" t="s">
        <v>3918</v>
      </c>
      <c r="M953" s="30">
        <v>0.14383561643835599</v>
      </c>
      <c r="N953" s="28"/>
      <c r="O953" s="1">
        <v>1</v>
      </c>
      <c r="P953" s="16" t="s">
        <v>5131</v>
      </c>
      <c r="T953" s="3"/>
    </row>
    <row r="954" spans="1:20" ht="15" customHeight="1">
      <c r="A954" s="28" t="s">
        <v>4972</v>
      </c>
      <c r="B954" s="31" t="s">
        <v>2582</v>
      </c>
      <c r="C954" s="28" t="s">
        <v>1842</v>
      </c>
      <c r="D954" s="28" t="s">
        <v>1876</v>
      </c>
      <c r="E954" s="53">
        <v>134471947</v>
      </c>
      <c r="F954" s="53">
        <v>134471947</v>
      </c>
      <c r="G954" s="28">
        <v>1</v>
      </c>
      <c r="H954" s="28" t="s">
        <v>2162</v>
      </c>
      <c r="I954" s="28" t="s">
        <v>3292</v>
      </c>
      <c r="J954" s="28">
        <v>8116</v>
      </c>
      <c r="K954" s="28">
        <v>2706</v>
      </c>
      <c r="L954" s="28" t="s">
        <v>4541</v>
      </c>
      <c r="M954" s="30">
        <v>0.99631811487481603</v>
      </c>
      <c r="N954" s="28"/>
      <c r="O954" s="1">
        <v>1</v>
      </c>
      <c r="P954" s="16" t="s">
        <v>5130</v>
      </c>
      <c r="T954" s="3"/>
    </row>
    <row r="955" spans="1:20" ht="15" customHeight="1">
      <c r="A955" s="28" t="s">
        <v>4972</v>
      </c>
      <c r="B955" s="31" t="s">
        <v>685</v>
      </c>
      <c r="C955" s="28" t="s">
        <v>5117</v>
      </c>
      <c r="D955" s="28" t="s">
        <v>1876</v>
      </c>
      <c r="E955" s="53">
        <v>134926669</v>
      </c>
      <c r="F955" s="53">
        <v>134926669</v>
      </c>
      <c r="G955" s="28">
        <v>1</v>
      </c>
      <c r="H955" s="28" t="s">
        <v>2162</v>
      </c>
      <c r="I955" s="28" t="s">
        <v>2989</v>
      </c>
      <c r="J955" s="28" t="s">
        <v>3622</v>
      </c>
      <c r="K955" s="28" t="s">
        <v>3623</v>
      </c>
      <c r="L955" s="28" t="s">
        <v>4117</v>
      </c>
      <c r="M955" s="30">
        <v>0.99270238742807049</v>
      </c>
      <c r="N955" s="28"/>
      <c r="O955" s="1">
        <v>0.66666666666666696</v>
      </c>
      <c r="P955" s="16" t="s">
        <v>5131</v>
      </c>
      <c r="T955" s="3"/>
    </row>
    <row r="956" spans="1:20" ht="15" customHeight="1">
      <c r="A956" s="28" t="s">
        <v>4972</v>
      </c>
      <c r="B956" s="31" t="s">
        <v>2679</v>
      </c>
      <c r="C956" s="28" t="s">
        <v>1840</v>
      </c>
      <c r="D956" s="28" t="s">
        <v>1876</v>
      </c>
      <c r="E956" s="53">
        <v>135052561</v>
      </c>
      <c r="F956" s="53">
        <v>135052564</v>
      </c>
      <c r="G956" s="28">
        <v>4</v>
      </c>
      <c r="H956" s="28" t="s">
        <v>2161</v>
      </c>
      <c r="I956" s="28" t="s">
        <v>3417</v>
      </c>
      <c r="J956" s="28" t="s">
        <v>3819</v>
      </c>
      <c r="K956" s="28" t="s">
        <v>3820</v>
      </c>
      <c r="L956" s="28" t="s">
        <v>4730</v>
      </c>
      <c r="M956" s="30">
        <v>0.82333844006673496</v>
      </c>
      <c r="N956" s="28"/>
      <c r="O956" s="1">
        <v>0.66666666666666696</v>
      </c>
      <c r="P956" s="16" t="s">
        <v>5130</v>
      </c>
      <c r="T956" s="3"/>
    </row>
    <row r="957" spans="1:20" ht="15" customHeight="1">
      <c r="A957" s="28" t="s">
        <v>4972</v>
      </c>
      <c r="B957" s="31" t="s">
        <v>2679</v>
      </c>
      <c r="C957" s="28" t="s">
        <v>1840</v>
      </c>
      <c r="D957" s="28" t="s">
        <v>1876</v>
      </c>
      <c r="E957" s="53">
        <v>135054987</v>
      </c>
      <c r="F957" s="53">
        <v>135054987</v>
      </c>
      <c r="G957" s="28">
        <v>1</v>
      </c>
      <c r="H957" s="28" t="s">
        <v>2161</v>
      </c>
      <c r="I957" s="28" t="s">
        <v>3416</v>
      </c>
      <c r="J957" s="28">
        <v>1416</v>
      </c>
      <c r="K957" s="28">
        <v>472</v>
      </c>
      <c r="L957" s="28" t="s">
        <v>4040</v>
      </c>
      <c r="M957" s="30">
        <v>0.96919917864476401</v>
      </c>
      <c r="N957" s="28"/>
      <c r="O957" s="1">
        <v>0.33333333333333298</v>
      </c>
      <c r="P957" s="16" t="s">
        <v>5130</v>
      </c>
      <c r="T957" s="3"/>
    </row>
    <row r="958" spans="1:20" ht="15" customHeight="1">
      <c r="A958" s="28" t="s">
        <v>4972</v>
      </c>
      <c r="B958" s="31" t="s">
        <v>2612</v>
      </c>
      <c r="C958" s="28" t="s">
        <v>1849</v>
      </c>
      <c r="D958" s="28" t="s">
        <v>1876</v>
      </c>
      <c r="E958" s="53">
        <v>135218518</v>
      </c>
      <c r="F958" s="53">
        <v>135218518</v>
      </c>
      <c r="G958" s="28">
        <v>1</v>
      </c>
      <c r="H958" s="28" t="s">
        <v>2161</v>
      </c>
      <c r="I958" s="28" t="s">
        <v>3330</v>
      </c>
      <c r="J958" s="28">
        <v>1024</v>
      </c>
      <c r="K958" s="28">
        <v>342</v>
      </c>
      <c r="L958" s="28" t="s">
        <v>4601</v>
      </c>
      <c r="M958" s="30">
        <v>0.97159090909090995</v>
      </c>
      <c r="N958" s="28"/>
      <c r="O958" s="1">
        <v>0.33333333333333298</v>
      </c>
      <c r="P958" s="16" t="s">
        <v>5130</v>
      </c>
      <c r="T958" s="3"/>
    </row>
    <row r="959" spans="1:20" ht="15" customHeight="1">
      <c r="A959" s="28" t="s">
        <v>4972</v>
      </c>
      <c r="B959" s="31" t="s">
        <v>2724</v>
      </c>
      <c r="C959" s="28" t="s">
        <v>1848</v>
      </c>
      <c r="D959" s="28" t="s">
        <v>1877</v>
      </c>
      <c r="E959" s="53">
        <v>553437</v>
      </c>
      <c r="F959" s="53">
        <v>553437</v>
      </c>
      <c r="G959" s="28">
        <v>1</v>
      </c>
      <c r="H959" s="28" t="s">
        <v>2161</v>
      </c>
      <c r="I959" s="28" t="s">
        <v>3470</v>
      </c>
      <c r="J959" s="28">
        <v>993</v>
      </c>
      <c r="K959" s="28">
        <v>331</v>
      </c>
      <c r="L959" s="28" t="s">
        <v>4800</v>
      </c>
      <c r="M959" s="30">
        <v>0.88502673796791398</v>
      </c>
      <c r="N959" s="28"/>
      <c r="O959" s="1">
        <v>0.33333333333333298</v>
      </c>
      <c r="P959" s="16" t="s">
        <v>5130</v>
      </c>
      <c r="T959" s="3"/>
    </row>
    <row r="960" spans="1:20" ht="15" customHeight="1">
      <c r="A960" s="28" t="s">
        <v>4972</v>
      </c>
      <c r="B960" s="31" t="s">
        <v>2321</v>
      </c>
      <c r="C960" s="28" t="s">
        <v>1851</v>
      </c>
      <c r="D960" s="28" t="s">
        <v>1877</v>
      </c>
      <c r="E960" s="53">
        <v>1562385</v>
      </c>
      <c r="F960" s="53">
        <v>1562385</v>
      </c>
      <c r="G960" s="28">
        <v>1</v>
      </c>
      <c r="H960" s="28" t="s">
        <v>2161</v>
      </c>
      <c r="I960" s="28" t="s">
        <v>2959</v>
      </c>
      <c r="J960" s="28">
        <v>671</v>
      </c>
      <c r="K960" s="28">
        <v>224</v>
      </c>
      <c r="L960" s="28" t="s">
        <v>4080</v>
      </c>
      <c r="M960" s="30">
        <v>0.80286738351254505</v>
      </c>
      <c r="N960" s="28"/>
      <c r="O960" s="1">
        <v>1</v>
      </c>
      <c r="P960" s="16" t="s">
        <v>5131</v>
      </c>
      <c r="T960" s="3"/>
    </row>
    <row r="961" spans="1:20" ht="15" customHeight="1">
      <c r="A961" s="28" t="s">
        <v>4972</v>
      </c>
      <c r="B961" s="31" t="s">
        <v>2250</v>
      </c>
      <c r="C961" s="28" t="s">
        <v>1844</v>
      </c>
      <c r="D961" s="28" t="s">
        <v>1877</v>
      </c>
      <c r="E961" s="53">
        <v>3196378</v>
      </c>
      <c r="F961" s="53">
        <v>3196378</v>
      </c>
      <c r="G961" s="28">
        <v>1</v>
      </c>
      <c r="H961" s="28" t="s">
        <v>2162</v>
      </c>
      <c r="I961" s="28" t="s">
        <v>2883</v>
      </c>
      <c r="J961" s="28">
        <v>242</v>
      </c>
      <c r="K961" s="28">
        <v>81</v>
      </c>
      <c r="L961" s="28" t="s">
        <v>3983</v>
      </c>
      <c r="M961" s="30">
        <v>0.27931034482758599</v>
      </c>
      <c r="N961" s="28"/>
      <c r="O961" s="1">
        <v>1</v>
      </c>
      <c r="P961" s="16" t="s">
        <v>5131</v>
      </c>
      <c r="T961" s="3"/>
    </row>
    <row r="962" spans="1:20" ht="15" customHeight="1">
      <c r="A962" s="28" t="s">
        <v>4972</v>
      </c>
      <c r="B962" s="31" t="s">
        <v>2681</v>
      </c>
      <c r="C962" s="28" t="s">
        <v>1840</v>
      </c>
      <c r="D962" s="28" t="s">
        <v>1877</v>
      </c>
      <c r="E962" s="53">
        <v>3786102</v>
      </c>
      <c r="F962" s="53">
        <v>3786102</v>
      </c>
      <c r="G962" s="28">
        <v>1</v>
      </c>
      <c r="H962" s="28" t="s">
        <v>2161</v>
      </c>
      <c r="I962" s="28" t="s">
        <v>3419</v>
      </c>
      <c r="J962" s="28" t="s">
        <v>3821</v>
      </c>
      <c r="K962" s="28" t="s">
        <v>3822</v>
      </c>
      <c r="L962" s="28" t="s">
        <v>4733</v>
      </c>
      <c r="M962" s="30">
        <v>0.14963801485524666</v>
      </c>
      <c r="N962" s="28"/>
      <c r="O962" s="1">
        <v>0.1875</v>
      </c>
      <c r="P962" s="16" t="s">
        <v>5130</v>
      </c>
      <c r="T962" s="3"/>
    </row>
    <row r="963" spans="1:20" ht="15" customHeight="1">
      <c r="A963" s="28" t="s">
        <v>4972</v>
      </c>
      <c r="B963" s="31" t="s">
        <v>222</v>
      </c>
      <c r="C963" s="28" t="s">
        <v>1842</v>
      </c>
      <c r="D963" s="28" t="s">
        <v>1877</v>
      </c>
      <c r="E963" s="53">
        <v>4523297</v>
      </c>
      <c r="F963" s="53">
        <v>4523304</v>
      </c>
      <c r="G963" s="28">
        <v>8</v>
      </c>
      <c r="H963" s="28" t="s">
        <v>2161</v>
      </c>
      <c r="I963" s="28" t="s">
        <v>1261</v>
      </c>
      <c r="J963" s="28">
        <v>301</v>
      </c>
      <c r="K963" s="28">
        <v>101</v>
      </c>
      <c r="L963" s="28" t="s">
        <v>4430</v>
      </c>
      <c r="M963" s="30">
        <v>0.31761006289308202</v>
      </c>
      <c r="N963" s="28"/>
      <c r="O963" s="1">
        <v>1</v>
      </c>
      <c r="P963" s="16" t="s">
        <v>5131</v>
      </c>
      <c r="T963" s="3"/>
    </row>
    <row r="964" spans="1:20" ht="15" customHeight="1">
      <c r="A964" s="28" t="s">
        <v>4972</v>
      </c>
      <c r="B964" s="31" t="s">
        <v>222</v>
      </c>
      <c r="C964" s="28" t="s">
        <v>1842</v>
      </c>
      <c r="D964" s="28" t="s">
        <v>1877</v>
      </c>
      <c r="E964" s="53">
        <v>4523745</v>
      </c>
      <c r="F964" s="53">
        <v>4523745</v>
      </c>
      <c r="G964" s="28">
        <v>2</v>
      </c>
      <c r="H964" s="28" t="s">
        <v>2162</v>
      </c>
      <c r="I964" s="28" t="s">
        <v>1261</v>
      </c>
      <c r="J964" s="28">
        <v>749</v>
      </c>
      <c r="K964" s="28">
        <v>250</v>
      </c>
      <c r="L964" s="28" t="s">
        <v>4431</v>
      </c>
      <c r="M964" s="30">
        <v>0.786163522012579</v>
      </c>
      <c r="N964" s="28"/>
      <c r="O964" s="1">
        <v>1</v>
      </c>
      <c r="P964" s="16" t="s">
        <v>5131</v>
      </c>
      <c r="T964" s="3"/>
    </row>
    <row r="965" spans="1:20" ht="15" customHeight="1">
      <c r="A965" s="28" t="s">
        <v>4972</v>
      </c>
      <c r="B965" s="31" t="s">
        <v>46</v>
      </c>
      <c r="C965" s="28" t="s">
        <v>1845</v>
      </c>
      <c r="D965" s="28" t="s">
        <v>1877</v>
      </c>
      <c r="E965" s="53">
        <v>4549372</v>
      </c>
      <c r="F965" s="53">
        <v>4549372</v>
      </c>
      <c r="G965" s="28">
        <v>1</v>
      </c>
      <c r="H965" s="28" t="s">
        <v>2161</v>
      </c>
      <c r="I965" s="28" t="s">
        <v>2834</v>
      </c>
      <c r="J965" s="28">
        <v>511</v>
      </c>
      <c r="K965" s="28">
        <v>171</v>
      </c>
      <c r="L965" s="28" t="s">
        <v>4688</v>
      </c>
      <c r="M965" s="30">
        <v>0.78440366972477005</v>
      </c>
      <c r="N965" s="28"/>
      <c r="O965" s="1">
        <v>1</v>
      </c>
      <c r="P965" s="16" t="s">
        <v>5131</v>
      </c>
      <c r="T965" s="3"/>
    </row>
    <row r="966" spans="1:20" ht="15" customHeight="1">
      <c r="A966" s="28" t="s">
        <v>4972</v>
      </c>
      <c r="B966" s="31" t="s">
        <v>46</v>
      </c>
      <c r="C966" s="28" t="s">
        <v>1844</v>
      </c>
      <c r="D966" s="28" t="s">
        <v>1877</v>
      </c>
      <c r="E966" s="53">
        <v>4550062</v>
      </c>
      <c r="F966" s="53">
        <v>4550063</v>
      </c>
      <c r="G966" s="28">
        <v>2</v>
      </c>
      <c r="H966" s="28" t="s">
        <v>2161</v>
      </c>
      <c r="I966" s="28" t="s">
        <v>2834</v>
      </c>
      <c r="J966" s="28">
        <v>346</v>
      </c>
      <c r="K966" s="28">
        <v>116</v>
      </c>
      <c r="L966" s="28" t="s">
        <v>3919</v>
      </c>
      <c r="M966" s="30">
        <v>0.53211009174311896</v>
      </c>
      <c r="N966" s="28"/>
      <c r="O966" s="1">
        <v>1</v>
      </c>
      <c r="P966" s="16" t="s">
        <v>5131</v>
      </c>
      <c r="T966" s="3"/>
    </row>
    <row r="967" spans="1:20" ht="15" customHeight="1">
      <c r="A967" s="28" t="s">
        <v>4972</v>
      </c>
      <c r="B967" s="31" t="s">
        <v>216</v>
      </c>
      <c r="C967" s="28" t="s">
        <v>1842</v>
      </c>
      <c r="D967" s="28" t="s">
        <v>1877</v>
      </c>
      <c r="E967" s="53">
        <v>4747275</v>
      </c>
      <c r="F967" s="53">
        <v>4747278</v>
      </c>
      <c r="G967" s="28">
        <v>4</v>
      </c>
      <c r="H967" s="28" t="s">
        <v>2161</v>
      </c>
      <c r="I967" s="28" t="s">
        <v>1262</v>
      </c>
      <c r="J967" s="28">
        <v>446</v>
      </c>
      <c r="K967" s="28">
        <v>149</v>
      </c>
      <c r="L967" s="28" t="s">
        <v>4425</v>
      </c>
      <c r="M967" s="30">
        <v>0.47603833865814699</v>
      </c>
      <c r="N967" s="28"/>
      <c r="O967" s="1">
        <v>1</v>
      </c>
      <c r="P967" s="16" t="s">
        <v>5131</v>
      </c>
      <c r="T967" s="3"/>
    </row>
    <row r="968" spans="1:20" ht="15" customHeight="1">
      <c r="A968" s="28" t="s">
        <v>4972</v>
      </c>
      <c r="B968" s="31" t="s">
        <v>216</v>
      </c>
      <c r="C968" s="28" t="s">
        <v>1848</v>
      </c>
      <c r="D968" s="28" t="s">
        <v>1877</v>
      </c>
      <c r="E968" s="53">
        <v>4747343</v>
      </c>
      <c r="F968" s="53">
        <v>4747343</v>
      </c>
      <c r="G968" s="28">
        <v>1</v>
      </c>
      <c r="H968" s="28" t="s">
        <v>2161</v>
      </c>
      <c r="I968" s="28" t="s">
        <v>1262</v>
      </c>
      <c r="J968" s="28">
        <v>381</v>
      </c>
      <c r="K968" s="28">
        <v>127</v>
      </c>
      <c r="L968" s="28" t="s">
        <v>4797</v>
      </c>
      <c r="M968" s="30">
        <v>0.405750798722045</v>
      </c>
      <c r="N968" s="28"/>
      <c r="O968" s="1">
        <v>1</v>
      </c>
      <c r="P968" s="16" t="s">
        <v>5131</v>
      </c>
      <c r="T968" s="3"/>
    </row>
    <row r="969" spans="1:20" ht="15" customHeight="1">
      <c r="A969" s="28" t="s">
        <v>4972</v>
      </c>
      <c r="B969" s="31" t="s">
        <v>215</v>
      </c>
      <c r="C969" s="28" t="s">
        <v>2738</v>
      </c>
      <c r="D969" s="28" t="s">
        <v>1877</v>
      </c>
      <c r="E969" s="53">
        <v>5320823</v>
      </c>
      <c r="F969" s="53">
        <v>5320826</v>
      </c>
      <c r="G969" s="28">
        <v>4</v>
      </c>
      <c r="H969" s="28" t="s">
        <v>2161</v>
      </c>
      <c r="I969" s="28" t="s">
        <v>3010</v>
      </c>
      <c r="J969" s="28">
        <v>505</v>
      </c>
      <c r="K969" s="28">
        <v>169</v>
      </c>
      <c r="L969" s="28" t="s">
        <v>4822</v>
      </c>
      <c r="M969" s="30">
        <v>0.53993610223642197</v>
      </c>
      <c r="N969" s="28"/>
      <c r="O969" s="1">
        <v>0.5</v>
      </c>
      <c r="P969" s="16" t="s">
        <v>5131</v>
      </c>
      <c r="T969" s="3"/>
    </row>
    <row r="970" spans="1:20" ht="15" customHeight="1">
      <c r="A970" s="28" t="s">
        <v>4972</v>
      </c>
      <c r="B970" s="31" t="s">
        <v>215</v>
      </c>
      <c r="C970" s="28" t="s">
        <v>1843</v>
      </c>
      <c r="D970" s="28" t="s">
        <v>1877</v>
      </c>
      <c r="E970" s="53">
        <v>5321039</v>
      </c>
      <c r="F970" s="53">
        <v>5321039</v>
      </c>
      <c r="G970" s="28">
        <v>1</v>
      </c>
      <c r="H970" s="28" t="s">
        <v>2161</v>
      </c>
      <c r="I970" s="28" t="s">
        <v>3010</v>
      </c>
      <c r="J970" s="28">
        <v>292</v>
      </c>
      <c r="K970" s="28">
        <v>98</v>
      </c>
      <c r="L970" s="28" t="s">
        <v>4139</v>
      </c>
      <c r="M970" s="30">
        <v>0.31309904153354601</v>
      </c>
      <c r="N970" s="28"/>
      <c r="O970" s="1">
        <v>0.5</v>
      </c>
      <c r="P970" s="16" t="s">
        <v>5131</v>
      </c>
      <c r="T970" s="3"/>
    </row>
    <row r="971" spans="1:20" ht="15" customHeight="1">
      <c r="A971" s="28" t="s">
        <v>4972</v>
      </c>
      <c r="B971" s="31" t="s">
        <v>2181</v>
      </c>
      <c r="C971" s="28" t="s">
        <v>1852</v>
      </c>
      <c r="D971" s="28" t="s">
        <v>1877</v>
      </c>
      <c r="E971" s="53">
        <v>5367271</v>
      </c>
      <c r="F971" s="53">
        <v>5367271</v>
      </c>
      <c r="G971" s="28">
        <v>1</v>
      </c>
      <c r="H971" s="28" t="s">
        <v>2161</v>
      </c>
      <c r="I971" s="28" t="s">
        <v>2802</v>
      </c>
      <c r="J971" s="28">
        <v>67</v>
      </c>
      <c r="K971" s="28">
        <v>23</v>
      </c>
      <c r="L971" s="28" t="s">
        <v>3880</v>
      </c>
      <c r="M971" s="30">
        <v>7.0336391437308896E-2</v>
      </c>
      <c r="N971" s="28"/>
      <c r="O971" s="1">
        <v>1</v>
      </c>
      <c r="P971" s="16" t="s">
        <v>5131</v>
      </c>
      <c r="T971" s="3"/>
    </row>
    <row r="972" spans="1:20" ht="15" customHeight="1">
      <c r="A972" s="28" t="s">
        <v>4972</v>
      </c>
      <c r="B972" s="31" t="s">
        <v>2181</v>
      </c>
      <c r="C972" s="28" t="s">
        <v>1842</v>
      </c>
      <c r="D972" s="28" t="s">
        <v>1877</v>
      </c>
      <c r="E972" s="53">
        <v>5368180</v>
      </c>
      <c r="F972" s="53">
        <v>5368180</v>
      </c>
      <c r="G972" s="28">
        <v>1</v>
      </c>
      <c r="H972" s="28" t="s">
        <v>2161</v>
      </c>
      <c r="I972" s="28" t="s">
        <v>2802</v>
      </c>
      <c r="J972" s="28">
        <v>976</v>
      </c>
      <c r="K972" s="28">
        <v>326</v>
      </c>
      <c r="L972" s="28" t="s">
        <v>4428</v>
      </c>
      <c r="M972" s="30">
        <v>0.99694189602446504</v>
      </c>
      <c r="N972" s="28"/>
      <c r="O972" s="1">
        <v>1</v>
      </c>
      <c r="P972" s="16" t="s">
        <v>5131</v>
      </c>
      <c r="T972" s="3"/>
    </row>
    <row r="973" spans="1:20" ht="15" customHeight="1">
      <c r="A973" s="28" t="s">
        <v>4972</v>
      </c>
      <c r="B973" s="31" t="s">
        <v>2517</v>
      </c>
      <c r="C973" s="28" t="s">
        <v>1842</v>
      </c>
      <c r="D973" s="28" t="s">
        <v>1877</v>
      </c>
      <c r="E973" s="53">
        <v>5432172</v>
      </c>
      <c r="F973" s="53">
        <v>5432173</v>
      </c>
      <c r="G973" s="28">
        <v>2</v>
      </c>
      <c r="H973" s="28" t="s">
        <v>2161</v>
      </c>
      <c r="I973" s="28" t="s">
        <v>3209</v>
      </c>
      <c r="J973" s="28">
        <v>878</v>
      </c>
      <c r="K973" s="28">
        <v>293</v>
      </c>
      <c r="L973" s="28" t="s">
        <v>4426</v>
      </c>
      <c r="M973" s="30">
        <v>0.93610223642172496</v>
      </c>
      <c r="N973" s="28"/>
      <c r="O973" s="1">
        <v>1</v>
      </c>
      <c r="P973" s="16" t="s">
        <v>5130</v>
      </c>
      <c r="T973" s="3"/>
    </row>
    <row r="974" spans="1:20" ht="15" customHeight="1">
      <c r="A974" s="28" t="s">
        <v>4972</v>
      </c>
      <c r="B974" s="31" t="s">
        <v>2517</v>
      </c>
      <c r="C974" s="28" t="s">
        <v>1842</v>
      </c>
      <c r="D974" s="28" t="s">
        <v>1877</v>
      </c>
      <c r="E974" s="53">
        <v>5432212</v>
      </c>
      <c r="F974" s="53">
        <v>5432212</v>
      </c>
      <c r="G974" s="28">
        <v>1</v>
      </c>
      <c r="H974" s="28" t="s">
        <v>2162</v>
      </c>
      <c r="I974" s="28" t="s">
        <v>3209</v>
      </c>
      <c r="J974" s="28">
        <v>918</v>
      </c>
      <c r="K974" s="28">
        <v>306</v>
      </c>
      <c r="L974" s="28" t="s">
        <v>4427</v>
      </c>
      <c r="M974" s="30">
        <v>0.97763578274760399</v>
      </c>
      <c r="N974" s="28"/>
      <c r="O974" s="1">
        <v>1</v>
      </c>
      <c r="P974" s="16" t="s">
        <v>5130</v>
      </c>
      <c r="T974" s="3"/>
    </row>
    <row r="975" spans="1:20" ht="15" customHeight="1">
      <c r="A975" s="28" t="s">
        <v>4972</v>
      </c>
      <c r="B975" s="31" t="s">
        <v>2721</v>
      </c>
      <c r="C975" s="28" t="s">
        <v>1848</v>
      </c>
      <c r="D975" s="28" t="s">
        <v>1877</v>
      </c>
      <c r="E975" s="53">
        <v>5466674</v>
      </c>
      <c r="F975" s="53">
        <v>5466674</v>
      </c>
      <c r="G975" s="28">
        <v>1</v>
      </c>
      <c r="H975" s="28" t="s">
        <v>2161</v>
      </c>
      <c r="I975" s="28" t="s">
        <v>3467</v>
      </c>
      <c r="J975" s="28">
        <v>162</v>
      </c>
      <c r="K975" s="28">
        <v>54</v>
      </c>
      <c r="L975" s="28" t="s">
        <v>4798</v>
      </c>
      <c r="M975" s="30">
        <v>0.16927899686520401</v>
      </c>
      <c r="N975" s="28"/>
      <c r="O975" s="1">
        <v>1</v>
      </c>
      <c r="P975" s="16" t="s">
        <v>5131</v>
      </c>
      <c r="T975" s="3"/>
    </row>
    <row r="976" spans="1:20" ht="15" customHeight="1">
      <c r="A976" s="28" t="s">
        <v>4972</v>
      </c>
      <c r="B976" s="31" t="s">
        <v>304</v>
      </c>
      <c r="C976" s="28" t="s">
        <v>1842</v>
      </c>
      <c r="D976" s="28" t="s">
        <v>1877</v>
      </c>
      <c r="E976" s="53">
        <v>5492821</v>
      </c>
      <c r="F976" s="53">
        <v>5492821</v>
      </c>
      <c r="G976" s="28">
        <v>1</v>
      </c>
      <c r="H976" s="28" t="s">
        <v>2165</v>
      </c>
      <c r="I976" s="28" t="s">
        <v>1267</v>
      </c>
      <c r="J976" s="28">
        <v>1427</v>
      </c>
      <c r="K976" s="28">
        <v>476</v>
      </c>
      <c r="L976" s="28" t="s">
        <v>4543</v>
      </c>
      <c r="M976" s="30">
        <v>1</v>
      </c>
      <c r="N976" s="28"/>
      <c r="O976" s="1">
        <v>1</v>
      </c>
      <c r="P976" s="16" t="s">
        <v>5131</v>
      </c>
      <c r="T976" s="3"/>
    </row>
    <row r="977" spans="1:20" ht="15" customHeight="1">
      <c r="A977" s="28" t="s">
        <v>4972</v>
      </c>
      <c r="B977" s="31" t="s">
        <v>218</v>
      </c>
      <c r="C977" s="28" t="s">
        <v>1850</v>
      </c>
      <c r="D977" s="28" t="s">
        <v>1877</v>
      </c>
      <c r="E977" s="53">
        <v>5559121</v>
      </c>
      <c r="F977" s="53">
        <v>5559121</v>
      </c>
      <c r="G977" s="28">
        <v>1</v>
      </c>
      <c r="H977" s="28" t="s">
        <v>2161</v>
      </c>
      <c r="I977" s="28" t="s">
        <v>1268</v>
      </c>
      <c r="J977" s="28">
        <v>439</v>
      </c>
      <c r="K977" s="28">
        <v>147</v>
      </c>
      <c r="L977" s="28" t="s">
        <v>4835</v>
      </c>
      <c r="M977" s="30">
        <v>0.4375</v>
      </c>
      <c r="N977" s="28"/>
      <c r="O977" s="1">
        <v>1</v>
      </c>
      <c r="P977" s="16" t="s">
        <v>5131</v>
      </c>
      <c r="T977" s="3"/>
    </row>
    <row r="978" spans="1:20" ht="15" customHeight="1">
      <c r="A978" s="28" t="s">
        <v>4972</v>
      </c>
      <c r="B978" s="31" t="s">
        <v>218</v>
      </c>
      <c r="C978" s="28" t="s">
        <v>1842</v>
      </c>
      <c r="D978" s="28" t="s">
        <v>1877</v>
      </c>
      <c r="E978" s="53">
        <v>5559141</v>
      </c>
      <c r="F978" s="53">
        <v>5559141</v>
      </c>
      <c r="G978" s="28">
        <v>1</v>
      </c>
      <c r="H978" s="28" t="s">
        <v>2161</v>
      </c>
      <c r="I978" s="28" t="s">
        <v>1268</v>
      </c>
      <c r="J978" s="28">
        <v>459</v>
      </c>
      <c r="K978" s="28">
        <v>153</v>
      </c>
      <c r="L978" s="28" t="s">
        <v>4429</v>
      </c>
      <c r="M978" s="30">
        <v>0.45535714285714302</v>
      </c>
      <c r="N978" s="28"/>
      <c r="O978" s="1">
        <v>1</v>
      </c>
      <c r="P978" s="16" t="s">
        <v>5131</v>
      </c>
      <c r="T978" s="3"/>
    </row>
    <row r="979" spans="1:20" ht="15" customHeight="1">
      <c r="A979" s="28" t="s">
        <v>4972</v>
      </c>
      <c r="B979" s="31" t="s">
        <v>226</v>
      </c>
      <c r="C979" s="28" t="s">
        <v>1843</v>
      </c>
      <c r="D979" s="28" t="s">
        <v>1877</v>
      </c>
      <c r="E979" s="53">
        <v>5714947</v>
      </c>
      <c r="F979" s="53">
        <v>5714962</v>
      </c>
      <c r="G979" s="28">
        <v>16</v>
      </c>
      <c r="H979" s="28" t="s">
        <v>2161</v>
      </c>
      <c r="I979" s="28" t="s">
        <v>2976</v>
      </c>
      <c r="J979" s="28">
        <v>625</v>
      </c>
      <c r="K979" s="28">
        <v>209</v>
      </c>
      <c r="L979" s="28" t="s">
        <v>4140</v>
      </c>
      <c r="M979" s="30">
        <v>0.64307692307692299</v>
      </c>
      <c r="N979" s="28"/>
      <c r="O979" s="1">
        <v>1</v>
      </c>
      <c r="P979" s="16" t="s">
        <v>5131</v>
      </c>
      <c r="T979" s="3"/>
    </row>
    <row r="980" spans="1:20" ht="15" customHeight="1">
      <c r="A980" s="28" t="s">
        <v>4972</v>
      </c>
      <c r="B980" s="31" t="s">
        <v>226</v>
      </c>
      <c r="C980" s="28" t="s">
        <v>1865</v>
      </c>
      <c r="D980" s="28" t="s">
        <v>1877</v>
      </c>
      <c r="E980" s="53">
        <v>5715012</v>
      </c>
      <c r="F980" s="53">
        <v>5715018</v>
      </c>
      <c r="G980" s="28">
        <v>7</v>
      </c>
      <c r="H980" s="28" t="s">
        <v>2161</v>
      </c>
      <c r="I980" s="28" t="s">
        <v>2976</v>
      </c>
      <c r="J980" s="28">
        <v>690</v>
      </c>
      <c r="K980" s="28">
        <v>230</v>
      </c>
      <c r="L980" s="28" t="s">
        <v>4103</v>
      </c>
      <c r="M980" s="30">
        <v>0.70769230769230795</v>
      </c>
      <c r="N980" s="28"/>
      <c r="O980" s="1">
        <v>1</v>
      </c>
      <c r="P980" s="16" t="s">
        <v>5131</v>
      </c>
      <c r="T980" s="3"/>
    </row>
    <row r="981" spans="1:20" ht="15" customHeight="1">
      <c r="A981" s="28" t="s">
        <v>4972</v>
      </c>
      <c r="B981" s="31" t="s">
        <v>224</v>
      </c>
      <c r="C981" s="28" t="s">
        <v>1844</v>
      </c>
      <c r="D981" s="28" t="s">
        <v>1877</v>
      </c>
      <c r="E981" s="53">
        <v>5755499</v>
      </c>
      <c r="F981" s="53">
        <v>5755500</v>
      </c>
      <c r="G981" s="28">
        <v>2</v>
      </c>
      <c r="H981" s="28" t="s">
        <v>2161</v>
      </c>
      <c r="I981" s="28" t="s">
        <v>1269</v>
      </c>
      <c r="J981" s="28">
        <v>941</v>
      </c>
      <c r="K981" s="28">
        <v>314</v>
      </c>
      <c r="L981" s="28" t="s">
        <v>3999</v>
      </c>
      <c r="M981" s="30">
        <v>0.96615384615384603</v>
      </c>
      <c r="N981" s="28"/>
      <c r="O981" s="1">
        <v>1</v>
      </c>
      <c r="P981" s="16" t="s">
        <v>5131</v>
      </c>
      <c r="T981" s="3"/>
    </row>
    <row r="982" spans="1:20" ht="15" customHeight="1">
      <c r="A982" s="28" t="s">
        <v>4972</v>
      </c>
      <c r="B982" s="31" t="s">
        <v>224</v>
      </c>
      <c r="C982" s="28" t="s">
        <v>1842</v>
      </c>
      <c r="D982" s="28" t="s">
        <v>1877</v>
      </c>
      <c r="E982" s="53">
        <v>5756214</v>
      </c>
      <c r="F982" s="53">
        <v>5756215</v>
      </c>
      <c r="G982" s="28">
        <v>2</v>
      </c>
      <c r="H982" s="28" t="s">
        <v>2161</v>
      </c>
      <c r="I982" s="28" t="s">
        <v>1269</v>
      </c>
      <c r="J982" s="28">
        <v>226</v>
      </c>
      <c r="K982" s="28">
        <v>76</v>
      </c>
      <c r="L982" s="28" t="s">
        <v>4433</v>
      </c>
      <c r="M982" s="30">
        <v>0.23384615384615401</v>
      </c>
      <c r="N982" s="28"/>
      <c r="O982" s="1">
        <v>1</v>
      </c>
      <c r="P982" s="16" t="s">
        <v>5131</v>
      </c>
      <c r="T982" s="3"/>
    </row>
    <row r="983" spans="1:20" ht="15" customHeight="1">
      <c r="A983" s="28" t="s">
        <v>4972</v>
      </c>
      <c r="B983" s="31" t="s">
        <v>224</v>
      </c>
      <c r="C983" s="28" t="s">
        <v>1844</v>
      </c>
      <c r="D983" s="28" t="s">
        <v>1877</v>
      </c>
      <c r="E983" s="53">
        <v>5756226</v>
      </c>
      <c r="F983" s="53">
        <v>5756226</v>
      </c>
      <c r="G983" s="28">
        <v>1</v>
      </c>
      <c r="H983" s="28" t="s">
        <v>2162</v>
      </c>
      <c r="I983" s="28" t="s">
        <v>1269</v>
      </c>
      <c r="J983" s="28">
        <v>215</v>
      </c>
      <c r="K983" s="28">
        <v>72</v>
      </c>
      <c r="L983" s="28" t="s">
        <v>4000</v>
      </c>
      <c r="M983" s="30">
        <v>0.22153846153846199</v>
      </c>
      <c r="N983" s="28"/>
      <c r="O983" s="1">
        <v>1</v>
      </c>
      <c r="P983" s="16" t="s">
        <v>5131</v>
      </c>
      <c r="T983" s="3"/>
    </row>
    <row r="984" spans="1:20" ht="15" customHeight="1">
      <c r="A984" s="28" t="s">
        <v>4972</v>
      </c>
      <c r="B984" s="31" t="s">
        <v>224</v>
      </c>
      <c r="C984" s="28" t="s">
        <v>1840</v>
      </c>
      <c r="D984" s="28" t="s">
        <v>1877</v>
      </c>
      <c r="E984" s="53">
        <v>5756398</v>
      </c>
      <c r="F984" s="53">
        <v>5756398</v>
      </c>
      <c r="G984" s="28">
        <v>2</v>
      </c>
      <c r="H984" s="28" t="s">
        <v>2162</v>
      </c>
      <c r="I984" s="28" t="s">
        <v>1269</v>
      </c>
      <c r="J984" s="28">
        <v>43</v>
      </c>
      <c r="K984" s="28">
        <v>15</v>
      </c>
      <c r="L984" s="28" t="s">
        <v>4728</v>
      </c>
      <c r="M984" s="30">
        <v>4.6153846153846198E-2</v>
      </c>
      <c r="N984" s="28"/>
      <c r="O984" s="1">
        <v>1</v>
      </c>
      <c r="P984" s="16" t="s">
        <v>5131</v>
      </c>
      <c r="T984" s="3"/>
    </row>
    <row r="985" spans="1:20" ht="15" customHeight="1">
      <c r="A985" s="28" t="s">
        <v>4972</v>
      </c>
      <c r="B985" s="31" t="s">
        <v>223</v>
      </c>
      <c r="C985" s="28" t="s">
        <v>1842</v>
      </c>
      <c r="D985" s="28" t="s">
        <v>1877</v>
      </c>
      <c r="E985" s="53">
        <v>5798484</v>
      </c>
      <c r="F985" s="53">
        <v>5798484</v>
      </c>
      <c r="G985" s="28">
        <v>1</v>
      </c>
      <c r="H985" s="28" t="s">
        <v>2161</v>
      </c>
      <c r="I985" s="28" t="s">
        <v>3210</v>
      </c>
      <c r="J985" s="28">
        <v>343</v>
      </c>
      <c r="K985" s="28">
        <v>115</v>
      </c>
      <c r="L985" s="28" t="s">
        <v>4432</v>
      </c>
      <c r="M985" s="30">
        <v>0.35714285714285698</v>
      </c>
      <c r="N985" s="28"/>
      <c r="O985" s="1">
        <v>1</v>
      </c>
      <c r="P985" s="16" t="s">
        <v>5131</v>
      </c>
      <c r="T985" s="3"/>
    </row>
    <row r="986" spans="1:20" ht="15" customHeight="1">
      <c r="A986" s="28" t="s">
        <v>4972</v>
      </c>
      <c r="B986" s="31" t="s">
        <v>220</v>
      </c>
      <c r="C986" s="28" t="s">
        <v>1852</v>
      </c>
      <c r="D986" s="28" t="s">
        <v>1877</v>
      </c>
      <c r="E986" s="53">
        <v>5819014</v>
      </c>
      <c r="F986" s="53">
        <v>5819014</v>
      </c>
      <c r="G986" s="28">
        <v>1</v>
      </c>
      <c r="H986" s="28" t="s">
        <v>2161</v>
      </c>
      <c r="I986" s="28" t="s">
        <v>2803</v>
      </c>
      <c r="J986" s="28">
        <v>690</v>
      </c>
      <c r="K986" s="28">
        <v>230</v>
      </c>
      <c r="L986" s="28" t="s">
        <v>3881</v>
      </c>
      <c r="M986" s="30">
        <v>0.73248407643312097</v>
      </c>
      <c r="N986" s="28"/>
      <c r="O986" s="1">
        <v>1</v>
      </c>
      <c r="P986" s="16" t="s">
        <v>5131</v>
      </c>
      <c r="T986" s="3"/>
    </row>
    <row r="987" spans="1:20" ht="15" customHeight="1">
      <c r="A987" s="28" t="s">
        <v>4972</v>
      </c>
      <c r="B987" s="31" t="s">
        <v>687</v>
      </c>
      <c r="C987" s="28" t="s">
        <v>1851</v>
      </c>
      <c r="D987" s="28" t="s">
        <v>1877</v>
      </c>
      <c r="E987" s="53">
        <v>6177467</v>
      </c>
      <c r="F987" s="53">
        <v>6177467</v>
      </c>
      <c r="G987" s="28">
        <v>1</v>
      </c>
      <c r="H987" s="28" t="s">
        <v>2161</v>
      </c>
      <c r="I987" s="28" t="s">
        <v>1270</v>
      </c>
      <c r="J987" s="28">
        <v>438</v>
      </c>
      <c r="K987" s="28">
        <v>146</v>
      </c>
      <c r="L987" s="28" t="s">
        <v>4088</v>
      </c>
      <c r="M987" s="30">
        <v>0.45482866043613701</v>
      </c>
      <c r="N987" s="28"/>
      <c r="O987" s="1">
        <v>1</v>
      </c>
      <c r="P987" s="16" t="s">
        <v>5131</v>
      </c>
      <c r="T987" s="3"/>
    </row>
    <row r="988" spans="1:20" ht="15" customHeight="1">
      <c r="A988" s="28" t="s">
        <v>4972</v>
      </c>
      <c r="B988" s="31" t="s">
        <v>688</v>
      </c>
      <c r="C988" s="28" t="s">
        <v>1842</v>
      </c>
      <c r="D988" s="28" t="s">
        <v>1877</v>
      </c>
      <c r="E988" s="53">
        <v>6506326</v>
      </c>
      <c r="F988" s="53">
        <v>6506328</v>
      </c>
      <c r="G988" s="28">
        <v>3</v>
      </c>
      <c r="H988" s="28" t="s">
        <v>2161</v>
      </c>
      <c r="I988" s="28" t="s">
        <v>3099</v>
      </c>
      <c r="J988" s="28">
        <v>1838</v>
      </c>
      <c r="K988" s="28">
        <v>613</v>
      </c>
      <c r="L988" s="28" t="s">
        <v>4272</v>
      </c>
      <c r="M988" s="30">
        <v>0.128944047118216</v>
      </c>
      <c r="N988" s="28"/>
      <c r="O988" s="1">
        <v>0.5</v>
      </c>
      <c r="P988" s="16" t="s">
        <v>5131</v>
      </c>
      <c r="T988" s="3"/>
    </row>
    <row r="989" spans="1:20" ht="15" customHeight="1">
      <c r="A989" s="28" t="s">
        <v>4972</v>
      </c>
      <c r="B989" s="31" t="s">
        <v>206</v>
      </c>
      <c r="C989" s="28" t="s">
        <v>1842</v>
      </c>
      <c r="D989" s="28" t="s">
        <v>1877</v>
      </c>
      <c r="E989" s="53">
        <v>6899430</v>
      </c>
      <c r="F989" s="53">
        <v>6899433</v>
      </c>
      <c r="G989" s="28">
        <v>4</v>
      </c>
      <c r="H989" s="28" t="s">
        <v>2161</v>
      </c>
      <c r="I989" s="28" t="s">
        <v>1272</v>
      </c>
      <c r="J989" s="28">
        <v>622</v>
      </c>
      <c r="K989" s="28">
        <v>208</v>
      </c>
      <c r="L989" s="28" t="s">
        <v>4416</v>
      </c>
      <c r="M989" s="30">
        <v>0.62839879154078504</v>
      </c>
      <c r="N989" s="28"/>
      <c r="O989" s="1">
        <v>1</v>
      </c>
      <c r="P989" s="16" t="s">
        <v>5131</v>
      </c>
      <c r="T989" s="3"/>
    </row>
    <row r="990" spans="1:20" ht="15" customHeight="1">
      <c r="A990" s="28" t="s">
        <v>4972</v>
      </c>
      <c r="B990" s="31" t="s">
        <v>2608</v>
      </c>
      <c r="C990" s="28" t="s">
        <v>1849</v>
      </c>
      <c r="D990" s="28" t="s">
        <v>1877</v>
      </c>
      <c r="E990" s="53">
        <v>7669155</v>
      </c>
      <c r="F990" s="53">
        <v>7669155</v>
      </c>
      <c r="G990" s="28">
        <v>1</v>
      </c>
      <c r="H990" s="28" t="s">
        <v>2162</v>
      </c>
      <c r="I990" s="28" t="s">
        <v>3325</v>
      </c>
      <c r="J990" s="28">
        <v>1560</v>
      </c>
      <c r="K990" s="28">
        <v>520</v>
      </c>
      <c r="L990" s="28" t="s">
        <v>4596</v>
      </c>
      <c r="M990" s="30">
        <v>0.91872791519434605</v>
      </c>
      <c r="N990" s="28"/>
      <c r="O990" s="1">
        <v>1</v>
      </c>
      <c r="P990" s="16" t="s">
        <v>5130</v>
      </c>
      <c r="T990" s="3"/>
    </row>
    <row r="991" spans="1:20" ht="15" customHeight="1">
      <c r="A991" s="28" t="s">
        <v>4972</v>
      </c>
      <c r="B991" s="31" t="s">
        <v>2608</v>
      </c>
      <c r="C991" s="28" t="s">
        <v>1846</v>
      </c>
      <c r="D991" s="28" t="s">
        <v>1877</v>
      </c>
      <c r="E991" s="53">
        <v>7673410</v>
      </c>
      <c r="F991" s="53">
        <v>7673410</v>
      </c>
      <c r="G991" s="28">
        <v>1</v>
      </c>
      <c r="H991" s="28" t="s">
        <v>2161</v>
      </c>
      <c r="I991" s="28" t="s">
        <v>3325</v>
      </c>
      <c r="J991" s="28">
        <v>1249</v>
      </c>
      <c r="K991" s="28">
        <v>417</v>
      </c>
      <c r="L991" s="28" t="s">
        <v>4664</v>
      </c>
      <c r="M991" s="30">
        <v>0.73674911660777398</v>
      </c>
      <c r="N991" s="28"/>
      <c r="O991" s="1">
        <v>1</v>
      </c>
      <c r="P991" s="16" t="s">
        <v>5130</v>
      </c>
      <c r="T991" s="3"/>
    </row>
    <row r="992" spans="1:20" ht="15" customHeight="1">
      <c r="A992" s="28" t="s">
        <v>4972</v>
      </c>
      <c r="B992" s="31" t="s">
        <v>2377</v>
      </c>
      <c r="C992" s="28" t="s">
        <v>1842</v>
      </c>
      <c r="D992" s="28" t="s">
        <v>1877</v>
      </c>
      <c r="E992" s="53">
        <v>8910414</v>
      </c>
      <c r="F992" s="53">
        <v>8910414</v>
      </c>
      <c r="G992" s="28">
        <v>1</v>
      </c>
      <c r="H992" s="28" t="s">
        <v>2161</v>
      </c>
      <c r="I992" s="28" t="s">
        <v>3032</v>
      </c>
      <c r="J992" s="28">
        <v>18</v>
      </c>
      <c r="K992" s="28">
        <v>6</v>
      </c>
      <c r="L992" s="28" t="s">
        <v>4176</v>
      </c>
      <c r="M992" s="30">
        <v>1.2820512820512799E-2</v>
      </c>
      <c r="N992" s="28"/>
      <c r="O992" s="1">
        <v>1</v>
      </c>
      <c r="P992" s="16" t="s">
        <v>5130</v>
      </c>
      <c r="T992" s="3"/>
    </row>
    <row r="993" spans="1:20" ht="15" customHeight="1">
      <c r="A993" s="28" t="s">
        <v>4972</v>
      </c>
      <c r="B993" s="31" t="s">
        <v>2420</v>
      </c>
      <c r="C993" s="28" t="s">
        <v>1842</v>
      </c>
      <c r="D993" s="28" t="s">
        <v>1877</v>
      </c>
      <c r="E993" s="53">
        <v>10738443</v>
      </c>
      <c r="F993" s="53">
        <v>10738443</v>
      </c>
      <c r="G993" s="28">
        <v>5</v>
      </c>
      <c r="H993" s="28" t="s">
        <v>2162</v>
      </c>
      <c r="I993" s="28" t="s">
        <v>3089</v>
      </c>
      <c r="J993" s="28">
        <v>740</v>
      </c>
      <c r="K993" s="28">
        <v>247</v>
      </c>
      <c r="L993" s="28" t="s">
        <v>4257</v>
      </c>
      <c r="M993" s="30">
        <v>0.210391822827939</v>
      </c>
      <c r="N993" s="28"/>
      <c r="O993" s="1">
        <v>1</v>
      </c>
      <c r="P993" s="16" t="s">
        <v>5130</v>
      </c>
      <c r="T993" s="3"/>
    </row>
    <row r="994" spans="1:20" ht="15" customHeight="1">
      <c r="A994" s="28" t="s">
        <v>4972</v>
      </c>
      <c r="B994" s="31" t="s">
        <v>2399</v>
      </c>
      <c r="C994" s="28" t="s">
        <v>1842</v>
      </c>
      <c r="D994" s="28" t="s">
        <v>1877</v>
      </c>
      <c r="E994" s="53">
        <v>32580953</v>
      </c>
      <c r="F994" s="53">
        <v>32580953</v>
      </c>
      <c r="G994" s="28">
        <v>1</v>
      </c>
      <c r="H994" s="28" t="s">
        <v>2163</v>
      </c>
      <c r="I994" s="28" t="s">
        <v>3064</v>
      </c>
      <c r="J994" s="28">
        <v>3220</v>
      </c>
      <c r="K994" s="28">
        <v>1074</v>
      </c>
      <c r="L994" s="28" t="s">
        <v>4225</v>
      </c>
      <c r="M994" s="30">
        <v>0.99444444444444402</v>
      </c>
      <c r="N994" s="28"/>
      <c r="O994" s="1">
        <v>1</v>
      </c>
      <c r="P994" s="16" t="s">
        <v>5130</v>
      </c>
      <c r="T994" s="3"/>
    </row>
    <row r="995" spans="1:20" ht="15" customHeight="1">
      <c r="A995" s="28" t="s">
        <v>4972</v>
      </c>
      <c r="B995" s="31" t="s">
        <v>2367</v>
      </c>
      <c r="C995" s="28" t="s">
        <v>1842</v>
      </c>
      <c r="D995" s="28" t="s">
        <v>1877</v>
      </c>
      <c r="E995" s="53">
        <v>43898097</v>
      </c>
      <c r="F995" s="53">
        <v>43898097</v>
      </c>
      <c r="G995" s="28">
        <v>13</v>
      </c>
      <c r="H995" s="28" t="s">
        <v>2162</v>
      </c>
      <c r="I995" s="28" t="s">
        <v>3021</v>
      </c>
      <c r="J995" s="28">
        <v>822</v>
      </c>
      <c r="K995" s="28">
        <v>274</v>
      </c>
      <c r="L995" s="28" t="s">
        <v>4158</v>
      </c>
      <c r="M995" s="30">
        <v>0.95470383275261295</v>
      </c>
      <c r="N995" s="28"/>
      <c r="O995" s="1">
        <v>1</v>
      </c>
      <c r="P995" s="16" t="s">
        <v>5130</v>
      </c>
      <c r="T995" s="3"/>
    </row>
    <row r="996" spans="1:20" ht="15" customHeight="1">
      <c r="A996" s="28" t="s">
        <v>4972</v>
      </c>
      <c r="B996" s="31" t="s">
        <v>195</v>
      </c>
      <c r="C996" s="28" t="s">
        <v>1842</v>
      </c>
      <c r="D996" s="28" t="s">
        <v>1877</v>
      </c>
      <c r="E996" s="53">
        <v>47826498</v>
      </c>
      <c r="F996" s="53">
        <v>47826498</v>
      </c>
      <c r="G996" s="28">
        <v>1</v>
      </c>
      <c r="H996" s="28" t="s">
        <v>2161</v>
      </c>
      <c r="I996" s="28" t="s">
        <v>3197</v>
      </c>
      <c r="J996" s="28">
        <v>51</v>
      </c>
      <c r="K996" s="28">
        <v>17</v>
      </c>
      <c r="L996" s="28" t="s">
        <v>4403</v>
      </c>
      <c r="M996" s="30">
        <v>1.1830201809325E-2</v>
      </c>
      <c r="N996" s="28"/>
      <c r="O996" s="1">
        <v>1</v>
      </c>
      <c r="P996" s="16" t="s">
        <v>5130</v>
      </c>
      <c r="T996" s="3"/>
    </row>
    <row r="997" spans="1:20" ht="15" customHeight="1">
      <c r="A997" s="28" t="s">
        <v>4972</v>
      </c>
      <c r="B997" s="31" t="s">
        <v>2258</v>
      </c>
      <c r="C997" s="28" t="s">
        <v>1844</v>
      </c>
      <c r="D997" s="28" t="s">
        <v>1877</v>
      </c>
      <c r="E997" s="53">
        <v>48284956</v>
      </c>
      <c r="F997" s="53">
        <v>48284957</v>
      </c>
      <c r="G997" s="28">
        <v>2</v>
      </c>
      <c r="H997" s="28" t="s">
        <v>2161</v>
      </c>
      <c r="I997" s="28" t="s">
        <v>2894</v>
      </c>
      <c r="J997" s="28">
        <v>606</v>
      </c>
      <c r="K997" s="28">
        <v>202</v>
      </c>
      <c r="L997" s="28" t="s">
        <v>3998</v>
      </c>
      <c r="M997" s="30">
        <v>0.65161290322580601</v>
      </c>
      <c r="N997" s="28"/>
      <c r="O997" s="1">
        <v>1</v>
      </c>
      <c r="P997" s="16" t="s">
        <v>5131</v>
      </c>
      <c r="T997" s="3"/>
    </row>
    <row r="998" spans="1:20" ht="15" customHeight="1">
      <c r="A998" s="28" t="s">
        <v>4972</v>
      </c>
      <c r="B998" s="31" t="s">
        <v>2646</v>
      </c>
      <c r="C998" s="28" t="s">
        <v>1846</v>
      </c>
      <c r="D998" s="28" t="s">
        <v>1877</v>
      </c>
      <c r="E998" s="53">
        <v>55127718</v>
      </c>
      <c r="F998" s="53">
        <v>55127719</v>
      </c>
      <c r="G998" s="28">
        <v>2</v>
      </c>
      <c r="H998" s="28" t="s">
        <v>2161</v>
      </c>
      <c r="I998" s="28" t="s">
        <v>3370</v>
      </c>
      <c r="J998" s="28">
        <v>707</v>
      </c>
      <c r="K998" s="28">
        <v>236</v>
      </c>
      <c r="L998" s="28" t="s">
        <v>4662</v>
      </c>
      <c r="M998" s="30">
        <v>0.75884244372990395</v>
      </c>
      <c r="N998" s="28"/>
      <c r="O998" s="1">
        <v>1</v>
      </c>
      <c r="P998" s="16" t="s">
        <v>5131</v>
      </c>
      <c r="T998" s="3"/>
    </row>
    <row r="999" spans="1:20" ht="15" customHeight="1">
      <c r="A999" s="28" t="s">
        <v>4972</v>
      </c>
      <c r="B999" s="31" t="s">
        <v>2196</v>
      </c>
      <c r="C999" s="28" t="s">
        <v>1855</v>
      </c>
      <c r="D999" s="28" t="s">
        <v>1877</v>
      </c>
      <c r="E999" s="53">
        <v>55459591</v>
      </c>
      <c r="F999" s="53">
        <v>55459594</v>
      </c>
      <c r="G999" s="28">
        <v>4</v>
      </c>
      <c r="H999" s="28" t="s">
        <v>2161</v>
      </c>
      <c r="I999" s="28" t="s">
        <v>2818</v>
      </c>
      <c r="J999" s="28">
        <v>859</v>
      </c>
      <c r="K999" s="28">
        <v>287</v>
      </c>
      <c r="L999" s="28" t="s">
        <v>3901</v>
      </c>
      <c r="M999" s="30">
        <v>0.91111111111111098</v>
      </c>
      <c r="N999" s="28"/>
      <c r="O999" s="1">
        <v>1</v>
      </c>
      <c r="P999" s="16" t="s">
        <v>5131</v>
      </c>
      <c r="T999" s="3"/>
    </row>
    <row r="1000" spans="1:20" ht="15" customHeight="1">
      <c r="A1000" s="28" t="s">
        <v>4972</v>
      </c>
      <c r="B1000" s="31" t="s">
        <v>2606</v>
      </c>
      <c r="C1000" s="28" t="s">
        <v>1854</v>
      </c>
      <c r="D1000" s="28" t="s">
        <v>1877</v>
      </c>
      <c r="E1000" s="53">
        <v>55491656</v>
      </c>
      <c r="F1000" s="53">
        <v>55491657</v>
      </c>
      <c r="G1000" s="28">
        <v>2</v>
      </c>
      <c r="H1000" s="28" t="s">
        <v>2161</v>
      </c>
      <c r="I1000" s="28" t="s">
        <v>3322</v>
      </c>
      <c r="J1000" s="28">
        <v>859</v>
      </c>
      <c r="K1000" s="28">
        <v>287</v>
      </c>
      <c r="L1000" s="28" t="s">
        <v>4885</v>
      </c>
      <c r="M1000" s="30">
        <v>0.95033112582781498</v>
      </c>
      <c r="N1000" s="28"/>
      <c r="O1000" s="1">
        <v>1</v>
      </c>
      <c r="P1000" s="16" t="s">
        <v>5131</v>
      </c>
      <c r="T1000" s="3"/>
    </row>
    <row r="1001" spans="1:20" ht="15" customHeight="1">
      <c r="A1001" s="28" t="s">
        <v>4972</v>
      </c>
      <c r="B1001" s="31" t="s">
        <v>2606</v>
      </c>
      <c r="C1001" s="28" t="s">
        <v>1849</v>
      </c>
      <c r="D1001" s="28" t="s">
        <v>1877</v>
      </c>
      <c r="E1001" s="53">
        <v>55492397</v>
      </c>
      <c r="F1001" s="53">
        <v>55492421</v>
      </c>
      <c r="G1001" s="28">
        <v>25</v>
      </c>
      <c r="H1001" s="28" t="s">
        <v>2161</v>
      </c>
      <c r="I1001" s="28" t="s">
        <v>3322</v>
      </c>
      <c r="J1001" s="28">
        <v>95</v>
      </c>
      <c r="K1001" s="28">
        <v>32</v>
      </c>
      <c r="L1001" s="28" t="s">
        <v>4592</v>
      </c>
      <c r="M1001" s="30">
        <v>0.105960264900662</v>
      </c>
      <c r="N1001" s="28"/>
      <c r="O1001" s="1">
        <v>1</v>
      </c>
      <c r="P1001" s="16" t="s">
        <v>5131</v>
      </c>
      <c r="T1001" s="3"/>
    </row>
    <row r="1002" spans="1:20" ht="15" customHeight="1">
      <c r="A1002" s="28" t="s">
        <v>4972</v>
      </c>
      <c r="B1002" s="31" t="s">
        <v>2269</v>
      </c>
      <c r="C1002" s="28" t="s">
        <v>1844</v>
      </c>
      <c r="D1002" s="28" t="s">
        <v>1877</v>
      </c>
      <c r="E1002" s="53">
        <v>57018156</v>
      </c>
      <c r="F1002" s="53">
        <v>57018156</v>
      </c>
      <c r="G1002" s="28">
        <v>1</v>
      </c>
      <c r="H1002" s="28" t="s">
        <v>2161</v>
      </c>
      <c r="I1002" s="28" t="s">
        <v>2906</v>
      </c>
      <c r="J1002" s="28" t="s">
        <v>3590</v>
      </c>
      <c r="K1002" s="28" t="s">
        <v>1950</v>
      </c>
      <c r="L1002" s="28" t="s">
        <v>4019</v>
      </c>
      <c r="M1002" s="30">
        <v>0.45178571428571401</v>
      </c>
      <c r="N1002" s="28"/>
      <c r="O1002" s="1">
        <v>1</v>
      </c>
      <c r="P1002" s="16" t="s">
        <v>5130</v>
      </c>
      <c r="T1002" s="3"/>
    </row>
    <row r="1003" spans="1:20" ht="15" customHeight="1">
      <c r="A1003" s="28" t="s">
        <v>4972</v>
      </c>
      <c r="B1003" s="31" t="s">
        <v>2296</v>
      </c>
      <c r="C1003" s="28" t="s">
        <v>1841</v>
      </c>
      <c r="D1003" s="28" t="s">
        <v>1877</v>
      </c>
      <c r="E1003" s="53">
        <v>57220091</v>
      </c>
      <c r="F1003" s="53">
        <v>57220091</v>
      </c>
      <c r="G1003" s="28">
        <v>4</v>
      </c>
      <c r="H1003" s="28" t="s">
        <v>2162</v>
      </c>
      <c r="I1003" s="28" t="s">
        <v>2935</v>
      </c>
      <c r="J1003" s="28">
        <v>1009</v>
      </c>
      <c r="K1003" s="28">
        <v>337</v>
      </c>
      <c r="L1003" s="28" t="s">
        <v>4053</v>
      </c>
      <c r="M1003" s="30">
        <v>0.47067039106145298</v>
      </c>
      <c r="N1003" s="28"/>
      <c r="O1003" s="1">
        <v>1</v>
      </c>
      <c r="P1003" s="16" t="s">
        <v>5130</v>
      </c>
      <c r="T1003" s="3"/>
    </row>
    <row r="1004" spans="1:20" ht="15" customHeight="1">
      <c r="A1004" s="28" t="s">
        <v>4972</v>
      </c>
      <c r="B1004" s="31" t="s">
        <v>2783</v>
      </c>
      <c r="C1004" s="28" t="s">
        <v>1854</v>
      </c>
      <c r="D1004" s="28" t="s">
        <v>1877</v>
      </c>
      <c r="E1004" s="53">
        <v>57791302</v>
      </c>
      <c r="F1004" s="53">
        <v>57791312</v>
      </c>
      <c r="G1004" s="28">
        <v>11</v>
      </c>
      <c r="H1004" s="28" t="s">
        <v>2161</v>
      </c>
      <c r="I1004" s="28" t="s">
        <v>3528</v>
      </c>
      <c r="J1004" s="28">
        <v>595</v>
      </c>
      <c r="K1004" s="28">
        <v>199</v>
      </c>
      <c r="L1004" s="28" t="s">
        <v>4886</v>
      </c>
      <c r="M1004" s="30">
        <v>0.65032679738562105</v>
      </c>
      <c r="N1004" s="28"/>
      <c r="O1004" s="1">
        <v>1</v>
      </c>
      <c r="P1004" s="16" t="s">
        <v>5131</v>
      </c>
      <c r="T1004" s="3"/>
    </row>
    <row r="1005" spans="1:20" ht="15" customHeight="1">
      <c r="A1005" s="28" t="s">
        <v>4972</v>
      </c>
      <c r="B1005" s="31" t="s">
        <v>2518</v>
      </c>
      <c r="C1005" s="28" t="s">
        <v>1842</v>
      </c>
      <c r="D1005" s="28" t="s">
        <v>1877</v>
      </c>
      <c r="E1005" s="53">
        <v>57963673</v>
      </c>
      <c r="F1005" s="53">
        <v>57963673</v>
      </c>
      <c r="G1005" s="28">
        <v>1</v>
      </c>
      <c r="H1005" s="28" t="s">
        <v>2162</v>
      </c>
      <c r="I1005" s="28" t="s">
        <v>3211</v>
      </c>
      <c r="J1005" s="28">
        <v>528</v>
      </c>
      <c r="K1005" s="28">
        <v>176</v>
      </c>
      <c r="L1005" s="28" t="s">
        <v>4435</v>
      </c>
      <c r="M1005" s="30">
        <v>0.55873015873015897</v>
      </c>
      <c r="N1005" s="28"/>
      <c r="O1005" s="1">
        <v>1</v>
      </c>
      <c r="P1005" s="16" t="s">
        <v>5131</v>
      </c>
      <c r="T1005" s="3"/>
    </row>
    <row r="1006" spans="1:20" ht="15" customHeight="1">
      <c r="A1006" s="28" t="s">
        <v>4972</v>
      </c>
      <c r="B1006" s="31" t="s">
        <v>2518</v>
      </c>
      <c r="C1006" s="28" t="s">
        <v>1842</v>
      </c>
      <c r="D1006" s="28" t="s">
        <v>1877</v>
      </c>
      <c r="E1006" s="53">
        <v>57963899</v>
      </c>
      <c r="F1006" s="53">
        <v>57963899</v>
      </c>
      <c r="G1006" s="28">
        <v>1</v>
      </c>
      <c r="H1006" s="28" t="s">
        <v>2161</v>
      </c>
      <c r="I1006" s="28" t="s">
        <v>3211</v>
      </c>
      <c r="J1006" s="28">
        <v>302</v>
      </c>
      <c r="K1006" s="28">
        <v>101</v>
      </c>
      <c r="L1006" s="28" t="s">
        <v>4436</v>
      </c>
      <c r="M1006" s="30">
        <v>0.32063492063492099</v>
      </c>
      <c r="N1006" s="28"/>
      <c r="O1006" s="1">
        <v>1</v>
      </c>
      <c r="P1006" s="16" t="s">
        <v>5131</v>
      </c>
      <c r="T1006" s="3"/>
    </row>
    <row r="1007" spans="1:20" ht="15" customHeight="1">
      <c r="A1007" s="28" t="s">
        <v>4972</v>
      </c>
      <c r="B1007" s="31" t="s">
        <v>690</v>
      </c>
      <c r="C1007" s="28" t="s">
        <v>1842</v>
      </c>
      <c r="D1007" s="28" t="s">
        <v>1877</v>
      </c>
      <c r="E1007" s="53">
        <v>58031339</v>
      </c>
      <c r="F1007" s="53">
        <v>58031340</v>
      </c>
      <c r="G1007" s="28">
        <v>2</v>
      </c>
      <c r="H1007" s="28" t="s">
        <v>2161</v>
      </c>
      <c r="I1007" s="28" t="s">
        <v>1278</v>
      </c>
      <c r="J1007" s="28">
        <v>815</v>
      </c>
      <c r="K1007" s="28">
        <v>272</v>
      </c>
      <c r="L1007" s="28" t="s">
        <v>4437</v>
      </c>
      <c r="M1007" s="30">
        <v>0.87741935483871003</v>
      </c>
      <c r="N1007" s="28"/>
      <c r="O1007" s="1">
        <v>1</v>
      </c>
      <c r="P1007" s="16" t="s">
        <v>5131</v>
      </c>
      <c r="T1007" s="3"/>
    </row>
    <row r="1008" spans="1:20" ht="15" customHeight="1">
      <c r="A1008" s="28" t="s">
        <v>4972</v>
      </c>
      <c r="B1008" s="31" t="s">
        <v>691</v>
      </c>
      <c r="C1008" s="28" t="s">
        <v>1842</v>
      </c>
      <c r="D1008" s="28" t="s">
        <v>1877</v>
      </c>
      <c r="E1008" s="53">
        <v>58967357</v>
      </c>
      <c r="F1008" s="53">
        <v>58967357</v>
      </c>
      <c r="G1008" s="28">
        <v>1</v>
      </c>
      <c r="H1008" s="28" t="s">
        <v>2161</v>
      </c>
      <c r="I1008" s="28" t="s">
        <v>1279</v>
      </c>
      <c r="J1008" s="28">
        <v>140</v>
      </c>
      <c r="K1008" s="28">
        <v>47</v>
      </c>
      <c r="L1008" s="28" t="s">
        <v>4434</v>
      </c>
      <c r="M1008" s="30">
        <v>0.14873417721519</v>
      </c>
      <c r="N1008" s="28"/>
      <c r="O1008" s="1">
        <v>1</v>
      </c>
      <c r="P1008" s="16" t="s">
        <v>5131</v>
      </c>
      <c r="T1008" s="3"/>
    </row>
    <row r="1009" spans="1:20" ht="15" customHeight="1">
      <c r="A1009" s="28" t="s">
        <v>4972</v>
      </c>
      <c r="B1009" s="31" t="s">
        <v>2607</v>
      </c>
      <c r="C1009" s="28" t="s">
        <v>1849</v>
      </c>
      <c r="D1009" s="28" t="s">
        <v>1877</v>
      </c>
      <c r="E1009" s="53">
        <v>58981189</v>
      </c>
      <c r="F1009" s="53">
        <v>58981189</v>
      </c>
      <c r="G1009" s="28">
        <v>1</v>
      </c>
      <c r="H1009" s="28" t="s">
        <v>2161</v>
      </c>
      <c r="I1009" s="28" t="s">
        <v>3323</v>
      </c>
      <c r="J1009" s="28">
        <v>180</v>
      </c>
      <c r="K1009" s="28">
        <v>60</v>
      </c>
      <c r="L1009" s="28" t="s">
        <v>4594</v>
      </c>
      <c r="M1009" s="30">
        <v>0.19047619047618999</v>
      </c>
      <c r="N1009" s="28"/>
      <c r="O1009" s="1">
        <v>1</v>
      </c>
      <c r="P1009" s="16" t="s">
        <v>5130</v>
      </c>
      <c r="T1009" s="3"/>
    </row>
    <row r="1010" spans="1:20" ht="15" customHeight="1">
      <c r="A1010" s="28" t="s">
        <v>4972</v>
      </c>
      <c r="B1010" s="31" t="s">
        <v>2257</v>
      </c>
      <c r="C1010" s="28" t="s">
        <v>1844</v>
      </c>
      <c r="D1010" s="28" t="s">
        <v>1877</v>
      </c>
      <c r="E1010" s="53">
        <v>59027630</v>
      </c>
      <c r="F1010" s="53">
        <v>59027630</v>
      </c>
      <c r="G1010" s="28">
        <v>1</v>
      </c>
      <c r="H1010" s="28" t="s">
        <v>2162</v>
      </c>
      <c r="I1010" s="28" t="s">
        <v>2893</v>
      </c>
      <c r="J1010" s="28">
        <v>6</v>
      </c>
      <c r="K1010" s="28">
        <v>2</v>
      </c>
      <c r="L1010" s="28" t="s">
        <v>3997</v>
      </c>
      <c r="M1010" s="30">
        <v>6.41025641025641E-3</v>
      </c>
      <c r="N1010" s="28"/>
      <c r="O1010" s="1">
        <v>1</v>
      </c>
      <c r="P1010" s="16" t="s">
        <v>5131</v>
      </c>
      <c r="T1010" s="3"/>
    </row>
    <row r="1011" spans="1:20" ht="15" customHeight="1">
      <c r="A1011" s="28" t="s">
        <v>4972</v>
      </c>
      <c r="B1011" s="31" t="s">
        <v>2515</v>
      </c>
      <c r="C1011" s="28" t="s">
        <v>1842</v>
      </c>
      <c r="D1011" s="28" t="s">
        <v>1877</v>
      </c>
      <c r="E1011" s="53">
        <v>59039295</v>
      </c>
      <c r="F1011" s="53">
        <v>59039295</v>
      </c>
      <c r="G1011" s="28">
        <v>1</v>
      </c>
      <c r="H1011" s="28" t="s">
        <v>2162</v>
      </c>
      <c r="I1011" s="28" t="s">
        <v>3206</v>
      </c>
      <c r="J1011" s="28">
        <v>334</v>
      </c>
      <c r="K1011" s="28">
        <v>112</v>
      </c>
      <c r="L1011" s="28" t="s">
        <v>4421</v>
      </c>
      <c r="M1011" s="30">
        <v>0.35555555555555601</v>
      </c>
      <c r="N1011" s="28"/>
      <c r="O1011" s="1">
        <v>1</v>
      </c>
      <c r="P1011" s="16" t="s">
        <v>5131</v>
      </c>
      <c r="T1011" s="3"/>
    </row>
    <row r="1012" spans="1:20" ht="15" customHeight="1">
      <c r="A1012" s="28" t="s">
        <v>4972</v>
      </c>
      <c r="B1012" s="31" t="s">
        <v>2529</v>
      </c>
      <c r="C1012" s="28" t="s">
        <v>1842</v>
      </c>
      <c r="D1012" s="28" t="s">
        <v>1877</v>
      </c>
      <c r="E1012" s="53">
        <v>59571108</v>
      </c>
      <c r="F1012" s="53">
        <v>59571108</v>
      </c>
      <c r="G1012" s="28">
        <v>1</v>
      </c>
      <c r="H1012" s="28" t="s">
        <v>2161</v>
      </c>
      <c r="I1012" s="28" t="s">
        <v>3224</v>
      </c>
      <c r="J1012" s="28">
        <v>463</v>
      </c>
      <c r="K1012" s="28">
        <v>155</v>
      </c>
      <c r="L1012" s="28" t="s">
        <v>4459</v>
      </c>
      <c r="M1012" s="30">
        <v>0.97484276729559705</v>
      </c>
      <c r="N1012" s="28"/>
      <c r="O1012" s="1">
        <v>1</v>
      </c>
      <c r="P1012" s="16" t="s">
        <v>5130</v>
      </c>
      <c r="T1012" s="3"/>
    </row>
    <row r="1013" spans="1:20" ht="15" customHeight="1">
      <c r="A1013" s="28" t="s">
        <v>4972</v>
      </c>
      <c r="B1013" s="31" t="s">
        <v>2492</v>
      </c>
      <c r="C1013" s="28" t="s">
        <v>1842</v>
      </c>
      <c r="D1013" s="28" t="s">
        <v>1877</v>
      </c>
      <c r="E1013" s="53">
        <v>59863997</v>
      </c>
      <c r="F1013" s="53">
        <v>59864000</v>
      </c>
      <c r="G1013" s="28">
        <v>4</v>
      </c>
      <c r="H1013" s="28" t="s">
        <v>2161</v>
      </c>
      <c r="I1013" s="28" t="s">
        <v>3180</v>
      </c>
      <c r="J1013" s="28">
        <v>437</v>
      </c>
      <c r="K1013" s="28">
        <v>146</v>
      </c>
      <c r="L1013" s="28" t="s">
        <v>4379</v>
      </c>
      <c r="M1013" s="30">
        <v>0.98648648648648696</v>
      </c>
      <c r="N1013" s="28"/>
      <c r="O1013" s="1">
        <v>1</v>
      </c>
      <c r="P1013" s="16" t="s">
        <v>5130</v>
      </c>
      <c r="T1013" s="3"/>
    </row>
    <row r="1014" spans="1:20" ht="15" customHeight="1">
      <c r="A1014" s="28" t="s">
        <v>4972</v>
      </c>
      <c r="B1014" s="31" t="s">
        <v>180</v>
      </c>
      <c r="C1014" s="28" t="s">
        <v>1844</v>
      </c>
      <c r="D1014" s="28" t="s">
        <v>1877</v>
      </c>
      <c r="E1014" s="53">
        <v>59920661</v>
      </c>
      <c r="F1014" s="53">
        <v>59920661</v>
      </c>
      <c r="G1014" s="28">
        <v>1</v>
      </c>
      <c r="H1014" s="28" t="s">
        <v>2162</v>
      </c>
      <c r="I1014" s="28" t="s">
        <v>2884</v>
      </c>
      <c r="J1014" s="28" t="s">
        <v>3582</v>
      </c>
      <c r="K1014" s="28" t="s">
        <v>3583</v>
      </c>
      <c r="L1014" s="28" t="s">
        <v>3985</v>
      </c>
      <c r="M1014" s="30">
        <v>1.7454570043835174E-2</v>
      </c>
      <c r="N1014" s="28"/>
      <c r="O1014" s="1">
        <v>0.5</v>
      </c>
      <c r="P1014" s="16" t="s">
        <v>5130</v>
      </c>
      <c r="T1014" s="3"/>
    </row>
    <row r="1015" spans="1:20" ht="15" customHeight="1">
      <c r="A1015" s="28" t="s">
        <v>4972</v>
      </c>
      <c r="B1015" s="31" t="s">
        <v>180</v>
      </c>
      <c r="C1015" s="28" t="s">
        <v>1840</v>
      </c>
      <c r="D1015" s="28" t="s">
        <v>1877</v>
      </c>
      <c r="E1015" s="53">
        <v>59940984</v>
      </c>
      <c r="F1015" s="53">
        <v>59940984</v>
      </c>
      <c r="G1015" s="28">
        <v>1</v>
      </c>
      <c r="H1015" s="28" t="s">
        <v>2162</v>
      </c>
      <c r="I1015" s="28" t="s">
        <v>2884</v>
      </c>
      <c r="J1015" s="28" t="s">
        <v>3817</v>
      </c>
      <c r="K1015" s="28" t="s">
        <v>3818</v>
      </c>
      <c r="L1015" s="28" t="s">
        <v>4723</v>
      </c>
      <c r="M1015" s="30">
        <v>0.96509085991232946</v>
      </c>
      <c r="N1015" s="28"/>
      <c r="O1015" s="1">
        <v>0.5</v>
      </c>
      <c r="P1015" s="16" t="s">
        <v>5130</v>
      </c>
      <c r="T1015" s="3"/>
    </row>
    <row r="1016" spans="1:20" ht="15" customHeight="1">
      <c r="A1016" s="28" t="s">
        <v>4972</v>
      </c>
      <c r="B1016" s="31" t="s">
        <v>2704</v>
      </c>
      <c r="C1016" s="28" t="s">
        <v>2703</v>
      </c>
      <c r="D1016" s="28" t="s">
        <v>1877</v>
      </c>
      <c r="E1016" s="53">
        <v>60318019</v>
      </c>
      <c r="F1016" s="53">
        <v>60318021</v>
      </c>
      <c r="G1016" s="28">
        <v>3</v>
      </c>
      <c r="H1016" s="28" t="s">
        <v>2161</v>
      </c>
      <c r="I1016" s="28" t="s">
        <v>3446</v>
      </c>
      <c r="J1016" s="28">
        <v>361</v>
      </c>
      <c r="K1016" s="28">
        <v>121</v>
      </c>
      <c r="L1016" s="28" t="s">
        <v>4772</v>
      </c>
      <c r="M1016" s="30">
        <v>0.45149253731343297</v>
      </c>
      <c r="N1016" s="28"/>
      <c r="O1016" s="1">
        <v>1</v>
      </c>
      <c r="P1016" s="16" t="s">
        <v>5130</v>
      </c>
      <c r="T1016" s="3"/>
    </row>
    <row r="1017" spans="1:20" ht="15" customHeight="1">
      <c r="A1017" s="28" t="s">
        <v>4972</v>
      </c>
      <c r="B1017" s="31" t="s">
        <v>2693</v>
      </c>
      <c r="C1017" s="28" t="s">
        <v>1840</v>
      </c>
      <c r="D1017" s="28" t="s">
        <v>1877</v>
      </c>
      <c r="E1017" s="53">
        <v>62276161</v>
      </c>
      <c r="F1017" s="53">
        <v>62276161</v>
      </c>
      <c r="G1017" s="28">
        <v>1</v>
      </c>
      <c r="H1017" s="28" t="s">
        <v>2162</v>
      </c>
      <c r="I1017" s="28" t="s">
        <v>3437</v>
      </c>
      <c r="J1017" s="28">
        <v>1702</v>
      </c>
      <c r="K1017" s="28">
        <v>568</v>
      </c>
      <c r="L1017" s="28" t="s">
        <v>4756</v>
      </c>
      <c r="M1017" s="30">
        <v>0.98782608695652196</v>
      </c>
      <c r="N1017" s="28"/>
      <c r="O1017" s="1">
        <v>1</v>
      </c>
      <c r="P1017" s="16" t="s">
        <v>5130</v>
      </c>
      <c r="T1017" s="3"/>
    </row>
    <row r="1018" spans="1:20" ht="15" customHeight="1">
      <c r="A1018" s="28" t="s">
        <v>4972</v>
      </c>
      <c r="B1018" s="31" t="s">
        <v>2554</v>
      </c>
      <c r="C1018" s="28" t="s">
        <v>1842</v>
      </c>
      <c r="D1018" s="28" t="s">
        <v>1877</v>
      </c>
      <c r="E1018" s="53">
        <v>62400927</v>
      </c>
      <c r="F1018" s="53">
        <v>62400927</v>
      </c>
      <c r="G1018" s="28">
        <v>2</v>
      </c>
      <c r="H1018" s="28" t="s">
        <v>2162</v>
      </c>
      <c r="I1018" s="28" t="s">
        <v>3255</v>
      </c>
      <c r="J1018" s="28">
        <v>301</v>
      </c>
      <c r="K1018" s="28">
        <v>101</v>
      </c>
      <c r="L1018" s="28" t="s">
        <v>4500</v>
      </c>
      <c r="M1018" s="30">
        <v>0.159810126582278</v>
      </c>
      <c r="N1018" s="28"/>
      <c r="O1018" s="1">
        <v>0.2</v>
      </c>
      <c r="P1018" s="16" t="s">
        <v>5130</v>
      </c>
      <c r="T1018" s="3"/>
    </row>
    <row r="1019" spans="1:20" ht="15" customHeight="1">
      <c r="A1019" s="28" t="s">
        <v>4972</v>
      </c>
      <c r="B1019" s="31" t="s">
        <v>2685</v>
      </c>
      <c r="C1019" s="28" t="s">
        <v>1840</v>
      </c>
      <c r="D1019" s="28" t="s">
        <v>1877</v>
      </c>
      <c r="E1019" s="53">
        <v>62835055</v>
      </c>
      <c r="F1019" s="53">
        <v>62835055</v>
      </c>
      <c r="G1019" s="28">
        <v>1</v>
      </c>
      <c r="H1019" s="28" t="s">
        <v>2161</v>
      </c>
      <c r="I1019" s="28" t="s">
        <v>3428</v>
      </c>
      <c r="J1019" s="28">
        <v>1599</v>
      </c>
      <c r="K1019" s="28">
        <v>533</v>
      </c>
      <c r="L1019" s="28" t="s">
        <v>4741</v>
      </c>
      <c r="M1019" s="30">
        <v>0.98339483394834004</v>
      </c>
      <c r="N1019" s="28"/>
      <c r="O1019" s="1">
        <v>1</v>
      </c>
      <c r="P1019" s="16" t="s">
        <v>5131</v>
      </c>
      <c r="T1019" s="3"/>
    </row>
    <row r="1020" spans="1:20" ht="15" customHeight="1">
      <c r="A1020" s="28" t="s">
        <v>4972</v>
      </c>
      <c r="B1020" s="31" t="s">
        <v>270</v>
      </c>
      <c r="C1020" s="28" t="s">
        <v>1840</v>
      </c>
      <c r="D1020" s="28" t="s">
        <v>1877</v>
      </c>
      <c r="E1020" s="53">
        <v>64741734</v>
      </c>
      <c r="F1020" s="53">
        <v>64741734</v>
      </c>
      <c r="G1020" s="28">
        <v>1</v>
      </c>
      <c r="H1020" s="28" t="s">
        <v>2162</v>
      </c>
      <c r="I1020" s="28" t="s">
        <v>1285</v>
      </c>
      <c r="J1020" s="28">
        <v>638</v>
      </c>
      <c r="K1020" s="28">
        <v>213</v>
      </c>
      <c r="L1020" s="28" t="s">
        <v>4743</v>
      </c>
      <c r="M1020" s="30">
        <v>0.60857142857142899</v>
      </c>
      <c r="N1020" s="28"/>
      <c r="O1020" s="1">
        <v>0.5</v>
      </c>
      <c r="P1020" s="16" t="s">
        <v>5130</v>
      </c>
      <c r="T1020" s="3"/>
    </row>
    <row r="1021" spans="1:20" ht="15" customHeight="1">
      <c r="A1021" s="28" t="s">
        <v>4972</v>
      </c>
      <c r="B1021" s="31" t="s">
        <v>270</v>
      </c>
      <c r="C1021" s="28" t="s">
        <v>1841</v>
      </c>
      <c r="D1021" s="28" t="s">
        <v>1877</v>
      </c>
      <c r="E1021" s="53">
        <v>64749662</v>
      </c>
      <c r="F1021" s="53">
        <v>64749662</v>
      </c>
      <c r="G1021" s="28">
        <v>1</v>
      </c>
      <c r="H1021" s="28" t="s">
        <v>2161</v>
      </c>
      <c r="I1021" s="28" t="s">
        <v>1285</v>
      </c>
      <c r="J1021" s="28">
        <v>969</v>
      </c>
      <c r="K1021" s="28">
        <v>323</v>
      </c>
      <c r="L1021" s="28" t="s">
        <v>4049</v>
      </c>
      <c r="M1021" s="30">
        <v>0.92285714285714304</v>
      </c>
      <c r="N1021" s="28"/>
      <c r="O1021" s="1">
        <v>0.5</v>
      </c>
      <c r="P1021" s="16" t="s">
        <v>5130</v>
      </c>
      <c r="T1021" s="3"/>
    </row>
    <row r="1022" spans="1:20" ht="15" customHeight="1">
      <c r="A1022" s="28" t="s">
        <v>4972</v>
      </c>
      <c r="B1022" s="31" t="s">
        <v>41</v>
      </c>
      <c r="C1022" s="28" t="s">
        <v>1865</v>
      </c>
      <c r="D1022" s="28" t="s">
        <v>1877</v>
      </c>
      <c r="E1022" s="53">
        <v>65861844</v>
      </c>
      <c r="F1022" s="53">
        <v>65861844</v>
      </c>
      <c r="G1022" s="28">
        <v>4</v>
      </c>
      <c r="H1022" s="28" t="s">
        <v>2162</v>
      </c>
      <c r="I1022" s="28" t="s">
        <v>2974</v>
      </c>
      <c r="J1022" s="28">
        <v>744</v>
      </c>
      <c r="K1022" s="28">
        <v>248</v>
      </c>
      <c r="L1022" s="28" t="s">
        <v>4101</v>
      </c>
      <c r="M1022" s="30">
        <v>0.85223367697594499</v>
      </c>
      <c r="N1022" s="28"/>
      <c r="O1022" s="1">
        <v>0.5</v>
      </c>
      <c r="P1022" s="16" t="s">
        <v>5130</v>
      </c>
      <c r="T1022" s="3"/>
    </row>
    <row r="1023" spans="1:20" ht="15" customHeight="1">
      <c r="A1023" s="28" t="s">
        <v>4972</v>
      </c>
      <c r="B1023" s="31" t="s">
        <v>2539</v>
      </c>
      <c r="C1023" s="28" t="s">
        <v>1842</v>
      </c>
      <c r="D1023" s="28" t="s">
        <v>1877</v>
      </c>
      <c r="E1023" s="53">
        <v>66189929</v>
      </c>
      <c r="F1023" s="53">
        <v>66189929</v>
      </c>
      <c r="G1023" s="28">
        <v>13</v>
      </c>
      <c r="H1023" s="28" t="s">
        <v>2163</v>
      </c>
      <c r="I1023" s="28" t="s">
        <v>3235</v>
      </c>
      <c r="J1023" s="28">
        <v>439</v>
      </c>
      <c r="K1023" s="28">
        <v>147</v>
      </c>
      <c r="L1023" s="28" t="s">
        <v>4475</v>
      </c>
      <c r="M1023" s="30">
        <v>0.84482758620689702</v>
      </c>
      <c r="N1023" s="28"/>
      <c r="O1023" s="1">
        <v>0.33333333333333298</v>
      </c>
      <c r="P1023" s="16" t="s">
        <v>5131</v>
      </c>
      <c r="T1023" s="3"/>
    </row>
    <row r="1024" spans="1:20" ht="15" customHeight="1">
      <c r="A1024" s="28" t="s">
        <v>4972</v>
      </c>
      <c r="B1024" s="31" t="s">
        <v>2534</v>
      </c>
      <c r="C1024" s="28" t="s">
        <v>1840</v>
      </c>
      <c r="D1024" s="28" t="s">
        <v>1877</v>
      </c>
      <c r="E1024" s="53">
        <v>66925248</v>
      </c>
      <c r="F1024" s="53">
        <v>66925248</v>
      </c>
      <c r="G1024" s="28">
        <v>1</v>
      </c>
      <c r="H1024" s="28" t="s">
        <v>2162</v>
      </c>
      <c r="I1024" s="28" t="s">
        <v>3228</v>
      </c>
      <c r="J1024" s="28">
        <v>87</v>
      </c>
      <c r="K1024" s="28">
        <v>29</v>
      </c>
      <c r="L1024" s="28" t="s">
        <v>4207</v>
      </c>
      <c r="M1024" s="30">
        <v>8.4795321637426896E-2</v>
      </c>
      <c r="N1024" s="28"/>
      <c r="O1024" s="1">
        <v>0.33333333333333298</v>
      </c>
      <c r="P1024" s="16" t="s">
        <v>5130</v>
      </c>
      <c r="T1024" s="3"/>
    </row>
    <row r="1025" spans="1:20" ht="15" customHeight="1">
      <c r="A1025" s="28" t="s">
        <v>4972</v>
      </c>
      <c r="B1025" s="31" t="s">
        <v>2534</v>
      </c>
      <c r="C1025" s="28" t="s">
        <v>1842</v>
      </c>
      <c r="D1025" s="28" t="s">
        <v>1877</v>
      </c>
      <c r="E1025" s="53">
        <v>66925273</v>
      </c>
      <c r="F1025" s="53">
        <v>66925283</v>
      </c>
      <c r="G1025" s="28">
        <v>11</v>
      </c>
      <c r="H1025" s="28" t="s">
        <v>2161</v>
      </c>
      <c r="I1025" s="28" t="s">
        <v>3228</v>
      </c>
      <c r="J1025" s="28">
        <v>56</v>
      </c>
      <c r="K1025" s="28">
        <v>19</v>
      </c>
      <c r="L1025" s="28" t="s">
        <v>4466</v>
      </c>
      <c r="M1025" s="30">
        <v>5.5555555555555601E-2</v>
      </c>
      <c r="N1025" s="28"/>
      <c r="O1025" s="1">
        <v>0.33333333333333298</v>
      </c>
      <c r="P1025" s="16" t="s">
        <v>5130</v>
      </c>
      <c r="T1025" s="3"/>
    </row>
    <row r="1026" spans="1:20" ht="15" customHeight="1">
      <c r="A1026" s="28" t="s">
        <v>4972</v>
      </c>
      <c r="B1026" s="31" t="s">
        <v>2204</v>
      </c>
      <c r="C1026" s="28" t="s">
        <v>1844</v>
      </c>
      <c r="D1026" s="28" t="s">
        <v>1877</v>
      </c>
      <c r="E1026" s="53">
        <v>67190969</v>
      </c>
      <c r="F1026" s="53">
        <v>67190969</v>
      </c>
      <c r="G1026" s="28">
        <v>1</v>
      </c>
      <c r="H1026" s="28" t="s">
        <v>2161</v>
      </c>
      <c r="I1026" s="28" t="s">
        <v>2828</v>
      </c>
      <c r="J1026" s="28" t="s">
        <v>3551</v>
      </c>
      <c r="K1026" s="28" t="s">
        <v>3552</v>
      </c>
      <c r="L1026" s="28" t="s">
        <v>3913</v>
      </c>
      <c r="M1026" s="30">
        <v>1.2953367875647701E-2</v>
      </c>
      <c r="N1026" s="28"/>
      <c r="O1026" s="1">
        <v>1</v>
      </c>
      <c r="P1026" s="16" t="s">
        <v>5131</v>
      </c>
      <c r="T1026" s="3"/>
    </row>
    <row r="1027" spans="1:20" ht="15" customHeight="1">
      <c r="A1027" s="28" t="s">
        <v>4972</v>
      </c>
      <c r="B1027" s="31" t="s">
        <v>695</v>
      </c>
      <c r="C1027" s="28" t="s">
        <v>1842</v>
      </c>
      <c r="D1027" s="28" t="s">
        <v>1877</v>
      </c>
      <c r="E1027" s="53">
        <v>68819824</v>
      </c>
      <c r="F1027" s="53">
        <v>68819824</v>
      </c>
      <c r="G1027" s="28">
        <v>2</v>
      </c>
      <c r="H1027" s="28" t="s">
        <v>2162</v>
      </c>
      <c r="I1027" s="28" t="s">
        <v>1287</v>
      </c>
      <c r="J1027" s="28">
        <v>331</v>
      </c>
      <c r="K1027" s="28">
        <v>111</v>
      </c>
      <c r="L1027" s="28" t="s">
        <v>4383</v>
      </c>
      <c r="M1027" s="30">
        <v>0.353503184713376</v>
      </c>
      <c r="N1027" s="28"/>
      <c r="O1027" s="1">
        <v>1</v>
      </c>
      <c r="P1027" s="16" t="s">
        <v>5131</v>
      </c>
      <c r="T1027" s="3"/>
    </row>
    <row r="1028" spans="1:20" ht="15" customHeight="1">
      <c r="A1028" s="28" t="s">
        <v>4972</v>
      </c>
      <c r="B1028" s="31" t="s">
        <v>695</v>
      </c>
      <c r="C1028" s="28" t="s">
        <v>1854</v>
      </c>
      <c r="D1028" s="28" t="s">
        <v>1877</v>
      </c>
      <c r="E1028" s="53">
        <v>68820223</v>
      </c>
      <c r="F1028" s="53">
        <v>68820223</v>
      </c>
      <c r="G1028" s="28">
        <v>1</v>
      </c>
      <c r="H1028" s="28" t="s">
        <v>2162</v>
      </c>
      <c r="I1028" s="28" t="s">
        <v>1287</v>
      </c>
      <c r="J1028" s="28">
        <v>730</v>
      </c>
      <c r="K1028" s="28">
        <v>244</v>
      </c>
      <c r="L1028" s="28" t="s">
        <v>4884</v>
      </c>
      <c r="M1028" s="30">
        <v>0.77707006369426801</v>
      </c>
      <c r="N1028" s="28"/>
      <c r="O1028" s="1">
        <v>1</v>
      </c>
      <c r="P1028" s="16" t="s">
        <v>5131</v>
      </c>
      <c r="T1028" s="3"/>
    </row>
    <row r="1029" spans="1:20" ht="15" customHeight="1">
      <c r="A1029" s="28" t="s">
        <v>4972</v>
      </c>
      <c r="B1029" s="31" t="s">
        <v>2551</v>
      </c>
      <c r="C1029" s="28" t="s">
        <v>1842</v>
      </c>
      <c r="D1029" s="28" t="s">
        <v>1877</v>
      </c>
      <c r="E1029" s="53">
        <v>70024504</v>
      </c>
      <c r="F1029" s="53">
        <v>70024505</v>
      </c>
      <c r="G1029" s="28">
        <v>2</v>
      </c>
      <c r="H1029" s="28" t="s">
        <v>2161</v>
      </c>
      <c r="I1029" s="28" t="s">
        <v>3251</v>
      </c>
      <c r="J1029" s="28">
        <v>519</v>
      </c>
      <c r="K1029" s="28">
        <v>173</v>
      </c>
      <c r="L1029" s="28" t="s">
        <v>4496</v>
      </c>
      <c r="M1029" s="30">
        <v>0.137083993660856</v>
      </c>
      <c r="N1029" s="28"/>
      <c r="O1029" s="1">
        <v>0.5</v>
      </c>
      <c r="P1029" s="16" t="s">
        <v>5131</v>
      </c>
      <c r="T1029" s="3"/>
    </row>
    <row r="1030" spans="1:20" ht="15" customHeight="1">
      <c r="A1030" s="28" t="s">
        <v>4972</v>
      </c>
      <c r="B1030" s="31" t="s">
        <v>2635</v>
      </c>
      <c r="C1030" s="28" t="s">
        <v>1846</v>
      </c>
      <c r="D1030" s="28" t="s">
        <v>1877</v>
      </c>
      <c r="E1030" s="53">
        <v>76634098</v>
      </c>
      <c r="F1030" s="53">
        <v>76634098</v>
      </c>
      <c r="G1030" s="28">
        <v>1</v>
      </c>
      <c r="H1030" s="28" t="s">
        <v>2162</v>
      </c>
      <c r="I1030" s="28" t="s">
        <v>3355</v>
      </c>
      <c r="J1030" s="28">
        <v>962</v>
      </c>
      <c r="K1030" s="28">
        <v>321</v>
      </c>
      <c r="L1030" s="28" t="s">
        <v>4640</v>
      </c>
      <c r="M1030" s="30">
        <v>0.616122840690979</v>
      </c>
      <c r="N1030" s="28"/>
      <c r="O1030" s="1">
        <v>1</v>
      </c>
      <c r="P1030" s="16" t="s">
        <v>5130</v>
      </c>
      <c r="T1030" s="3"/>
    </row>
    <row r="1031" spans="1:20" ht="15" customHeight="1">
      <c r="A1031" s="28" t="s">
        <v>4972</v>
      </c>
      <c r="B1031" s="31" t="s">
        <v>2468</v>
      </c>
      <c r="C1031" s="28" t="s">
        <v>1842</v>
      </c>
      <c r="D1031" s="28" t="s">
        <v>1877</v>
      </c>
      <c r="E1031" s="53">
        <v>94399862</v>
      </c>
      <c r="F1031" s="53">
        <v>94399862</v>
      </c>
      <c r="G1031" s="28">
        <v>1</v>
      </c>
      <c r="H1031" s="28" t="s">
        <v>2162</v>
      </c>
      <c r="I1031" s="28" t="s">
        <v>3149</v>
      </c>
      <c r="J1031" s="28">
        <v>1493</v>
      </c>
      <c r="K1031" s="28">
        <v>498</v>
      </c>
      <c r="L1031" s="28" t="s">
        <v>4342</v>
      </c>
      <c r="M1031" s="30">
        <v>0.98224852071005997</v>
      </c>
      <c r="N1031" s="28"/>
      <c r="O1031" s="1">
        <v>1</v>
      </c>
      <c r="P1031" s="16" t="s">
        <v>5131</v>
      </c>
      <c r="T1031" s="3"/>
    </row>
    <row r="1032" spans="1:20" ht="15" customHeight="1">
      <c r="A1032" s="28" t="s">
        <v>4972</v>
      </c>
      <c r="B1032" s="31" t="s">
        <v>699</v>
      </c>
      <c r="C1032" s="28" t="s">
        <v>1851</v>
      </c>
      <c r="D1032" s="28" t="s">
        <v>1877</v>
      </c>
      <c r="E1032" s="53">
        <v>100368445</v>
      </c>
      <c r="F1032" s="53">
        <v>100368446</v>
      </c>
      <c r="G1032" s="28">
        <v>2</v>
      </c>
      <c r="H1032" s="28" t="s">
        <v>2161</v>
      </c>
      <c r="I1032" s="28" t="s">
        <v>1292</v>
      </c>
      <c r="J1032" s="28">
        <v>196</v>
      </c>
      <c r="K1032" s="28">
        <v>66</v>
      </c>
      <c r="L1032" s="28" t="s">
        <v>4096</v>
      </c>
      <c r="M1032" s="30">
        <v>0.507692307692308</v>
      </c>
      <c r="N1032" s="28"/>
      <c r="O1032" s="1">
        <v>1</v>
      </c>
      <c r="P1032" s="16" t="s">
        <v>5131</v>
      </c>
      <c r="T1032" s="3"/>
    </row>
    <row r="1033" spans="1:20" ht="15" customHeight="1">
      <c r="A1033" s="28" t="s">
        <v>4972</v>
      </c>
      <c r="B1033" s="31" t="s">
        <v>2362</v>
      </c>
      <c r="C1033" s="28" t="s">
        <v>1843</v>
      </c>
      <c r="D1033" s="28" t="s">
        <v>1877</v>
      </c>
      <c r="E1033" s="53">
        <v>101487083</v>
      </c>
      <c r="F1033" s="53">
        <v>101487083</v>
      </c>
      <c r="G1033" s="28">
        <v>1</v>
      </c>
      <c r="H1033" s="28" t="s">
        <v>2162</v>
      </c>
      <c r="I1033" s="28" t="s">
        <v>3015</v>
      </c>
      <c r="J1033" s="28" t="s">
        <v>3638</v>
      </c>
      <c r="K1033" s="28" t="s">
        <v>3639</v>
      </c>
      <c r="L1033" s="28" t="s">
        <v>4147</v>
      </c>
      <c r="M1033" s="30">
        <v>0.20392110137244435</v>
      </c>
      <c r="N1033" s="28"/>
      <c r="O1033" s="1">
        <v>0.75</v>
      </c>
      <c r="P1033" s="16" t="s">
        <v>5130</v>
      </c>
      <c r="T1033" s="3"/>
    </row>
    <row r="1034" spans="1:20" ht="15" customHeight="1">
      <c r="A1034" s="28" t="s">
        <v>4972</v>
      </c>
      <c r="B1034" s="31" t="s">
        <v>2489</v>
      </c>
      <c r="C1034" s="28" t="s">
        <v>1842</v>
      </c>
      <c r="D1034" s="28" t="s">
        <v>1877</v>
      </c>
      <c r="E1034" s="53">
        <v>102089294</v>
      </c>
      <c r="F1034" s="53">
        <v>102089294</v>
      </c>
      <c r="G1034" s="28">
        <v>1</v>
      </c>
      <c r="H1034" s="28" t="s">
        <v>2162</v>
      </c>
      <c r="I1034" s="28" t="s">
        <v>3177</v>
      </c>
      <c r="J1034" s="28">
        <v>1399</v>
      </c>
      <c r="K1034" s="28">
        <v>467</v>
      </c>
      <c r="L1034" s="28" t="s">
        <v>4376</v>
      </c>
      <c r="M1034" s="30">
        <v>0.99786324786324798</v>
      </c>
      <c r="N1034" s="28"/>
      <c r="O1034" s="1">
        <v>1</v>
      </c>
      <c r="P1034" s="16" t="s">
        <v>5130</v>
      </c>
      <c r="T1034" s="3"/>
    </row>
    <row r="1035" spans="1:20" ht="15" customHeight="1">
      <c r="A1035" s="28" t="s">
        <v>4972</v>
      </c>
      <c r="B1035" s="31" t="s">
        <v>2717</v>
      </c>
      <c r="C1035" s="28" t="s">
        <v>1848</v>
      </c>
      <c r="D1035" s="28" t="s">
        <v>1877</v>
      </c>
      <c r="E1035" s="53">
        <v>102611745</v>
      </c>
      <c r="F1035" s="53">
        <v>102611774</v>
      </c>
      <c r="G1035" s="28">
        <v>30</v>
      </c>
      <c r="H1035" s="28" t="s">
        <v>2161</v>
      </c>
      <c r="I1035" s="28" t="s">
        <v>3461</v>
      </c>
      <c r="J1035" s="28" t="s">
        <v>3835</v>
      </c>
      <c r="K1035" s="28" t="s">
        <v>3836</v>
      </c>
      <c r="L1035" s="28" t="s">
        <v>4790</v>
      </c>
      <c r="M1035" s="30">
        <v>0.75008747099093998</v>
      </c>
      <c r="N1035" s="28"/>
      <c r="O1035" s="1">
        <v>1</v>
      </c>
      <c r="P1035" s="16" t="s">
        <v>5131</v>
      </c>
      <c r="T1035" s="3"/>
    </row>
    <row r="1036" spans="1:20" ht="15" customHeight="1">
      <c r="A1036" s="28" t="s">
        <v>4972</v>
      </c>
      <c r="B1036" s="31" t="s">
        <v>2397</v>
      </c>
      <c r="C1036" s="28" t="s">
        <v>1842</v>
      </c>
      <c r="D1036" s="28" t="s">
        <v>1877</v>
      </c>
      <c r="E1036" s="53">
        <v>104417522</v>
      </c>
      <c r="F1036" s="53">
        <v>104417522</v>
      </c>
      <c r="G1036" s="28">
        <v>1</v>
      </c>
      <c r="H1036" s="28" t="s">
        <v>2163</v>
      </c>
      <c r="I1036" s="28" t="s">
        <v>3061</v>
      </c>
      <c r="J1036" s="28">
        <v>409</v>
      </c>
      <c r="K1036" s="28">
        <v>137</v>
      </c>
      <c r="L1036" s="28" t="s">
        <v>4220</v>
      </c>
      <c r="M1036" s="30">
        <v>0.69191919191919204</v>
      </c>
      <c r="N1036" s="28"/>
      <c r="O1036" s="1">
        <v>0.5</v>
      </c>
      <c r="P1036" s="16" t="s">
        <v>5131</v>
      </c>
      <c r="T1036" s="3"/>
    </row>
    <row r="1037" spans="1:20" ht="15" customHeight="1">
      <c r="A1037" s="28" t="s">
        <v>4972</v>
      </c>
      <c r="B1037" s="31" t="s">
        <v>2263</v>
      </c>
      <c r="C1037" s="28" t="s">
        <v>1844</v>
      </c>
      <c r="D1037" s="28" t="s">
        <v>1877</v>
      </c>
      <c r="E1037" s="53">
        <v>111102913</v>
      </c>
      <c r="F1037" s="53">
        <v>111102913</v>
      </c>
      <c r="G1037" s="28">
        <v>1</v>
      </c>
      <c r="H1037" s="28" t="s">
        <v>2161</v>
      </c>
      <c r="I1037" s="28" t="s">
        <v>2899</v>
      </c>
      <c r="J1037" s="28" t="s">
        <v>3586</v>
      </c>
      <c r="K1037" s="28" t="s">
        <v>3587</v>
      </c>
      <c r="L1037" s="28" t="s">
        <v>4010</v>
      </c>
      <c r="M1037" s="30">
        <v>0.99369472974580653</v>
      </c>
      <c r="N1037" s="28"/>
      <c r="O1037" s="1">
        <v>0.4</v>
      </c>
      <c r="P1037" s="16" t="s">
        <v>5130</v>
      </c>
      <c r="T1037" s="3"/>
    </row>
    <row r="1038" spans="1:20" ht="15" customHeight="1">
      <c r="A1038" s="28" t="s">
        <v>4972</v>
      </c>
      <c r="B1038" s="31" t="s">
        <v>2263</v>
      </c>
      <c r="C1038" s="28" t="s">
        <v>1844</v>
      </c>
      <c r="D1038" s="28" t="s">
        <v>1877</v>
      </c>
      <c r="E1038" s="53">
        <v>111102963</v>
      </c>
      <c r="F1038" s="53">
        <v>111102963</v>
      </c>
      <c r="G1038" s="28">
        <v>1</v>
      </c>
      <c r="H1038" s="28" t="s">
        <v>2162</v>
      </c>
      <c r="I1038" s="28" t="s">
        <v>2899</v>
      </c>
      <c r="J1038" s="28" t="s">
        <v>3588</v>
      </c>
      <c r="K1038" s="28" t="s">
        <v>3589</v>
      </c>
      <c r="L1038" s="28" t="s">
        <v>4011</v>
      </c>
      <c r="M1038" s="30">
        <v>0.96689733116548349</v>
      </c>
      <c r="N1038" s="28"/>
      <c r="O1038" s="1">
        <v>0.4</v>
      </c>
      <c r="P1038" s="16" t="s">
        <v>5130</v>
      </c>
      <c r="T1038" s="3"/>
    </row>
    <row r="1039" spans="1:20" ht="15" customHeight="1">
      <c r="A1039" s="28" t="s">
        <v>4972</v>
      </c>
      <c r="B1039" s="31" t="s">
        <v>702</v>
      </c>
      <c r="C1039" s="28" t="s">
        <v>1852</v>
      </c>
      <c r="D1039" s="28" t="s">
        <v>1877</v>
      </c>
      <c r="E1039" s="53">
        <v>112763974</v>
      </c>
      <c r="F1039" s="53">
        <v>112763974</v>
      </c>
      <c r="G1039" s="28">
        <v>1</v>
      </c>
      <c r="H1039" s="28" t="s">
        <v>2161</v>
      </c>
      <c r="I1039" s="28" t="s">
        <v>1296</v>
      </c>
      <c r="J1039" s="28">
        <v>158</v>
      </c>
      <c r="K1039" s="28">
        <v>53</v>
      </c>
      <c r="L1039" s="28" t="s">
        <v>3862</v>
      </c>
      <c r="M1039" s="30">
        <v>6.9190600522193196E-2</v>
      </c>
      <c r="N1039" s="28"/>
      <c r="O1039" s="1">
        <v>1</v>
      </c>
      <c r="P1039" s="16" t="s">
        <v>5131</v>
      </c>
      <c r="T1039" s="3"/>
    </row>
    <row r="1040" spans="1:20" ht="15" customHeight="1">
      <c r="A1040" s="28" t="s">
        <v>4972</v>
      </c>
      <c r="B1040" s="31" t="s">
        <v>2225</v>
      </c>
      <c r="C1040" s="28" t="s">
        <v>1844</v>
      </c>
      <c r="D1040" s="28" t="s">
        <v>1877</v>
      </c>
      <c r="E1040" s="53">
        <v>113155946</v>
      </c>
      <c r="F1040" s="53">
        <v>113155946</v>
      </c>
      <c r="G1040" s="28">
        <v>1</v>
      </c>
      <c r="H1040" s="28" t="s">
        <v>2162</v>
      </c>
      <c r="I1040" s="28" t="s">
        <v>2853</v>
      </c>
      <c r="J1040" s="28">
        <v>219</v>
      </c>
      <c r="K1040" s="28">
        <v>73</v>
      </c>
      <c r="L1040" s="28" t="s">
        <v>3941</v>
      </c>
      <c r="M1040" s="30">
        <v>0.31739130434782598</v>
      </c>
      <c r="N1040" s="28"/>
      <c r="O1040" s="1">
        <v>1</v>
      </c>
      <c r="P1040" s="16" t="s">
        <v>5131</v>
      </c>
      <c r="T1040" s="3"/>
    </row>
    <row r="1041" spans="1:20" ht="15" customHeight="1">
      <c r="A1041" s="28" t="s">
        <v>4972</v>
      </c>
      <c r="B1041" s="31" t="s">
        <v>703</v>
      </c>
      <c r="C1041" s="28" t="s">
        <v>1840</v>
      </c>
      <c r="D1041" s="28" t="s">
        <v>1877</v>
      </c>
      <c r="E1041" s="53">
        <v>116547666</v>
      </c>
      <c r="F1041" s="53">
        <v>116547666</v>
      </c>
      <c r="G1041" s="28">
        <v>1</v>
      </c>
      <c r="H1041" s="28" t="s">
        <v>2162</v>
      </c>
      <c r="I1041" s="28" t="s">
        <v>3415</v>
      </c>
      <c r="J1041" s="28">
        <v>530</v>
      </c>
      <c r="K1041" s="28">
        <v>177</v>
      </c>
      <c r="L1041" s="28" t="s">
        <v>4729</v>
      </c>
      <c r="M1041" s="30">
        <v>0.87192118226601001</v>
      </c>
      <c r="N1041" s="28"/>
      <c r="O1041" s="1">
        <v>0.25</v>
      </c>
      <c r="P1041" s="16" t="s">
        <v>5130</v>
      </c>
      <c r="T1041" s="3"/>
    </row>
    <row r="1042" spans="1:20" ht="15" customHeight="1">
      <c r="A1042" s="28" t="s">
        <v>4972</v>
      </c>
      <c r="B1042" s="31" t="s">
        <v>703</v>
      </c>
      <c r="C1042" s="28" t="s">
        <v>1854</v>
      </c>
      <c r="D1042" s="28" t="s">
        <v>1877</v>
      </c>
      <c r="E1042" s="53">
        <v>116551865</v>
      </c>
      <c r="F1042" s="53">
        <v>116551868</v>
      </c>
      <c r="G1042" s="28">
        <v>4</v>
      </c>
      <c r="H1042" s="28" t="s">
        <v>2161</v>
      </c>
      <c r="I1042" s="28" t="s">
        <v>3531</v>
      </c>
      <c r="J1042" s="28" t="s">
        <v>3860</v>
      </c>
      <c r="K1042" s="28" t="s">
        <v>3861</v>
      </c>
      <c r="L1042" s="28" t="s">
        <v>4889</v>
      </c>
      <c r="M1042" s="30">
        <v>0.94554439813060498</v>
      </c>
      <c r="N1042" s="28"/>
      <c r="O1042" s="1">
        <v>0.5</v>
      </c>
      <c r="P1042" s="16" t="s">
        <v>5130</v>
      </c>
      <c r="T1042" s="3"/>
    </row>
    <row r="1043" spans="1:20" ht="15" customHeight="1">
      <c r="A1043" s="28" t="s">
        <v>4972</v>
      </c>
      <c r="B1043" s="31" t="s">
        <v>704</v>
      </c>
      <c r="C1043" s="28" t="s">
        <v>1842</v>
      </c>
      <c r="D1043" s="28" t="s">
        <v>1877</v>
      </c>
      <c r="E1043" s="53">
        <v>117284499</v>
      </c>
      <c r="F1043" s="53">
        <v>117284499</v>
      </c>
      <c r="G1043" s="28">
        <v>1</v>
      </c>
      <c r="H1043" s="28" t="s">
        <v>2162</v>
      </c>
      <c r="I1043" s="28" t="s">
        <v>1298</v>
      </c>
      <c r="J1043" s="28">
        <v>1320</v>
      </c>
      <c r="K1043" s="28">
        <v>440</v>
      </c>
      <c r="L1043" s="28" t="s">
        <v>4536</v>
      </c>
      <c r="M1043" s="30">
        <v>0.89430894308943099</v>
      </c>
      <c r="N1043" s="28"/>
      <c r="O1043" s="1">
        <v>0.25</v>
      </c>
      <c r="P1043" s="16" t="s">
        <v>5130</v>
      </c>
      <c r="T1043" s="3"/>
    </row>
    <row r="1044" spans="1:20" ht="15" customHeight="1">
      <c r="A1044" s="28" t="s">
        <v>4972</v>
      </c>
      <c r="B1044" s="31" t="s">
        <v>2504</v>
      </c>
      <c r="C1044" s="28" t="s">
        <v>1842</v>
      </c>
      <c r="D1044" s="28" t="s">
        <v>1877</v>
      </c>
      <c r="E1044" s="53">
        <v>118559816</v>
      </c>
      <c r="F1044" s="53">
        <v>118559816</v>
      </c>
      <c r="G1044" s="28">
        <v>1</v>
      </c>
      <c r="H1044" s="28" t="s">
        <v>2162</v>
      </c>
      <c r="I1044" s="28" t="s">
        <v>3192</v>
      </c>
      <c r="J1044" s="28">
        <v>2683</v>
      </c>
      <c r="K1044" s="28">
        <v>895</v>
      </c>
      <c r="L1044" s="28" t="s">
        <v>4395</v>
      </c>
      <c r="M1044" s="30">
        <v>0.97071583514099802</v>
      </c>
      <c r="N1044" s="28"/>
      <c r="O1044" s="1">
        <v>0.5</v>
      </c>
      <c r="P1044" s="16" t="s">
        <v>5130</v>
      </c>
      <c r="T1044" s="3"/>
    </row>
    <row r="1045" spans="1:20" ht="15" customHeight="1">
      <c r="A1045" s="28" t="s">
        <v>4972</v>
      </c>
      <c r="B1045" s="31" t="s">
        <v>2682</v>
      </c>
      <c r="C1045" s="28" t="s">
        <v>1840</v>
      </c>
      <c r="D1045" s="28" t="s">
        <v>1877</v>
      </c>
      <c r="E1045" s="53">
        <v>119612613</v>
      </c>
      <c r="F1045" s="53">
        <v>119612613</v>
      </c>
      <c r="G1045" s="28">
        <v>1</v>
      </c>
      <c r="H1045" s="28" t="s">
        <v>2161</v>
      </c>
      <c r="I1045" s="28" t="s">
        <v>3421</v>
      </c>
      <c r="J1045" s="28">
        <v>21</v>
      </c>
      <c r="K1045" s="28">
        <v>7</v>
      </c>
      <c r="L1045" s="28" t="s">
        <v>4735</v>
      </c>
      <c r="M1045" s="30">
        <v>1.5945330296127599E-2</v>
      </c>
      <c r="N1045" s="28"/>
      <c r="O1045" s="1">
        <v>0.5</v>
      </c>
      <c r="P1045" s="16" t="s">
        <v>5130</v>
      </c>
      <c r="T1045" s="3"/>
    </row>
    <row r="1046" spans="1:20" ht="15" customHeight="1">
      <c r="A1046" s="28" t="s">
        <v>4972</v>
      </c>
      <c r="B1046" s="31" t="s">
        <v>2199</v>
      </c>
      <c r="C1046" s="28" t="s">
        <v>1855</v>
      </c>
      <c r="D1046" s="28" t="s">
        <v>1877</v>
      </c>
      <c r="E1046" s="53">
        <v>120538001</v>
      </c>
      <c r="F1046" s="53">
        <v>120538001</v>
      </c>
      <c r="G1046" s="28">
        <v>1</v>
      </c>
      <c r="H1046" s="28" t="s">
        <v>2162</v>
      </c>
      <c r="I1046" s="28" t="s">
        <v>2822</v>
      </c>
      <c r="J1046" s="28">
        <v>4984</v>
      </c>
      <c r="K1046" s="28">
        <v>1662</v>
      </c>
      <c r="L1046" s="28" t="s">
        <v>3906</v>
      </c>
      <c r="M1046" s="30">
        <v>0.77087198515769995</v>
      </c>
      <c r="N1046" s="28"/>
      <c r="O1046" s="1">
        <v>1</v>
      </c>
      <c r="P1046" s="16" t="s">
        <v>5130</v>
      </c>
      <c r="T1046" s="3"/>
    </row>
    <row r="1047" spans="1:20" ht="15" customHeight="1">
      <c r="A1047" s="28" t="s">
        <v>4972</v>
      </c>
      <c r="B1047" s="31" t="s">
        <v>2372</v>
      </c>
      <c r="C1047" s="28" t="s">
        <v>1846</v>
      </c>
      <c r="D1047" s="28" t="s">
        <v>1877</v>
      </c>
      <c r="E1047" s="53">
        <v>121491571</v>
      </c>
      <c r="F1047" s="53">
        <v>121491571</v>
      </c>
      <c r="G1047" s="28">
        <v>1</v>
      </c>
      <c r="H1047" s="28" t="s">
        <v>2161</v>
      </c>
      <c r="I1047" s="28" t="s">
        <v>3027</v>
      </c>
      <c r="J1047" s="28">
        <v>270</v>
      </c>
      <c r="K1047" s="28">
        <v>90</v>
      </c>
      <c r="L1047" s="28" t="s">
        <v>4619</v>
      </c>
      <c r="M1047" s="30">
        <v>0.82568807339449501</v>
      </c>
      <c r="N1047" s="28"/>
      <c r="O1047" s="1">
        <v>1</v>
      </c>
      <c r="P1047" s="16" t="s">
        <v>5131</v>
      </c>
      <c r="T1047" s="3"/>
    </row>
    <row r="1048" spans="1:20" ht="15" customHeight="1">
      <c r="A1048" s="28" t="s">
        <v>4972</v>
      </c>
      <c r="B1048" s="31" t="s">
        <v>2372</v>
      </c>
      <c r="C1048" s="28" t="s">
        <v>1842</v>
      </c>
      <c r="D1048" s="28" t="s">
        <v>1877</v>
      </c>
      <c r="E1048" s="53">
        <v>121491696</v>
      </c>
      <c r="F1048" s="53">
        <v>121491696</v>
      </c>
      <c r="G1048" s="28">
        <v>1</v>
      </c>
      <c r="H1048" s="28" t="s">
        <v>2161</v>
      </c>
      <c r="I1048" s="28" t="s">
        <v>3027</v>
      </c>
      <c r="J1048" s="28">
        <v>145</v>
      </c>
      <c r="K1048" s="28">
        <v>49</v>
      </c>
      <c r="L1048" s="28" t="s">
        <v>3936</v>
      </c>
      <c r="M1048" s="30">
        <v>0.44954128440367003</v>
      </c>
      <c r="N1048" s="28"/>
      <c r="O1048" s="1">
        <v>1</v>
      </c>
      <c r="P1048" s="16" t="s">
        <v>5131</v>
      </c>
      <c r="T1048" s="3"/>
    </row>
    <row r="1049" spans="1:20" ht="15" customHeight="1">
      <c r="A1049" s="28" t="s">
        <v>4972</v>
      </c>
      <c r="B1049" s="31" t="s">
        <v>2785</v>
      </c>
      <c r="C1049" s="28" t="s">
        <v>1854</v>
      </c>
      <c r="D1049" s="28" t="s">
        <v>1877</v>
      </c>
      <c r="E1049" s="53">
        <v>123318837</v>
      </c>
      <c r="F1049" s="53">
        <v>123318837</v>
      </c>
      <c r="G1049" s="28">
        <v>1</v>
      </c>
      <c r="H1049" s="28" t="s">
        <v>2162</v>
      </c>
      <c r="I1049" s="28" t="s">
        <v>3530</v>
      </c>
      <c r="J1049" s="28">
        <v>919</v>
      </c>
      <c r="K1049" s="28">
        <v>307</v>
      </c>
      <c r="L1049" s="28" t="s">
        <v>4888</v>
      </c>
      <c r="M1049" s="30">
        <v>0.94753086419753096</v>
      </c>
      <c r="N1049" s="28"/>
      <c r="O1049" s="1">
        <v>1</v>
      </c>
      <c r="P1049" s="16" t="s">
        <v>5131</v>
      </c>
      <c r="T1049" s="3"/>
    </row>
    <row r="1050" spans="1:20" ht="15" customHeight="1">
      <c r="A1050" s="28" t="s">
        <v>4972</v>
      </c>
      <c r="B1050" s="31" t="s">
        <v>710</v>
      </c>
      <c r="C1050" s="28" t="s">
        <v>1844</v>
      </c>
      <c r="D1050" s="28" t="s">
        <v>1877</v>
      </c>
      <c r="E1050" s="53">
        <v>123799950</v>
      </c>
      <c r="F1050" s="53">
        <v>123799950</v>
      </c>
      <c r="G1050" s="28">
        <v>1</v>
      </c>
      <c r="H1050" s="28" t="s">
        <v>2161</v>
      </c>
      <c r="I1050" s="28" t="s">
        <v>1304</v>
      </c>
      <c r="J1050" s="28">
        <v>28</v>
      </c>
      <c r="K1050" s="28">
        <v>10</v>
      </c>
      <c r="L1050" s="28" t="s">
        <v>4004</v>
      </c>
      <c r="M1050" s="30">
        <v>3.2258064516128997E-2</v>
      </c>
      <c r="N1050" s="28"/>
      <c r="O1050" s="1">
        <v>1</v>
      </c>
      <c r="P1050" s="16" t="s">
        <v>5131</v>
      </c>
      <c r="T1050" s="3"/>
    </row>
    <row r="1051" spans="1:20" ht="15" customHeight="1">
      <c r="A1051" s="28" t="s">
        <v>4972</v>
      </c>
      <c r="B1051" s="31" t="s">
        <v>2692</v>
      </c>
      <c r="C1051" s="28" t="s">
        <v>1840</v>
      </c>
      <c r="D1051" s="28" t="s">
        <v>1878</v>
      </c>
      <c r="E1051" s="53">
        <v>844569</v>
      </c>
      <c r="F1051" s="53">
        <v>844569</v>
      </c>
      <c r="G1051" s="28">
        <v>1</v>
      </c>
      <c r="H1051" s="28" t="s">
        <v>2162</v>
      </c>
      <c r="I1051" s="28" t="s">
        <v>3436</v>
      </c>
      <c r="J1051" s="28">
        <v>2172</v>
      </c>
      <c r="K1051" s="28">
        <v>724</v>
      </c>
      <c r="L1051" s="28" t="s">
        <v>4754</v>
      </c>
      <c r="M1051" s="30">
        <v>0.27476280834914601</v>
      </c>
      <c r="N1051" s="28"/>
      <c r="O1051" s="1">
        <v>0.25</v>
      </c>
      <c r="P1051" s="16" t="s">
        <v>5130</v>
      </c>
      <c r="T1051" s="3"/>
    </row>
    <row r="1052" spans="1:20" ht="15" customHeight="1">
      <c r="A1052" s="28" t="s">
        <v>4972</v>
      </c>
      <c r="B1052" s="31" t="s">
        <v>2692</v>
      </c>
      <c r="C1052" s="28" t="s">
        <v>1840</v>
      </c>
      <c r="D1052" s="28" t="s">
        <v>1878</v>
      </c>
      <c r="E1052" s="53">
        <v>844616</v>
      </c>
      <c r="F1052" s="53">
        <v>844616</v>
      </c>
      <c r="G1052" s="28">
        <v>1</v>
      </c>
      <c r="H1052" s="28" t="s">
        <v>2162</v>
      </c>
      <c r="I1052" s="28" t="s">
        <v>3436</v>
      </c>
      <c r="J1052" s="28">
        <v>2219</v>
      </c>
      <c r="K1052" s="28">
        <v>740</v>
      </c>
      <c r="L1052" s="28" t="s">
        <v>4755</v>
      </c>
      <c r="M1052" s="30">
        <v>0.28083491461100601</v>
      </c>
      <c r="N1052" s="28"/>
      <c r="O1052" s="1">
        <v>0.25</v>
      </c>
      <c r="P1052" s="16" t="s">
        <v>5130</v>
      </c>
      <c r="T1052" s="3"/>
    </row>
    <row r="1053" spans="1:20" ht="15" customHeight="1">
      <c r="A1053" s="28" t="s">
        <v>4972</v>
      </c>
      <c r="B1053" s="31" t="s">
        <v>715</v>
      </c>
      <c r="C1053" s="28" t="s">
        <v>1842</v>
      </c>
      <c r="D1053" s="28" t="s">
        <v>1878</v>
      </c>
      <c r="E1053" s="53">
        <v>2840734</v>
      </c>
      <c r="F1053" s="53">
        <v>2840737</v>
      </c>
      <c r="G1053" s="28">
        <v>4</v>
      </c>
      <c r="H1053" s="28" t="s">
        <v>2161</v>
      </c>
      <c r="I1053" s="28" t="s">
        <v>1310</v>
      </c>
      <c r="J1053" s="28">
        <v>1369</v>
      </c>
      <c r="K1053" s="28">
        <v>457</v>
      </c>
      <c r="L1053" s="28" t="s">
        <v>4297</v>
      </c>
      <c r="M1053" s="30">
        <v>0.56982543640897798</v>
      </c>
      <c r="N1053" s="28"/>
      <c r="O1053" s="1">
        <v>0.2</v>
      </c>
      <c r="P1053" s="16" t="s">
        <v>5130</v>
      </c>
      <c r="T1053" s="3"/>
    </row>
    <row r="1054" spans="1:20" ht="15" customHeight="1">
      <c r="A1054" s="28" t="s">
        <v>4972</v>
      </c>
      <c r="B1054" s="31" t="s">
        <v>2567</v>
      </c>
      <c r="C1054" s="28" t="s">
        <v>1842</v>
      </c>
      <c r="D1054" s="28" t="s">
        <v>1878</v>
      </c>
      <c r="E1054" s="53">
        <v>6441530</v>
      </c>
      <c r="F1054" s="53">
        <v>6441531</v>
      </c>
      <c r="G1054" s="28">
        <v>2</v>
      </c>
      <c r="H1054" s="28" t="s">
        <v>2161</v>
      </c>
      <c r="I1054" s="28" t="s">
        <v>3271</v>
      </c>
      <c r="J1054" s="28">
        <v>1361</v>
      </c>
      <c r="K1054" s="28">
        <v>454</v>
      </c>
      <c r="L1054" s="28" t="s">
        <v>4517</v>
      </c>
      <c r="M1054" s="30">
        <v>0.96801705756929601</v>
      </c>
      <c r="N1054" s="28"/>
      <c r="O1054" s="1">
        <v>1</v>
      </c>
      <c r="P1054" s="16" t="s">
        <v>5130</v>
      </c>
      <c r="T1054" s="3"/>
    </row>
    <row r="1055" spans="1:20" ht="15" customHeight="1">
      <c r="A1055" s="28" t="s">
        <v>4972</v>
      </c>
      <c r="B1055" s="31" t="s">
        <v>2402</v>
      </c>
      <c r="C1055" s="28" t="s">
        <v>1842</v>
      </c>
      <c r="D1055" s="28" t="s">
        <v>1878</v>
      </c>
      <c r="E1055" s="53">
        <v>6798740</v>
      </c>
      <c r="F1055" s="53">
        <v>6798740</v>
      </c>
      <c r="G1055" s="28">
        <v>1</v>
      </c>
      <c r="H1055" s="28" t="s">
        <v>2162</v>
      </c>
      <c r="I1055" s="28" t="s">
        <v>3067</v>
      </c>
      <c r="J1055" s="28" t="s">
        <v>3661</v>
      </c>
      <c r="K1055" s="28" t="s">
        <v>3662</v>
      </c>
      <c r="L1055" s="28" t="s">
        <v>4228</v>
      </c>
      <c r="M1055" s="30">
        <v>0.97812088993303381</v>
      </c>
      <c r="N1055" s="28"/>
      <c r="O1055" s="1">
        <v>1</v>
      </c>
      <c r="P1055" s="16" t="s">
        <v>5130</v>
      </c>
      <c r="T1055" s="3"/>
    </row>
    <row r="1056" spans="1:20" ht="15" customHeight="1">
      <c r="A1056" s="28" t="s">
        <v>4972</v>
      </c>
      <c r="B1056" s="31" t="s">
        <v>2537</v>
      </c>
      <c r="C1056" s="28" t="s">
        <v>1842</v>
      </c>
      <c r="D1056" s="28" t="s">
        <v>1878</v>
      </c>
      <c r="E1056" s="53">
        <v>6940222</v>
      </c>
      <c r="F1056" s="53">
        <v>6940222</v>
      </c>
      <c r="G1056" s="28">
        <v>1</v>
      </c>
      <c r="H1056" s="28" t="s">
        <v>2161</v>
      </c>
      <c r="I1056" s="28" t="s">
        <v>3232</v>
      </c>
      <c r="J1056" s="28">
        <v>1809</v>
      </c>
      <c r="K1056" s="28">
        <v>603</v>
      </c>
      <c r="L1056" s="28" t="s">
        <v>4470</v>
      </c>
      <c r="M1056" s="30">
        <v>0.96479999999999999</v>
      </c>
      <c r="N1056" s="28"/>
      <c r="O1056" s="1">
        <v>0.33333333333333298</v>
      </c>
      <c r="P1056" s="16" t="s">
        <v>5130</v>
      </c>
      <c r="T1056" s="3"/>
    </row>
    <row r="1057" spans="1:20" ht="15" customHeight="1">
      <c r="A1057" s="28" t="s">
        <v>4972</v>
      </c>
      <c r="B1057" s="31" t="s">
        <v>2401</v>
      </c>
      <c r="C1057" s="28" t="s">
        <v>1842</v>
      </c>
      <c r="D1057" s="28" t="s">
        <v>1878</v>
      </c>
      <c r="E1057" s="53">
        <v>7523797</v>
      </c>
      <c r="F1057" s="53">
        <v>7523797</v>
      </c>
      <c r="G1057" s="28">
        <v>1</v>
      </c>
      <c r="H1057" s="28" t="s">
        <v>2162</v>
      </c>
      <c r="I1057" s="28" t="s">
        <v>3066</v>
      </c>
      <c r="J1057" s="28">
        <v>3406</v>
      </c>
      <c r="K1057" s="28">
        <v>1136</v>
      </c>
      <c r="L1057" s="28" t="s">
        <v>4227</v>
      </c>
      <c r="M1057" s="30">
        <v>0.98184961106309399</v>
      </c>
      <c r="N1057" s="28"/>
      <c r="O1057" s="1">
        <v>0.5</v>
      </c>
      <c r="P1057" s="16" t="s">
        <v>5130</v>
      </c>
      <c r="T1057" s="3"/>
    </row>
    <row r="1058" spans="1:20" ht="15" customHeight="1">
      <c r="A1058" s="28" t="s">
        <v>4972</v>
      </c>
      <c r="B1058" s="31" t="s">
        <v>2495</v>
      </c>
      <c r="C1058" s="28" t="s">
        <v>1842</v>
      </c>
      <c r="D1058" s="28" t="s">
        <v>1878</v>
      </c>
      <c r="E1058" s="53">
        <v>7813938</v>
      </c>
      <c r="F1058" s="53">
        <v>7813938</v>
      </c>
      <c r="G1058" s="28">
        <v>1</v>
      </c>
      <c r="H1058" s="28" t="s">
        <v>2162</v>
      </c>
      <c r="I1058" s="28" t="s">
        <v>3183</v>
      </c>
      <c r="J1058" s="28">
        <v>195</v>
      </c>
      <c r="K1058" s="28">
        <v>65</v>
      </c>
      <c r="L1058" s="28" t="s">
        <v>4384</v>
      </c>
      <c r="M1058" s="30">
        <v>0.34391534391534401</v>
      </c>
      <c r="N1058" s="28"/>
      <c r="O1058" s="1">
        <v>1</v>
      </c>
      <c r="P1058" s="16" t="s">
        <v>5130</v>
      </c>
      <c r="T1058" s="3"/>
    </row>
    <row r="1059" spans="1:20" ht="15" customHeight="1">
      <c r="A1059" s="28" t="s">
        <v>4972</v>
      </c>
      <c r="B1059" s="31" t="s">
        <v>2411</v>
      </c>
      <c r="C1059" s="28" t="s">
        <v>1842</v>
      </c>
      <c r="D1059" s="28" t="s">
        <v>1878</v>
      </c>
      <c r="E1059" s="53">
        <v>8564982</v>
      </c>
      <c r="F1059" s="53">
        <v>8564987</v>
      </c>
      <c r="G1059" s="28">
        <v>6</v>
      </c>
      <c r="H1059" s="28" t="s">
        <v>2161</v>
      </c>
      <c r="I1059" s="28" t="s">
        <v>3078</v>
      </c>
      <c r="J1059" s="28">
        <v>501</v>
      </c>
      <c r="K1059" s="28">
        <v>167</v>
      </c>
      <c r="L1059" s="28" t="s">
        <v>4244</v>
      </c>
      <c r="M1059" s="30">
        <v>0.77314814814814803</v>
      </c>
      <c r="N1059" s="28"/>
      <c r="O1059" s="1">
        <v>1</v>
      </c>
      <c r="P1059" s="16" t="s">
        <v>5131</v>
      </c>
      <c r="T1059" s="3"/>
    </row>
    <row r="1060" spans="1:20" ht="15" customHeight="1">
      <c r="A1060" s="28" t="s">
        <v>4972</v>
      </c>
      <c r="B1060" s="31" t="s">
        <v>2248</v>
      </c>
      <c r="C1060" s="28" t="s">
        <v>1844</v>
      </c>
      <c r="D1060" s="28" t="s">
        <v>1878</v>
      </c>
      <c r="E1060" s="53">
        <v>8699686</v>
      </c>
      <c r="F1060" s="53">
        <v>8699713</v>
      </c>
      <c r="G1060" s="28">
        <v>28</v>
      </c>
      <c r="H1060" s="28" t="s">
        <v>2161</v>
      </c>
      <c r="I1060" s="28" t="s">
        <v>2881</v>
      </c>
      <c r="J1060" s="28">
        <v>95</v>
      </c>
      <c r="K1060" s="28">
        <v>32</v>
      </c>
      <c r="L1060" s="28" t="s">
        <v>3982</v>
      </c>
      <c r="M1060" s="30">
        <v>0.18390804597701099</v>
      </c>
      <c r="N1060" s="28"/>
      <c r="O1060" s="1">
        <v>1</v>
      </c>
      <c r="P1060" s="16" t="s">
        <v>5131</v>
      </c>
      <c r="T1060" s="3"/>
    </row>
    <row r="1061" spans="1:20" ht="15" customHeight="1">
      <c r="A1061" s="28" t="s">
        <v>4972</v>
      </c>
      <c r="B1061" s="31" t="s">
        <v>2226</v>
      </c>
      <c r="C1061" s="28" t="s">
        <v>1844</v>
      </c>
      <c r="D1061" s="28" t="s">
        <v>1878</v>
      </c>
      <c r="E1061" s="53">
        <v>9766586</v>
      </c>
      <c r="F1061" s="53">
        <v>9766586</v>
      </c>
      <c r="G1061" s="28">
        <v>1</v>
      </c>
      <c r="H1061" s="28" t="s">
        <v>2161</v>
      </c>
      <c r="I1061" s="28" t="s">
        <v>2854</v>
      </c>
      <c r="J1061" s="28" t="s">
        <v>3566</v>
      </c>
      <c r="K1061" s="28" t="s">
        <v>3567</v>
      </c>
      <c r="L1061" s="28" t="s">
        <v>3942</v>
      </c>
      <c r="M1061" s="30">
        <v>0.78422619047619069</v>
      </c>
      <c r="N1061" s="28"/>
      <c r="O1061" s="1">
        <v>1</v>
      </c>
      <c r="P1061" s="16" t="s">
        <v>5131</v>
      </c>
      <c r="T1061" s="3"/>
    </row>
    <row r="1062" spans="1:20" ht="15" customHeight="1">
      <c r="A1062" s="28" t="s">
        <v>4972</v>
      </c>
      <c r="B1062" s="31" t="s">
        <v>82</v>
      </c>
      <c r="C1062" s="28" t="s">
        <v>1854</v>
      </c>
      <c r="D1062" s="28" t="s">
        <v>1878</v>
      </c>
      <c r="E1062" s="53">
        <v>10062237</v>
      </c>
      <c r="F1062" s="53">
        <v>10062237</v>
      </c>
      <c r="G1062" s="28">
        <v>1</v>
      </c>
      <c r="H1062" s="28" t="s">
        <v>2161</v>
      </c>
      <c r="I1062" s="28" t="s">
        <v>3523</v>
      </c>
      <c r="J1062" s="28">
        <v>721</v>
      </c>
      <c r="K1062" s="28">
        <v>241</v>
      </c>
      <c r="L1062" s="28" t="s">
        <v>4879</v>
      </c>
      <c r="M1062" s="30">
        <v>0.87003610108303298</v>
      </c>
      <c r="N1062" s="28"/>
      <c r="O1062" s="1">
        <v>0.5</v>
      </c>
      <c r="P1062" s="16" t="s">
        <v>5131</v>
      </c>
      <c r="T1062" s="3"/>
    </row>
    <row r="1063" spans="1:20" ht="15" customHeight="1">
      <c r="A1063" s="28" t="s">
        <v>4972</v>
      </c>
      <c r="B1063" s="31" t="s">
        <v>722</v>
      </c>
      <c r="C1063" s="28" t="s">
        <v>1849</v>
      </c>
      <c r="D1063" s="28" t="s">
        <v>1878</v>
      </c>
      <c r="E1063" s="53">
        <v>10853510</v>
      </c>
      <c r="F1063" s="53">
        <v>10853510</v>
      </c>
      <c r="G1063" s="28">
        <v>1</v>
      </c>
      <c r="H1063" s="28" t="s">
        <v>2161</v>
      </c>
      <c r="I1063" s="28" t="s">
        <v>1318</v>
      </c>
      <c r="J1063" s="28">
        <v>432</v>
      </c>
      <c r="K1063" s="28">
        <v>144</v>
      </c>
      <c r="L1063" s="28" t="s">
        <v>4602</v>
      </c>
      <c r="M1063" s="30">
        <v>0.46006389776357798</v>
      </c>
      <c r="N1063" s="28"/>
      <c r="O1063" s="1">
        <v>1</v>
      </c>
      <c r="P1063" s="16" t="s">
        <v>5131</v>
      </c>
      <c r="T1063" s="3"/>
    </row>
    <row r="1064" spans="1:20" ht="15" customHeight="1">
      <c r="A1064" s="28" t="s">
        <v>4972</v>
      </c>
      <c r="B1064" s="31" t="s">
        <v>2569</v>
      </c>
      <c r="C1064" s="28" t="s">
        <v>1842</v>
      </c>
      <c r="D1064" s="28" t="s">
        <v>1878</v>
      </c>
      <c r="E1064" s="53">
        <v>10869227</v>
      </c>
      <c r="F1064" s="53">
        <v>10869227</v>
      </c>
      <c r="G1064" s="28">
        <v>1</v>
      </c>
      <c r="H1064" s="28" t="s">
        <v>2162</v>
      </c>
      <c r="I1064" s="28" t="s">
        <v>3273</v>
      </c>
      <c r="J1064" s="28">
        <v>909</v>
      </c>
      <c r="K1064" s="28">
        <v>303</v>
      </c>
      <c r="L1064" s="28" t="s">
        <v>4519</v>
      </c>
      <c r="M1064" s="30">
        <v>0.98376623376623396</v>
      </c>
      <c r="N1064" s="28"/>
      <c r="O1064" s="1">
        <v>1</v>
      </c>
      <c r="P1064" s="16" t="s">
        <v>5130</v>
      </c>
      <c r="T1064" s="3"/>
    </row>
    <row r="1065" spans="1:20" ht="15" customHeight="1">
      <c r="A1065" s="28" t="s">
        <v>4972</v>
      </c>
      <c r="B1065" s="31" t="s">
        <v>723</v>
      </c>
      <c r="C1065" s="28" t="s">
        <v>1844</v>
      </c>
      <c r="D1065" s="28" t="s">
        <v>1878</v>
      </c>
      <c r="E1065" s="53">
        <v>11230065</v>
      </c>
      <c r="F1065" s="53">
        <v>11230065</v>
      </c>
      <c r="G1065" s="28">
        <v>1</v>
      </c>
      <c r="H1065" s="28" t="s">
        <v>2162</v>
      </c>
      <c r="I1065" s="28" t="s">
        <v>1319</v>
      </c>
      <c r="J1065" s="28">
        <v>746</v>
      </c>
      <c r="K1065" s="28">
        <v>249</v>
      </c>
      <c r="L1065" s="28" t="s">
        <v>4025</v>
      </c>
      <c r="M1065" s="30">
        <v>0.79047619047619</v>
      </c>
      <c r="N1065" s="28"/>
      <c r="O1065" s="1">
        <v>1</v>
      </c>
      <c r="P1065" s="16" t="s">
        <v>5131</v>
      </c>
      <c r="T1065" s="3"/>
    </row>
    <row r="1066" spans="1:20" ht="15" customHeight="1">
      <c r="A1066" s="28" t="s">
        <v>4972</v>
      </c>
      <c r="B1066" s="31" t="s">
        <v>2211</v>
      </c>
      <c r="C1066" s="28" t="s">
        <v>1844</v>
      </c>
      <c r="D1066" s="28" t="s">
        <v>1878</v>
      </c>
      <c r="E1066" s="53">
        <v>14867232</v>
      </c>
      <c r="F1066" s="53">
        <v>14867235</v>
      </c>
      <c r="G1066" s="28">
        <v>4</v>
      </c>
      <c r="H1066" s="28" t="s">
        <v>2161</v>
      </c>
      <c r="I1066" s="28" t="s">
        <v>2836</v>
      </c>
      <c r="J1066" s="28">
        <v>96</v>
      </c>
      <c r="K1066" s="28">
        <v>32</v>
      </c>
      <c r="L1066" s="28" t="s">
        <v>3921</v>
      </c>
      <c r="M1066" s="30">
        <v>0.13008130081300801</v>
      </c>
      <c r="N1066" s="28"/>
      <c r="O1066" s="1">
        <v>1</v>
      </c>
      <c r="P1066" s="16" t="s">
        <v>5130</v>
      </c>
      <c r="T1066" s="3"/>
    </row>
    <row r="1067" spans="1:20" ht="15" customHeight="1">
      <c r="A1067" s="28" t="s">
        <v>4972</v>
      </c>
      <c r="B1067" s="31" t="s">
        <v>2211</v>
      </c>
      <c r="C1067" s="28" t="s">
        <v>1849</v>
      </c>
      <c r="D1067" s="28" t="s">
        <v>1878</v>
      </c>
      <c r="E1067" s="53">
        <v>14867332</v>
      </c>
      <c r="F1067" s="53">
        <v>14867332</v>
      </c>
      <c r="G1067" s="28">
        <v>1</v>
      </c>
      <c r="H1067" s="28" t="s">
        <v>2162</v>
      </c>
      <c r="I1067" s="28" t="s">
        <v>2836</v>
      </c>
      <c r="J1067" s="28">
        <v>196</v>
      </c>
      <c r="K1067" s="28">
        <v>66</v>
      </c>
      <c r="L1067" s="28" t="s">
        <v>4575</v>
      </c>
      <c r="M1067" s="30">
        <v>0.26829268292682901</v>
      </c>
      <c r="N1067" s="28"/>
      <c r="O1067" s="1">
        <v>1</v>
      </c>
      <c r="P1067" s="16" t="s">
        <v>5130</v>
      </c>
      <c r="T1067" s="3"/>
    </row>
    <row r="1068" spans="1:20" ht="15" customHeight="1">
      <c r="A1068" s="28" t="s">
        <v>4972</v>
      </c>
      <c r="B1068" s="31" t="s">
        <v>2211</v>
      </c>
      <c r="C1068" s="28" t="s">
        <v>1845</v>
      </c>
      <c r="D1068" s="28" t="s">
        <v>1878</v>
      </c>
      <c r="E1068" s="53">
        <v>14867756</v>
      </c>
      <c r="F1068" s="53">
        <v>14867756</v>
      </c>
      <c r="G1068" s="28">
        <v>1</v>
      </c>
      <c r="H1068" s="28" t="s">
        <v>2161</v>
      </c>
      <c r="I1068" s="28" t="s">
        <v>2836</v>
      </c>
      <c r="J1068" s="28">
        <v>620</v>
      </c>
      <c r="K1068" s="28">
        <v>207</v>
      </c>
      <c r="L1068" s="28" t="s">
        <v>4689</v>
      </c>
      <c r="M1068" s="30">
        <v>0.84146341463414598</v>
      </c>
      <c r="N1068" s="28"/>
      <c r="O1068" s="1">
        <v>1</v>
      </c>
      <c r="P1068" s="16" t="s">
        <v>5130</v>
      </c>
      <c r="T1068" s="3"/>
    </row>
    <row r="1069" spans="1:20" ht="15" customHeight="1">
      <c r="A1069" s="28" t="s">
        <v>4972</v>
      </c>
      <c r="B1069" s="31" t="s">
        <v>2662</v>
      </c>
      <c r="C1069" s="28" t="s">
        <v>1840</v>
      </c>
      <c r="D1069" s="28" t="s">
        <v>1878</v>
      </c>
      <c r="E1069" s="53">
        <v>14887309</v>
      </c>
      <c r="F1069" s="53">
        <v>14887309</v>
      </c>
      <c r="G1069" s="28">
        <v>1</v>
      </c>
      <c r="H1069" s="28" t="s">
        <v>2162</v>
      </c>
      <c r="I1069" s="28" t="s">
        <v>3391</v>
      </c>
      <c r="J1069" s="28">
        <v>6</v>
      </c>
      <c r="K1069" s="28">
        <v>2</v>
      </c>
      <c r="L1069" s="28" t="s">
        <v>4695</v>
      </c>
      <c r="M1069" s="30">
        <v>6.3492063492063501E-3</v>
      </c>
      <c r="N1069" s="28"/>
      <c r="O1069" s="1">
        <v>1</v>
      </c>
      <c r="P1069" s="16" t="s">
        <v>5130</v>
      </c>
      <c r="T1069" s="3"/>
    </row>
    <row r="1070" spans="1:20" ht="15" customHeight="1">
      <c r="A1070" s="28" t="s">
        <v>4972</v>
      </c>
      <c r="B1070" s="31" t="s">
        <v>2476</v>
      </c>
      <c r="C1070" s="28" t="s">
        <v>1842</v>
      </c>
      <c r="D1070" s="28" t="s">
        <v>1878</v>
      </c>
      <c r="E1070" s="53">
        <v>16638429</v>
      </c>
      <c r="F1070" s="53">
        <v>16638429</v>
      </c>
      <c r="G1070" s="28">
        <v>4</v>
      </c>
      <c r="H1070" s="28" t="s">
        <v>2162</v>
      </c>
      <c r="I1070" s="28" t="s">
        <v>3159</v>
      </c>
      <c r="J1070" s="28">
        <v>181</v>
      </c>
      <c r="K1070" s="28">
        <v>61</v>
      </c>
      <c r="L1070" s="28" t="s">
        <v>4354</v>
      </c>
      <c r="M1070" s="30">
        <v>0.36309523809523803</v>
      </c>
      <c r="N1070" s="28"/>
      <c r="O1070" s="1">
        <v>0.1</v>
      </c>
      <c r="P1070" s="16" t="s">
        <v>5131</v>
      </c>
      <c r="T1070" s="3"/>
    </row>
    <row r="1071" spans="1:20" ht="15" customHeight="1">
      <c r="A1071" s="28" t="s">
        <v>4972</v>
      </c>
      <c r="B1071" s="31" t="s">
        <v>2378</v>
      </c>
      <c r="C1071" s="28" t="s">
        <v>1842</v>
      </c>
      <c r="D1071" s="28" t="s">
        <v>1878</v>
      </c>
      <c r="E1071" s="53">
        <v>25040095</v>
      </c>
      <c r="F1071" s="53">
        <v>25040095</v>
      </c>
      <c r="G1071" s="28">
        <v>1</v>
      </c>
      <c r="H1071" s="28" t="s">
        <v>2162</v>
      </c>
      <c r="I1071" s="28" t="s">
        <v>3034</v>
      </c>
      <c r="J1071" s="28">
        <v>320</v>
      </c>
      <c r="K1071" s="28">
        <v>107</v>
      </c>
      <c r="L1071" s="28" t="s">
        <v>4178</v>
      </c>
      <c r="M1071" s="30">
        <v>0.73287671232876705</v>
      </c>
      <c r="N1071" s="28"/>
      <c r="O1071" s="1">
        <v>1</v>
      </c>
      <c r="P1071" s="16" t="s">
        <v>5131</v>
      </c>
      <c r="T1071" s="3"/>
    </row>
    <row r="1072" spans="1:20" ht="15" customHeight="1">
      <c r="A1072" s="28" t="s">
        <v>4972</v>
      </c>
      <c r="B1072" s="31" t="s">
        <v>2378</v>
      </c>
      <c r="C1072" s="28" t="s">
        <v>1842</v>
      </c>
      <c r="D1072" s="28" t="s">
        <v>1878</v>
      </c>
      <c r="E1072" s="53">
        <v>25040263</v>
      </c>
      <c r="F1072" s="53">
        <v>25040263</v>
      </c>
      <c r="G1072" s="28">
        <v>1</v>
      </c>
      <c r="H1072" s="28" t="s">
        <v>2161</v>
      </c>
      <c r="I1072" s="28" t="s">
        <v>3034</v>
      </c>
      <c r="J1072" s="28">
        <v>152</v>
      </c>
      <c r="K1072" s="28">
        <v>51</v>
      </c>
      <c r="L1072" s="28" t="s">
        <v>4179</v>
      </c>
      <c r="M1072" s="30">
        <v>0.34931506849315103</v>
      </c>
      <c r="N1072" s="28"/>
      <c r="O1072" s="1">
        <v>1</v>
      </c>
      <c r="P1072" s="16" t="s">
        <v>5131</v>
      </c>
      <c r="T1072" s="3"/>
    </row>
    <row r="1073" spans="1:20" ht="15" customHeight="1">
      <c r="A1073" s="28" t="s">
        <v>4972</v>
      </c>
      <c r="B1073" s="31" t="s">
        <v>51</v>
      </c>
      <c r="C1073" s="28" t="s">
        <v>1844</v>
      </c>
      <c r="D1073" s="28" t="s">
        <v>1878</v>
      </c>
      <c r="E1073" s="53">
        <v>27514932</v>
      </c>
      <c r="F1073" s="53">
        <v>27514932</v>
      </c>
      <c r="G1073" s="28">
        <v>1</v>
      </c>
      <c r="H1073" s="28" t="s">
        <v>2161</v>
      </c>
      <c r="I1073" s="28" t="s">
        <v>52</v>
      </c>
      <c r="J1073" s="28">
        <v>101</v>
      </c>
      <c r="K1073" s="28">
        <v>34</v>
      </c>
      <c r="L1073" s="28" t="s">
        <v>3922</v>
      </c>
      <c r="M1073" s="30">
        <v>9.8837209302325604E-2</v>
      </c>
      <c r="N1073" s="28"/>
      <c r="O1073" s="1">
        <v>1</v>
      </c>
      <c r="P1073" s="16" t="s">
        <v>5131</v>
      </c>
      <c r="T1073" s="3"/>
    </row>
    <row r="1074" spans="1:20" ht="15" customHeight="1">
      <c r="A1074" s="28" t="s">
        <v>4972</v>
      </c>
      <c r="B1074" s="31" t="s">
        <v>51</v>
      </c>
      <c r="C1074" s="28" t="s">
        <v>1849</v>
      </c>
      <c r="D1074" s="28" t="s">
        <v>1878</v>
      </c>
      <c r="E1074" s="53">
        <v>27546155</v>
      </c>
      <c r="F1074" s="53">
        <v>27546155</v>
      </c>
      <c r="G1074" s="28">
        <v>1</v>
      </c>
      <c r="H1074" s="28" t="s">
        <v>2162</v>
      </c>
      <c r="I1074" s="28" t="s">
        <v>52</v>
      </c>
      <c r="J1074" s="28">
        <v>866</v>
      </c>
      <c r="K1074" s="28">
        <v>289</v>
      </c>
      <c r="L1074" s="28" t="s">
        <v>4576</v>
      </c>
      <c r="M1074" s="30">
        <v>0.84011627906976705</v>
      </c>
      <c r="N1074" s="28"/>
      <c r="O1074" s="1">
        <v>1</v>
      </c>
      <c r="P1074" s="16" t="s">
        <v>5131</v>
      </c>
      <c r="T1074" s="3"/>
    </row>
    <row r="1075" spans="1:20" ht="15" customHeight="1">
      <c r="A1075" s="28" t="s">
        <v>4972</v>
      </c>
      <c r="B1075" s="31" t="s">
        <v>727</v>
      </c>
      <c r="C1075" s="28" t="s">
        <v>1855</v>
      </c>
      <c r="D1075" s="28" t="s">
        <v>1878</v>
      </c>
      <c r="E1075" s="53">
        <v>29483558</v>
      </c>
      <c r="F1075" s="53">
        <v>29483559</v>
      </c>
      <c r="G1075" s="28">
        <v>2</v>
      </c>
      <c r="H1075" s="28" t="s">
        <v>2161</v>
      </c>
      <c r="I1075" s="28" t="s">
        <v>1324</v>
      </c>
      <c r="J1075" s="28">
        <v>3233</v>
      </c>
      <c r="K1075" s="28">
        <v>1078</v>
      </c>
      <c r="L1075" s="28" t="s">
        <v>3903</v>
      </c>
      <c r="M1075" s="30">
        <v>0.94977973568282004</v>
      </c>
      <c r="N1075" s="28"/>
      <c r="O1075" s="1">
        <v>1</v>
      </c>
      <c r="P1075" s="16" t="s">
        <v>5130</v>
      </c>
      <c r="T1075" s="3"/>
    </row>
    <row r="1076" spans="1:20" ht="15" customHeight="1">
      <c r="A1076" s="28" t="s">
        <v>4972</v>
      </c>
      <c r="B1076" s="31" t="s">
        <v>727</v>
      </c>
      <c r="C1076" s="28" t="s">
        <v>1842</v>
      </c>
      <c r="D1076" s="28" t="s">
        <v>1878</v>
      </c>
      <c r="E1076" s="53">
        <v>29487568</v>
      </c>
      <c r="F1076" s="53">
        <v>29487568</v>
      </c>
      <c r="G1076" s="28">
        <v>1</v>
      </c>
      <c r="H1076" s="28" t="s">
        <v>2161</v>
      </c>
      <c r="I1076" s="28" t="s">
        <v>1324</v>
      </c>
      <c r="J1076" s="28">
        <v>3150</v>
      </c>
      <c r="K1076" s="28">
        <v>1050</v>
      </c>
      <c r="L1076" s="28" t="s">
        <v>4444</v>
      </c>
      <c r="M1076" s="30">
        <v>0.92511013215858995</v>
      </c>
      <c r="N1076" s="28"/>
      <c r="O1076" s="1">
        <v>1</v>
      </c>
      <c r="P1076" s="16" t="s">
        <v>5130</v>
      </c>
      <c r="T1076" s="3"/>
    </row>
    <row r="1077" spans="1:20" ht="15" customHeight="1">
      <c r="A1077" s="28" t="s">
        <v>4972</v>
      </c>
      <c r="B1077" s="31" t="s">
        <v>727</v>
      </c>
      <c r="C1077" s="28" t="s">
        <v>1844</v>
      </c>
      <c r="D1077" s="28" t="s">
        <v>1878</v>
      </c>
      <c r="E1077" s="53">
        <v>29521736</v>
      </c>
      <c r="F1077" s="53">
        <v>29521736</v>
      </c>
      <c r="G1077" s="28">
        <v>2</v>
      </c>
      <c r="H1077" s="28" t="s">
        <v>2162</v>
      </c>
      <c r="I1077" s="28" t="s">
        <v>1324</v>
      </c>
      <c r="J1077" s="28">
        <v>1112</v>
      </c>
      <c r="K1077" s="28">
        <v>371</v>
      </c>
      <c r="L1077" s="28" t="s">
        <v>4005</v>
      </c>
      <c r="M1077" s="30">
        <v>0.32687224669603498</v>
      </c>
      <c r="N1077" s="28"/>
      <c r="O1077" s="1">
        <v>1</v>
      </c>
      <c r="P1077" s="16" t="s">
        <v>5130</v>
      </c>
      <c r="T1077" s="3"/>
    </row>
    <row r="1078" spans="1:20" ht="15" customHeight="1">
      <c r="A1078" s="28" t="s">
        <v>4972</v>
      </c>
      <c r="B1078" s="31" t="s">
        <v>2396</v>
      </c>
      <c r="C1078" s="28" t="s">
        <v>1842</v>
      </c>
      <c r="D1078" s="28" t="s">
        <v>1878</v>
      </c>
      <c r="E1078" s="53">
        <v>30797728</v>
      </c>
      <c r="F1078" s="53">
        <v>30797729</v>
      </c>
      <c r="G1078" s="28">
        <v>2</v>
      </c>
      <c r="H1078" s="28" t="s">
        <v>2161</v>
      </c>
      <c r="I1078" s="28" t="s">
        <v>3060</v>
      </c>
      <c r="J1078" s="28" t="s">
        <v>3657</v>
      </c>
      <c r="K1078" s="28" t="s">
        <v>3658</v>
      </c>
      <c r="L1078" s="28" t="s">
        <v>4219</v>
      </c>
      <c r="M1078" s="30">
        <v>7.8180455840508797E-2</v>
      </c>
      <c r="N1078" s="28"/>
      <c r="O1078" s="1">
        <v>0.8</v>
      </c>
      <c r="P1078" s="16" t="s">
        <v>5130</v>
      </c>
      <c r="T1078" s="3"/>
    </row>
    <row r="1079" spans="1:20" ht="15" customHeight="1">
      <c r="A1079" s="28" t="s">
        <v>4972</v>
      </c>
      <c r="B1079" s="31" t="s">
        <v>188</v>
      </c>
      <c r="C1079" s="28" t="s">
        <v>1842</v>
      </c>
      <c r="D1079" s="28" t="s">
        <v>1878</v>
      </c>
      <c r="E1079" s="53">
        <v>43593860</v>
      </c>
      <c r="F1079" s="53">
        <v>43593860</v>
      </c>
      <c r="G1079" s="28">
        <v>1</v>
      </c>
      <c r="H1079" s="28" t="s">
        <v>2162</v>
      </c>
      <c r="I1079" s="28" t="s">
        <v>3188</v>
      </c>
      <c r="J1079" s="28">
        <v>27</v>
      </c>
      <c r="K1079" s="28">
        <v>9</v>
      </c>
      <c r="L1079" s="28" t="s">
        <v>4390</v>
      </c>
      <c r="M1079" s="30">
        <v>1.0714285714285701E-2</v>
      </c>
      <c r="N1079" s="28"/>
      <c r="O1079" s="1">
        <v>0.2</v>
      </c>
      <c r="P1079" s="16" t="s">
        <v>5130</v>
      </c>
      <c r="T1079" s="3"/>
    </row>
    <row r="1080" spans="1:20" ht="15" customHeight="1">
      <c r="A1080" s="28" t="s">
        <v>4972</v>
      </c>
      <c r="B1080" s="31" t="s">
        <v>29</v>
      </c>
      <c r="C1080" s="28" t="s">
        <v>1854</v>
      </c>
      <c r="D1080" s="28" t="s">
        <v>1878</v>
      </c>
      <c r="E1080" s="53">
        <v>44119742</v>
      </c>
      <c r="F1080" s="53">
        <v>44119751</v>
      </c>
      <c r="G1080" s="28">
        <v>10</v>
      </c>
      <c r="H1080" s="28" t="s">
        <v>2161</v>
      </c>
      <c r="I1080" s="28" t="s">
        <v>3488</v>
      </c>
      <c r="J1080" s="28">
        <v>2544</v>
      </c>
      <c r="K1080" s="28">
        <v>848</v>
      </c>
      <c r="L1080" s="28" t="s">
        <v>4876</v>
      </c>
      <c r="M1080" s="30">
        <v>0.91182795698924701</v>
      </c>
      <c r="N1080" s="28"/>
      <c r="O1080" s="1">
        <v>0.25</v>
      </c>
      <c r="P1080" s="16" t="s">
        <v>5130</v>
      </c>
      <c r="T1080" s="3"/>
    </row>
    <row r="1081" spans="1:20" ht="15" customHeight="1">
      <c r="A1081" s="28" t="s">
        <v>4972</v>
      </c>
      <c r="B1081" s="31" t="s">
        <v>29</v>
      </c>
      <c r="C1081" s="28" t="s">
        <v>1850</v>
      </c>
      <c r="D1081" s="28" t="s">
        <v>1878</v>
      </c>
      <c r="E1081" s="53">
        <v>44119861</v>
      </c>
      <c r="F1081" s="53">
        <v>44119861</v>
      </c>
      <c r="G1081" s="28">
        <v>1</v>
      </c>
      <c r="H1081" s="28" t="s">
        <v>2162</v>
      </c>
      <c r="I1081" s="28" t="s">
        <v>3488</v>
      </c>
      <c r="J1081" s="28">
        <v>2663</v>
      </c>
      <c r="K1081" s="28">
        <v>888</v>
      </c>
      <c r="L1081" s="28" t="s">
        <v>4824</v>
      </c>
      <c r="M1081" s="30">
        <v>0.95483870967742002</v>
      </c>
      <c r="N1081" s="28"/>
      <c r="O1081" s="1">
        <v>0.25</v>
      </c>
      <c r="P1081" s="16" t="s">
        <v>5130</v>
      </c>
      <c r="T1081" s="3"/>
    </row>
    <row r="1082" spans="1:20" ht="15" customHeight="1">
      <c r="A1082" s="28" t="s">
        <v>4972</v>
      </c>
      <c r="B1082" s="31" t="s">
        <v>728</v>
      </c>
      <c r="C1082" s="28" t="s">
        <v>1850</v>
      </c>
      <c r="D1082" s="28" t="s">
        <v>1878</v>
      </c>
      <c r="E1082" s="53">
        <v>46882399</v>
      </c>
      <c r="F1082" s="53">
        <v>46882400</v>
      </c>
      <c r="G1082" s="28">
        <v>2</v>
      </c>
      <c r="H1082" s="28" t="s">
        <v>2161</v>
      </c>
      <c r="I1082" s="28" t="s">
        <v>1326</v>
      </c>
      <c r="J1082" s="28">
        <v>943</v>
      </c>
      <c r="K1082" s="28">
        <v>315</v>
      </c>
      <c r="L1082" s="28" t="s">
        <v>4832</v>
      </c>
      <c r="M1082" s="30">
        <v>0.99056603773584995</v>
      </c>
      <c r="N1082" s="28"/>
      <c r="O1082" s="1">
        <v>1</v>
      </c>
      <c r="P1082" s="16" t="s">
        <v>5131</v>
      </c>
      <c r="T1082" s="3"/>
    </row>
    <row r="1083" spans="1:20" ht="15" customHeight="1">
      <c r="A1083" s="28" t="s">
        <v>4972</v>
      </c>
      <c r="B1083" s="31" t="s">
        <v>728</v>
      </c>
      <c r="C1083" s="28" t="s">
        <v>1843</v>
      </c>
      <c r="D1083" s="28" t="s">
        <v>1878</v>
      </c>
      <c r="E1083" s="53">
        <v>46882740</v>
      </c>
      <c r="F1083" s="53">
        <v>46882740</v>
      </c>
      <c r="G1083" s="28">
        <v>1</v>
      </c>
      <c r="H1083" s="28" t="s">
        <v>2161</v>
      </c>
      <c r="I1083" s="28" t="s">
        <v>1326</v>
      </c>
      <c r="J1083" s="28">
        <v>603</v>
      </c>
      <c r="K1083" s="28">
        <v>201</v>
      </c>
      <c r="L1083" s="28" t="s">
        <v>4138</v>
      </c>
      <c r="M1083" s="30">
        <v>0.63207547169811296</v>
      </c>
      <c r="N1083" s="28"/>
      <c r="O1083" s="1">
        <v>1</v>
      </c>
      <c r="P1083" s="16" t="s">
        <v>5131</v>
      </c>
      <c r="T1083" s="3"/>
    </row>
    <row r="1084" spans="1:20" ht="15" customHeight="1">
      <c r="A1084" s="28" t="s">
        <v>4972</v>
      </c>
      <c r="B1084" s="31" t="s">
        <v>728</v>
      </c>
      <c r="C1084" s="28" t="s">
        <v>1850</v>
      </c>
      <c r="D1084" s="28" t="s">
        <v>1878</v>
      </c>
      <c r="E1084" s="53">
        <v>46882898</v>
      </c>
      <c r="F1084" s="53">
        <v>46882911</v>
      </c>
      <c r="G1084" s="28">
        <v>14</v>
      </c>
      <c r="H1084" s="28" t="s">
        <v>2161</v>
      </c>
      <c r="I1084" s="28" t="s">
        <v>1326</v>
      </c>
      <c r="J1084" s="28">
        <v>432</v>
      </c>
      <c r="K1084" s="28">
        <v>144</v>
      </c>
      <c r="L1084" s="28" t="s">
        <v>4833</v>
      </c>
      <c r="M1084" s="30">
        <v>0.45283018867924502</v>
      </c>
      <c r="N1084" s="28"/>
      <c r="O1084" s="1">
        <v>1</v>
      </c>
      <c r="P1084" s="16" t="s">
        <v>5131</v>
      </c>
      <c r="T1084" s="3"/>
    </row>
    <row r="1085" spans="1:20" ht="15" customHeight="1">
      <c r="A1085" s="28" t="s">
        <v>4972</v>
      </c>
      <c r="B1085" s="31" t="s">
        <v>30</v>
      </c>
      <c r="C1085" s="28" t="s">
        <v>2774</v>
      </c>
      <c r="D1085" s="28" t="s">
        <v>1878</v>
      </c>
      <c r="E1085" s="53">
        <v>47152903</v>
      </c>
      <c r="F1085" s="53">
        <v>47152906</v>
      </c>
      <c r="G1085" s="28">
        <v>4</v>
      </c>
      <c r="H1085" s="28" t="s">
        <v>2161</v>
      </c>
      <c r="I1085" s="28" t="s">
        <v>3517</v>
      </c>
      <c r="J1085" s="28">
        <v>189</v>
      </c>
      <c r="K1085" s="28">
        <v>63</v>
      </c>
      <c r="L1085" s="28" t="s">
        <v>4871</v>
      </c>
      <c r="M1085" s="30">
        <v>0.47727272727272702</v>
      </c>
      <c r="N1085" s="28"/>
      <c r="O1085" s="1">
        <v>1</v>
      </c>
      <c r="P1085" s="16" t="s">
        <v>5131</v>
      </c>
      <c r="T1085" s="3"/>
    </row>
    <row r="1086" spans="1:20" ht="15" customHeight="1">
      <c r="A1086" s="28" t="s">
        <v>4972</v>
      </c>
      <c r="B1086" s="31" t="s">
        <v>49</v>
      </c>
      <c r="C1086" s="28" t="s">
        <v>1842</v>
      </c>
      <c r="D1086" s="28" t="s">
        <v>1878</v>
      </c>
      <c r="E1086" s="53">
        <v>47174848</v>
      </c>
      <c r="F1086" s="53">
        <v>47174848</v>
      </c>
      <c r="G1086" s="28">
        <v>1</v>
      </c>
      <c r="H1086" s="28" t="s">
        <v>2161</v>
      </c>
      <c r="I1086" s="28" t="s">
        <v>3033</v>
      </c>
      <c r="J1086" s="28">
        <v>243</v>
      </c>
      <c r="K1086" s="28">
        <v>81</v>
      </c>
      <c r="L1086" s="28" t="s">
        <v>4177</v>
      </c>
      <c r="M1086" s="30">
        <v>0.6328125</v>
      </c>
      <c r="N1086" s="28"/>
      <c r="O1086" s="1">
        <v>1</v>
      </c>
      <c r="P1086" s="16" t="s">
        <v>5131</v>
      </c>
      <c r="T1086" s="3"/>
    </row>
    <row r="1087" spans="1:20" ht="15" customHeight="1">
      <c r="A1087" s="28" t="s">
        <v>4972</v>
      </c>
      <c r="B1087" s="31" t="s">
        <v>230</v>
      </c>
      <c r="C1087" s="28" t="s">
        <v>1850</v>
      </c>
      <c r="D1087" s="28" t="s">
        <v>1878</v>
      </c>
      <c r="E1087" s="53">
        <v>47206322</v>
      </c>
      <c r="F1087" s="53">
        <v>47206329</v>
      </c>
      <c r="G1087" s="28">
        <v>8</v>
      </c>
      <c r="H1087" s="28" t="s">
        <v>2161</v>
      </c>
      <c r="I1087" s="28" t="s">
        <v>3492</v>
      </c>
      <c r="J1087" s="28">
        <v>641</v>
      </c>
      <c r="K1087" s="28">
        <v>214</v>
      </c>
      <c r="L1087" s="28" t="s">
        <v>4836</v>
      </c>
      <c r="M1087" s="30">
        <v>0.594444444444444</v>
      </c>
      <c r="N1087" s="28"/>
      <c r="O1087" s="1">
        <v>1</v>
      </c>
      <c r="P1087" s="16" t="s">
        <v>5130</v>
      </c>
      <c r="T1087" s="3"/>
    </row>
    <row r="1088" spans="1:20" ht="15" customHeight="1">
      <c r="A1088" s="28" t="s">
        <v>4972</v>
      </c>
      <c r="B1088" s="31" t="s">
        <v>113</v>
      </c>
      <c r="C1088" s="28" t="s">
        <v>1843</v>
      </c>
      <c r="D1088" s="28" t="s">
        <v>1878</v>
      </c>
      <c r="E1088" s="53">
        <v>47603641</v>
      </c>
      <c r="F1088" s="53">
        <v>47603641</v>
      </c>
      <c r="G1088" s="28">
        <v>4</v>
      </c>
      <c r="H1088" s="28" t="s">
        <v>2163</v>
      </c>
      <c r="I1088" s="28" t="s">
        <v>3004</v>
      </c>
      <c r="J1088" s="28">
        <v>402</v>
      </c>
      <c r="K1088" s="28">
        <v>134</v>
      </c>
      <c r="L1088" s="28" t="s">
        <v>4132</v>
      </c>
      <c r="M1088" s="30">
        <v>0.91156462585034004</v>
      </c>
      <c r="N1088" s="28"/>
      <c r="O1088" s="1">
        <v>0.33333333333333298</v>
      </c>
      <c r="P1088" s="16" t="s">
        <v>5131</v>
      </c>
      <c r="T1088" s="3"/>
    </row>
    <row r="1089" spans="1:20" ht="15" customHeight="1">
      <c r="A1089" s="28" t="s">
        <v>4972</v>
      </c>
      <c r="B1089" s="31" t="s">
        <v>292</v>
      </c>
      <c r="C1089" s="28" t="s">
        <v>1846</v>
      </c>
      <c r="D1089" s="28" t="s">
        <v>1878</v>
      </c>
      <c r="E1089" s="53">
        <v>48422313</v>
      </c>
      <c r="F1089" s="53">
        <v>48422322</v>
      </c>
      <c r="G1089" s="28">
        <v>10</v>
      </c>
      <c r="H1089" s="28" t="s">
        <v>2161</v>
      </c>
      <c r="I1089" s="28" t="s">
        <v>3381</v>
      </c>
      <c r="J1089" s="28">
        <v>127</v>
      </c>
      <c r="K1089" s="28">
        <v>43</v>
      </c>
      <c r="L1089" s="28" t="s">
        <v>4676</v>
      </c>
      <c r="M1089" s="30">
        <v>0.14527027027027001</v>
      </c>
      <c r="N1089" s="28"/>
      <c r="O1089" s="1">
        <v>0.5</v>
      </c>
      <c r="P1089" s="16" t="s">
        <v>5130</v>
      </c>
      <c r="T1089" s="3"/>
    </row>
    <row r="1090" spans="1:20" ht="15" customHeight="1">
      <c r="A1090" s="28" t="s">
        <v>4972</v>
      </c>
      <c r="B1090" s="31" t="s">
        <v>2228</v>
      </c>
      <c r="C1090" s="28" t="s">
        <v>1844</v>
      </c>
      <c r="D1090" s="28" t="s">
        <v>1878</v>
      </c>
      <c r="E1090" s="53">
        <v>49926174</v>
      </c>
      <c r="F1090" s="53">
        <v>49926178</v>
      </c>
      <c r="G1090" s="28">
        <v>5</v>
      </c>
      <c r="H1090" s="28" t="s">
        <v>2161</v>
      </c>
      <c r="I1090" s="28" t="s">
        <v>2857</v>
      </c>
      <c r="J1090" s="28">
        <v>441</v>
      </c>
      <c r="K1090" s="28">
        <v>147</v>
      </c>
      <c r="L1090" s="28" t="s">
        <v>3946</v>
      </c>
      <c r="M1090" s="30">
        <v>0.95454545454545503</v>
      </c>
      <c r="N1090" s="28"/>
      <c r="O1090" s="1">
        <v>0.16666666666666699</v>
      </c>
      <c r="P1090" s="16" t="s">
        <v>5130</v>
      </c>
      <c r="T1090" s="3"/>
    </row>
    <row r="1091" spans="1:20" ht="15" customHeight="1">
      <c r="A1091" s="28" t="s">
        <v>4972</v>
      </c>
      <c r="B1091" s="31" t="s">
        <v>2210</v>
      </c>
      <c r="C1091" s="28" t="s">
        <v>1844</v>
      </c>
      <c r="D1091" s="28" t="s">
        <v>1878</v>
      </c>
      <c r="E1091" s="53">
        <v>50753938</v>
      </c>
      <c r="F1091" s="53">
        <v>50753960</v>
      </c>
      <c r="G1091" s="28">
        <v>23</v>
      </c>
      <c r="H1091" s="28" t="s">
        <v>2161</v>
      </c>
      <c r="I1091" s="28" t="s">
        <v>2835</v>
      </c>
      <c r="J1091" s="28" t="s">
        <v>3554</v>
      </c>
      <c r="K1091" s="28" t="s">
        <v>1966</v>
      </c>
      <c r="L1091" s="28" t="s">
        <v>3920</v>
      </c>
      <c r="M1091" s="30">
        <v>0.36073059360730603</v>
      </c>
      <c r="N1091" s="28"/>
      <c r="O1091" s="1">
        <v>1</v>
      </c>
      <c r="P1091" s="16" t="s">
        <v>5130</v>
      </c>
      <c r="T1091" s="3"/>
    </row>
    <row r="1092" spans="1:20" ht="15" customHeight="1">
      <c r="A1092" s="28" t="s">
        <v>4972</v>
      </c>
      <c r="B1092" s="31" t="s">
        <v>729</v>
      </c>
      <c r="C1092" s="28" t="s">
        <v>1855</v>
      </c>
      <c r="D1092" s="28" t="s">
        <v>1878</v>
      </c>
      <c r="E1092" s="53">
        <v>50886651</v>
      </c>
      <c r="F1092" s="53">
        <v>50886651</v>
      </c>
      <c r="G1092" s="28">
        <v>11</v>
      </c>
      <c r="H1092" s="28" t="s">
        <v>2163</v>
      </c>
      <c r="I1092" s="28" t="s">
        <v>1328</v>
      </c>
      <c r="J1092" s="28">
        <v>281</v>
      </c>
      <c r="K1092" s="28">
        <v>94</v>
      </c>
      <c r="L1092" s="28" t="s">
        <v>3899</v>
      </c>
      <c r="M1092" s="30">
        <v>0.65277777777777801</v>
      </c>
      <c r="N1092" s="28"/>
      <c r="O1092" s="1">
        <v>1</v>
      </c>
      <c r="P1092" s="16" t="s">
        <v>5131</v>
      </c>
      <c r="T1092" s="3"/>
    </row>
    <row r="1093" spans="1:20" ht="15" customHeight="1">
      <c r="A1093" s="28" t="s">
        <v>4972</v>
      </c>
      <c r="B1093" s="31" t="s">
        <v>2772</v>
      </c>
      <c r="C1093" s="28" t="s">
        <v>2771</v>
      </c>
      <c r="D1093" s="28" t="s">
        <v>1878</v>
      </c>
      <c r="E1093" s="53">
        <v>51281311</v>
      </c>
      <c r="F1093" s="53">
        <v>51281315</v>
      </c>
      <c r="G1093" s="28">
        <v>5</v>
      </c>
      <c r="H1093" s="28" t="s">
        <v>2161</v>
      </c>
      <c r="I1093" s="28" t="s">
        <v>3515</v>
      </c>
      <c r="J1093" s="28" t="s">
        <v>3852</v>
      </c>
      <c r="K1093" s="28" t="s">
        <v>3693</v>
      </c>
      <c r="L1093" s="28" t="s">
        <v>4868</v>
      </c>
      <c r="M1093" s="30">
        <v>0.12671210106382966</v>
      </c>
      <c r="N1093" s="28"/>
      <c r="O1093" s="1">
        <v>1</v>
      </c>
      <c r="P1093" s="16" t="s">
        <v>5131</v>
      </c>
      <c r="T1093" s="3"/>
    </row>
    <row r="1094" spans="1:20" ht="15" customHeight="1">
      <c r="A1094" s="28" t="s">
        <v>4972</v>
      </c>
      <c r="B1094" s="31" t="s">
        <v>2639</v>
      </c>
      <c r="C1094" s="28" t="s">
        <v>1846</v>
      </c>
      <c r="D1094" s="28" t="s">
        <v>1878</v>
      </c>
      <c r="E1094" s="53">
        <v>51606466</v>
      </c>
      <c r="F1094" s="53">
        <v>51606466</v>
      </c>
      <c r="G1094" s="28">
        <v>1</v>
      </c>
      <c r="H1094" s="28" t="s">
        <v>2162</v>
      </c>
      <c r="I1094" s="28" t="s">
        <v>3361</v>
      </c>
      <c r="J1094" s="28">
        <v>35</v>
      </c>
      <c r="K1094" s="28">
        <v>12</v>
      </c>
      <c r="L1094" s="28" t="s">
        <v>4648</v>
      </c>
      <c r="M1094" s="30">
        <v>2.34375E-2</v>
      </c>
      <c r="N1094" s="28"/>
      <c r="O1094" s="1">
        <v>0.25</v>
      </c>
      <c r="P1094" s="16" t="s">
        <v>5131</v>
      </c>
      <c r="T1094" s="3"/>
    </row>
    <row r="1095" spans="1:20" ht="15" customHeight="1">
      <c r="A1095" s="28" t="s">
        <v>4972</v>
      </c>
      <c r="B1095" s="31" t="s">
        <v>2522</v>
      </c>
      <c r="C1095" s="28" t="s">
        <v>1842</v>
      </c>
      <c r="D1095" s="28" t="s">
        <v>1878</v>
      </c>
      <c r="E1095" s="53">
        <v>53809830</v>
      </c>
      <c r="F1095" s="53">
        <v>53809830</v>
      </c>
      <c r="G1095" s="28">
        <v>1</v>
      </c>
      <c r="H1095" s="28" t="s">
        <v>2162</v>
      </c>
      <c r="I1095" s="28" t="s">
        <v>3215</v>
      </c>
      <c r="J1095" s="28">
        <v>11</v>
      </c>
      <c r="K1095" s="28">
        <v>4</v>
      </c>
      <c r="L1095" s="28" t="s">
        <v>4443</v>
      </c>
      <c r="M1095" s="30">
        <v>1.1904761904761901E-2</v>
      </c>
      <c r="N1095" s="28"/>
      <c r="O1095" s="1">
        <v>1</v>
      </c>
      <c r="P1095" s="16" t="s">
        <v>5130</v>
      </c>
      <c r="T1095" s="3"/>
    </row>
    <row r="1096" spans="1:20" ht="15" customHeight="1">
      <c r="A1096" s="28" t="s">
        <v>4972</v>
      </c>
      <c r="B1096" s="31" t="s">
        <v>731</v>
      </c>
      <c r="C1096" s="28" t="s">
        <v>1844</v>
      </c>
      <c r="D1096" s="28" t="s">
        <v>1878</v>
      </c>
      <c r="E1096" s="53">
        <v>53927665</v>
      </c>
      <c r="F1096" s="53">
        <v>53927665</v>
      </c>
      <c r="G1096" s="28">
        <v>1</v>
      </c>
      <c r="H1096" s="28" t="s">
        <v>2162</v>
      </c>
      <c r="I1096" s="28" t="s">
        <v>1330</v>
      </c>
      <c r="J1096" s="28">
        <v>327</v>
      </c>
      <c r="K1096" s="28">
        <v>109</v>
      </c>
      <c r="L1096" s="28" t="s">
        <v>4002</v>
      </c>
      <c r="M1096" s="30">
        <v>0.34824281150159703</v>
      </c>
      <c r="N1096" s="28"/>
      <c r="O1096" s="1">
        <v>1</v>
      </c>
      <c r="P1096" s="16" t="s">
        <v>5131</v>
      </c>
      <c r="T1096" s="3"/>
    </row>
    <row r="1097" spans="1:20" ht="15" customHeight="1">
      <c r="A1097" s="28" t="s">
        <v>4972</v>
      </c>
      <c r="B1097" s="31" t="s">
        <v>731</v>
      </c>
      <c r="C1097" s="28" t="s">
        <v>1852</v>
      </c>
      <c r="D1097" s="28" t="s">
        <v>1878</v>
      </c>
      <c r="E1097" s="53">
        <v>53927901</v>
      </c>
      <c r="F1097" s="53">
        <v>53927901</v>
      </c>
      <c r="G1097" s="28">
        <v>1</v>
      </c>
      <c r="H1097" s="28" t="s">
        <v>2162</v>
      </c>
      <c r="I1097" s="28" t="s">
        <v>1330</v>
      </c>
      <c r="J1097" s="28">
        <v>563</v>
      </c>
      <c r="K1097" s="28">
        <v>188</v>
      </c>
      <c r="L1097" s="28" t="s">
        <v>3882</v>
      </c>
      <c r="M1097" s="30">
        <v>0.600638977635783</v>
      </c>
      <c r="N1097" s="28"/>
      <c r="O1097" s="1">
        <v>1</v>
      </c>
      <c r="P1097" s="16" t="s">
        <v>5131</v>
      </c>
      <c r="T1097" s="3"/>
    </row>
    <row r="1098" spans="1:20" ht="15" customHeight="1">
      <c r="A1098" s="28" t="s">
        <v>4972</v>
      </c>
      <c r="B1098" s="31" t="s">
        <v>2182</v>
      </c>
      <c r="C1098" s="28" t="s">
        <v>1852</v>
      </c>
      <c r="D1098" s="28" t="s">
        <v>1878</v>
      </c>
      <c r="E1098" s="53">
        <v>54045458</v>
      </c>
      <c r="F1098" s="53">
        <v>54045458</v>
      </c>
      <c r="G1098" s="28">
        <v>1</v>
      </c>
      <c r="H1098" s="28" t="s">
        <v>2162</v>
      </c>
      <c r="I1098" s="28" t="s">
        <v>2804</v>
      </c>
      <c r="J1098" s="28">
        <v>297</v>
      </c>
      <c r="K1098" s="28">
        <v>99</v>
      </c>
      <c r="L1098" s="28" t="s">
        <v>3883</v>
      </c>
      <c r="M1098" s="30">
        <v>0.31629392971246001</v>
      </c>
      <c r="N1098" s="28"/>
      <c r="O1098" s="1">
        <v>1</v>
      </c>
      <c r="P1098" s="16" t="s">
        <v>5131</v>
      </c>
      <c r="T1098" s="3"/>
    </row>
    <row r="1099" spans="1:20" ht="15" customHeight="1">
      <c r="A1099" s="28" t="s">
        <v>4972</v>
      </c>
      <c r="B1099" s="31" t="s">
        <v>2519</v>
      </c>
      <c r="C1099" s="28" t="s">
        <v>1842</v>
      </c>
      <c r="D1099" s="28" t="s">
        <v>1878</v>
      </c>
      <c r="E1099" s="53">
        <v>54081370</v>
      </c>
      <c r="F1099" s="53">
        <v>54081370</v>
      </c>
      <c r="G1099" s="28">
        <v>1</v>
      </c>
      <c r="H1099" s="28" t="s">
        <v>2161</v>
      </c>
      <c r="I1099" s="28" t="s">
        <v>3212</v>
      </c>
      <c r="J1099" s="28">
        <v>791</v>
      </c>
      <c r="K1099" s="28">
        <v>264</v>
      </c>
      <c r="L1099" s="28" t="s">
        <v>4439</v>
      </c>
      <c r="M1099" s="30">
        <v>0.84345047923322702</v>
      </c>
      <c r="N1099" s="28"/>
      <c r="O1099" s="1">
        <v>1</v>
      </c>
      <c r="P1099" s="16" t="s">
        <v>5131</v>
      </c>
      <c r="T1099" s="3"/>
    </row>
    <row r="1100" spans="1:20" ht="15" customHeight="1">
      <c r="A1100" s="28" t="s">
        <v>4972</v>
      </c>
      <c r="B1100" s="31" t="s">
        <v>2519</v>
      </c>
      <c r="C1100" s="28" t="s">
        <v>1842</v>
      </c>
      <c r="D1100" s="28" t="s">
        <v>1878</v>
      </c>
      <c r="E1100" s="53">
        <v>54081496</v>
      </c>
      <c r="F1100" s="53">
        <v>54081496</v>
      </c>
      <c r="G1100" s="28">
        <v>1</v>
      </c>
      <c r="H1100" s="28" t="s">
        <v>2161</v>
      </c>
      <c r="I1100" s="28" t="s">
        <v>3212</v>
      </c>
      <c r="J1100" s="28">
        <v>917</v>
      </c>
      <c r="K1100" s="28">
        <v>306</v>
      </c>
      <c r="L1100" s="28" t="s">
        <v>4440</v>
      </c>
      <c r="M1100" s="30">
        <v>0.97763578274760399</v>
      </c>
      <c r="N1100" s="28"/>
      <c r="O1100" s="1">
        <v>1</v>
      </c>
      <c r="P1100" s="16" t="s">
        <v>5131</v>
      </c>
      <c r="T1100" s="3"/>
    </row>
    <row r="1101" spans="1:20" ht="15" customHeight="1">
      <c r="A1101" s="28" t="s">
        <v>4972</v>
      </c>
      <c r="B1101" s="31" t="s">
        <v>2326</v>
      </c>
      <c r="C1101" s="28" t="s">
        <v>1851</v>
      </c>
      <c r="D1101" s="28" t="s">
        <v>1878</v>
      </c>
      <c r="E1101" s="53">
        <v>54149296</v>
      </c>
      <c r="F1101" s="53">
        <v>54149296</v>
      </c>
      <c r="G1101" s="28">
        <v>1</v>
      </c>
      <c r="H1101" s="28" t="s">
        <v>2161</v>
      </c>
      <c r="I1101" s="28" t="s">
        <v>2966</v>
      </c>
      <c r="J1101" s="28">
        <v>894</v>
      </c>
      <c r="K1101" s="28">
        <v>298</v>
      </c>
      <c r="L1101" s="28" t="s">
        <v>4090</v>
      </c>
      <c r="M1101" s="30">
        <v>0.95207667731629397</v>
      </c>
      <c r="N1101" s="28"/>
      <c r="O1101" s="1">
        <v>1</v>
      </c>
      <c r="P1101" s="16" t="s">
        <v>5131</v>
      </c>
      <c r="T1101" s="3"/>
    </row>
    <row r="1102" spans="1:20" ht="15" customHeight="1">
      <c r="A1102" s="28" t="s">
        <v>4972</v>
      </c>
      <c r="B1102" s="31" t="s">
        <v>2520</v>
      </c>
      <c r="C1102" s="28" t="s">
        <v>1842</v>
      </c>
      <c r="D1102" s="28" t="s">
        <v>1878</v>
      </c>
      <c r="E1102" s="53">
        <v>54173105</v>
      </c>
      <c r="F1102" s="53">
        <v>54173105</v>
      </c>
      <c r="G1102" s="28">
        <v>1</v>
      </c>
      <c r="H1102" s="28" t="s">
        <v>2162</v>
      </c>
      <c r="I1102" s="28" t="s">
        <v>3213</v>
      </c>
      <c r="J1102" s="28">
        <v>677</v>
      </c>
      <c r="K1102" s="28">
        <v>226</v>
      </c>
      <c r="L1102" s="28" t="s">
        <v>4441</v>
      </c>
      <c r="M1102" s="30">
        <v>0.72204472843450496</v>
      </c>
      <c r="N1102" s="28"/>
      <c r="O1102" s="1">
        <v>1</v>
      </c>
      <c r="P1102" s="16" t="s">
        <v>5131</v>
      </c>
      <c r="T1102" s="3"/>
    </row>
    <row r="1103" spans="1:20" ht="15" customHeight="1">
      <c r="A1103" s="28" t="s">
        <v>4972</v>
      </c>
      <c r="B1103" s="31" t="s">
        <v>2645</v>
      </c>
      <c r="C1103" s="28" t="s">
        <v>1846</v>
      </c>
      <c r="D1103" s="28" t="s">
        <v>1878</v>
      </c>
      <c r="E1103" s="53">
        <v>54317388</v>
      </c>
      <c r="F1103" s="53">
        <v>54317388</v>
      </c>
      <c r="G1103" s="28">
        <v>4</v>
      </c>
      <c r="H1103" s="28" t="s">
        <v>2162</v>
      </c>
      <c r="I1103" s="28" t="s">
        <v>3369</v>
      </c>
      <c r="J1103" s="28">
        <v>446</v>
      </c>
      <c r="K1103" s="28">
        <v>149</v>
      </c>
      <c r="L1103" s="28" t="s">
        <v>4660</v>
      </c>
      <c r="M1103" s="30">
        <v>0.47452229299363102</v>
      </c>
      <c r="N1103" s="28"/>
      <c r="O1103" s="1">
        <v>1</v>
      </c>
      <c r="P1103" s="16" t="s">
        <v>5131</v>
      </c>
      <c r="T1103" s="3"/>
    </row>
    <row r="1104" spans="1:20" ht="15" customHeight="1">
      <c r="A1104" s="28" t="s">
        <v>4972</v>
      </c>
      <c r="B1104" s="31" t="s">
        <v>2488</v>
      </c>
      <c r="C1104" s="28" t="s">
        <v>1842</v>
      </c>
      <c r="D1104" s="28" t="s">
        <v>1878</v>
      </c>
      <c r="E1104" s="53">
        <v>54517115</v>
      </c>
      <c r="F1104" s="53">
        <v>54517116</v>
      </c>
      <c r="G1104" s="28">
        <v>2</v>
      </c>
      <c r="H1104" s="28" t="s">
        <v>2161</v>
      </c>
      <c r="I1104" s="28" t="s">
        <v>3176</v>
      </c>
      <c r="J1104" s="28">
        <v>1498</v>
      </c>
      <c r="K1104" s="28">
        <v>500</v>
      </c>
      <c r="L1104" s="28" t="s">
        <v>4375</v>
      </c>
      <c r="M1104" s="30">
        <v>0.98231827111984305</v>
      </c>
      <c r="N1104" s="28"/>
      <c r="O1104" s="1">
        <v>1</v>
      </c>
      <c r="P1104" s="16" t="s">
        <v>5130</v>
      </c>
      <c r="T1104" s="3"/>
    </row>
    <row r="1105" spans="1:20" ht="15" customHeight="1">
      <c r="A1105" s="28" t="s">
        <v>4972</v>
      </c>
      <c r="B1105" s="31" t="s">
        <v>733</v>
      </c>
      <c r="C1105" s="28" t="s">
        <v>1850</v>
      </c>
      <c r="D1105" s="28" t="s">
        <v>1878</v>
      </c>
      <c r="E1105" s="53">
        <v>56301857</v>
      </c>
      <c r="F1105" s="53">
        <v>56301857</v>
      </c>
      <c r="G1105" s="28">
        <v>4</v>
      </c>
      <c r="H1105" s="28" t="s">
        <v>2162</v>
      </c>
      <c r="I1105" s="28" t="s">
        <v>1332</v>
      </c>
      <c r="J1105" s="28">
        <v>673</v>
      </c>
      <c r="K1105" s="28">
        <v>225</v>
      </c>
      <c r="L1105" s="28" t="s">
        <v>4840</v>
      </c>
      <c r="M1105" s="30">
        <v>0.39893617021276601</v>
      </c>
      <c r="N1105" s="28"/>
      <c r="O1105" s="1">
        <v>1</v>
      </c>
      <c r="P1105" s="16" t="s">
        <v>5131</v>
      </c>
      <c r="T1105" s="3"/>
    </row>
    <row r="1106" spans="1:20" ht="15" customHeight="1">
      <c r="A1106" s="28" t="s">
        <v>4972</v>
      </c>
      <c r="B1106" s="31" t="s">
        <v>2581</v>
      </c>
      <c r="C1106" s="28" t="s">
        <v>1842</v>
      </c>
      <c r="D1106" s="28" t="s">
        <v>1878</v>
      </c>
      <c r="E1106" s="53">
        <v>56472028</v>
      </c>
      <c r="F1106" s="53">
        <v>56472028</v>
      </c>
      <c r="G1106" s="28">
        <v>1</v>
      </c>
      <c r="H1106" s="28" t="s">
        <v>2162</v>
      </c>
      <c r="I1106" s="28" t="s">
        <v>3291</v>
      </c>
      <c r="J1106" s="28">
        <v>497</v>
      </c>
      <c r="K1106" s="28">
        <v>166</v>
      </c>
      <c r="L1106" s="28" t="s">
        <v>4540</v>
      </c>
      <c r="M1106" s="30">
        <v>0.47838616714697402</v>
      </c>
      <c r="N1106" s="28"/>
      <c r="O1106" s="1">
        <v>0.25</v>
      </c>
      <c r="P1106" s="16" t="s">
        <v>5130</v>
      </c>
      <c r="T1106" s="3"/>
    </row>
    <row r="1107" spans="1:20" ht="15" customHeight="1">
      <c r="A1107" s="28" t="s">
        <v>4972</v>
      </c>
      <c r="B1107" s="31" t="s">
        <v>287</v>
      </c>
      <c r="C1107" s="28" t="s">
        <v>2698</v>
      </c>
      <c r="D1107" s="28" t="s">
        <v>1878</v>
      </c>
      <c r="E1107" s="53">
        <v>70541525</v>
      </c>
      <c r="F1107" s="53">
        <v>70541535</v>
      </c>
      <c r="G1107" s="28">
        <v>11</v>
      </c>
      <c r="H1107" s="28" t="s">
        <v>2161</v>
      </c>
      <c r="I1107" s="28" t="s">
        <v>3441</v>
      </c>
      <c r="J1107" s="28">
        <v>36</v>
      </c>
      <c r="K1107" s="28">
        <v>12</v>
      </c>
      <c r="L1107" s="28" t="s">
        <v>4763</v>
      </c>
      <c r="M1107" s="30">
        <v>1.75695461200586E-2</v>
      </c>
      <c r="N1107" s="28"/>
      <c r="O1107" s="1">
        <v>0.25</v>
      </c>
      <c r="P1107" s="16" t="s">
        <v>5130</v>
      </c>
      <c r="T1107" s="3"/>
    </row>
    <row r="1108" spans="1:20" ht="15" customHeight="1">
      <c r="A1108" s="28" t="s">
        <v>4972</v>
      </c>
      <c r="B1108" s="31" t="s">
        <v>39</v>
      </c>
      <c r="C1108" s="28" t="s">
        <v>2297</v>
      </c>
      <c r="D1108" s="28" t="s">
        <v>1878</v>
      </c>
      <c r="E1108" s="53">
        <v>75266268</v>
      </c>
      <c r="F1108" s="53">
        <v>75266269</v>
      </c>
      <c r="G1108" s="28">
        <v>2</v>
      </c>
      <c r="H1108" s="28" t="s">
        <v>2164</v>
      </c>
      <c r="I1108" s="28" t="s">
        <v>2936</v>
      </c>
      <c r="J1108" s="28">
        <v>1</v>
      </c>
      <c r="K1108" s="28">
        <v>1</v>
      </c>
      <c r="L1108" s="28" t="s">
        <v>3888</v>
      </c>
      <c r="M1108" s="30">
        <v>1.38121546961326E-3</v>
      </c>
      <c r="N1108" s="28"/>
      <c r="O1108" s="1">
        <v>1</v>
      </c>
      <c r="P1108" s="16" t="s">
        <v>5130</v>
      </c>
      <c r="T1108" s="3"/>
    </row>
    <row r="1109" spans="1:20" ht="15" customHeight="1">
      <c r="A1109" s="28" t="s">
        <v>4972</v>
      </c>
      <c r="B1109" s="31" t="s">
        <v>246</v>
      </c>
      <c r="C1109" s="28" t="s">
        <v>1865</v>
      </c>
      <c r="D1109" s="28" t="s">
        <v>1878</v>
      </c>
      <c r="E1109" s="53">
        <v>79467637</v>
      </c>
      <c r="F1109" s="53">
        <v>79467654</v>
      </c>
      <c r="G1109" s="28">
        <v>18</v>
      </c>
      <c r="H1109" s="28" t="s">
        <v>2161</v>
      </c>
      <c r="I1109" s="28" t="s">
        <v>2978</v>
      </c>
      <c r="J1109" s="28">
        <v>3762</v>
      </c>
      <c r="K1109" s="28">
        <v>1254</v>
      </c>
      <c r="L1109" s="28" t="s">
        <v>4106</v>
      </c>
      <c r="M1109" s="30">
        <v>0.58928571428571397</v>
      </c>
      <c r="N1109" s="28"/>
      <c r="O1109" s="1">
        <v>1</v>
      </c>
      <c r="P1109" s="16" t="s">
        <v>5130</v>
      </c>
      <c r="T1109" s="3"/>
    </row>
    <row r="1110" spans="1:20" ht="15" customHeight="1">
      <c r="A1110" s="28" t="s">
        <v>4972</v>
      </c>
      <c r="B1110" s="31" t="s">
        <v>166</v>
      </c>
      <c r="C1110" s="28" t="s">
        <v>1842</v>
      </c>
      <c r="D1110" s="28" t="s">
        <v>1878</v>
      </c>
      <c r="E1110" s="53">
        <v>83990856</v>
      </c>
      <c r="F1110" s="53">
        <v>83990856</v>
      </c>
      <c r="G1110" s="28">
        <v>1</v>
      </c>
      <c r="H1110" s="28" t="s">
        <v>2162</v>
      </c>
      <c r="I1110" s="28" t="s">
        <v>3162</v>
      </c>
      <c r="J1110" s="28">
        <v>2736</v>
      </c>
      <c r="K1110" s="28">
        <v>912</v>
      </c>
      <c r="L1110" s="28" t="s">
        <v>4359</v>
      </c>
      <c r="M1110" s="30">
        <v>0.52930934416715003</v>
      </c>
      <c r="N1110" s="28"/>
      <c r="O1110" s="1">
        <v>1</v>
      </c>
      <c r="P1110" s="16" t="s">
        <v>5130</v>
      </c>
      <c r="T1110" s="3"/>
    </row>
    <row r="1111" spans="1:20" ht="15" customHeight="1">
      <c r="A1111" s="28" t="s">
        <v>4972</v>
      </c>
      <c r="B1111" s="31" t="s">
        <v>83</v>
      </c>
      <c r="C1111" s="28" t="s">
        <v>1845</v>
      </c>
      <c r="D1111" s="28" t="s">
        <v>1878</v>
      </c>
      <c r="E1111" s="53">
        <v>91342707</v>
      </c>
      <c r="F1111" s="53">
        <v>91342707</v>
      </c>
      <c r="G1111" s="28">
        <v>1</v>
      </c>
      <c r="H1111" s="28" t="s">
        <v>2162</v>
      </c>
      <c r="I1111" s="28" t="s">
        <v>2855</v>
      </c>
      <c r="J1111" s="28">
        <v>120</v>
      </c>
      <c r="K1111" s="28">
        <v>40</v>
      </c>
      <c r="L1111" s="28" t="s">
        <v>4690</v>
      </c>
      <c r="M1111" s="30">
        <v>0.32786885245901598</v>
      </c>
      <c r="N1111" s="28"/>
      <c r="O1111" s="1">
        <v>0.33333333333333298</v>
      </c>
      <c r="P1111" s="16" t="s">
        <v>5131</v>
      </c>
      <c r="T1111" s="3"/>
    </row>
    <row r="1112" spans="1:20" ht="15" customHeight="1">
      <c r="A1112" s="28" t="s">
        <v>4972</v>
      </c>
      <c r="B1112" s="31" t="s">
        <v>83</v>
      </c>
      <c r="C1112" s="28" t="s">
        <v>1844</v>
      </c>
      <c r="D1112" s="28" t="s">
        <v>1878</v>
      </c>
      <c r="E1112" s="53">
        <v>91342889</v>
      </c>
      <c r="F1112" s="53">
        <v>91342890</v>
      </c>
      <c r="G1112" s="28">
        <v>2</v>
      </c>
      <c r="H1112" s="28" t="s">
        <v>2161</v>
      </c>
      <c r="I1112" s="28" t="s">
        <v>2855</v>
      </c>
      <c r="J1112" s="28">
        <v>302</v>
      </c>
      <c r="K1112" s="28">
        <v>101</v>
      </c>
      <c r="L1112" s="28" t="s">
        <v>3943</v>
      </c>
      <c r="M1112" s="30">
        <v>0.82786885245901598</v>
      </c>
      <c r="N1112" s="28"/>
      <c r="O1112" s="1">
        <v>0.33333333333333298</v>
      </c>
      <c r="P1112" s="16" t="s">
        <v>5131</v>
      </c>
      <c r="T1112" s="3"/>
    </row>
    <row r="1113" spans="1:20" ht="15" customHeight="1">
      <c r="A1113" s="28" t="s">
        <v>4972</v>
      </c>
      <c r="B1113" s="31" t="s">
        <v>167</v>
      </c>
      <c r="C1113" s="28" t="s">
        <v>1846</v>
      </c>
      <c r="D1113" s="28" t="s">
        <v>1878</v>
      </c>
      <c r="E1113" s="53">
        <v>94961236</v>
      </c>
      <c r="F1113" s="53">
        <v>94961236</v>
      </c>
      <c r="G1113" s="28">
        <v>1</v>
      </c>
      <c r="H1113" s="28" t="s">
        <v>2162</v>
      </c>
      <c r="I1113" s="28" t="s">
        <v>3363</v>
      </c>
      <c r="J1113" s="28" t="s">
        <v>2024</v>
      </c>
      <c r="K1113" s="28" t="s">
        <v>2025</v>
      </c>
      <c r="L1113" s="28" t="s">
        <v>4652</v>
      </c>
      <c r="M1113" s="30">
        <v>3.1155192921962498E-2</v>
      </c>
      <c r="N1113" s="28"/>
      <c r="O1113" s="1">
        <v>0.66666666666666696</v>
      </c>
      <c r="P1113" s="16" t="s">
        <v>5130</v>
      </c>
      <c r="T1113" s="3"/>
    </row>
    <row r="1114" spans="1:20" ht="15" customHeight="1">
      <c r="A1114" s="28" t="s">
        <v>4972</v>
      </c>
      <c r="B1114" s="31" t="s">
        <v>2319</v>
      </c>
      <c r="C1114" s="28" t="s">
        <v>1851</v>
      </c>
      <c r="D1114" s="28" t="s">
        <v>1878</v>
      </c>
      <c r="E1114" s="53">
        <v>98566084</v>
      </c>
      <c r="F1114" s="53">
        <v>98566084</v>
      </c>
      <c r="G1114" s="28">
        <v>1</v>
      </c>
      <c r="H1114" s="28" t="s">
        <v>2162</v>
      </c>
      <c r="I1114" s="28" t="s">
        <v>2957</v>
      </c>
      <c r="J1114" s="28">
        <v>1</v>
      </c>
      <c r="K1114" s="28">
        <v>1</v>
      </c>
      <c r="L1114" s="28" t="s">
        <v>3870</v>
      </c>
      <c r="M1114" s="30">
        <v>4.1322314049586804E-3</v>
      </c>
      <c r="N1114" s="28"/>
      <c r="O1114" s="1">
        <v>1</v>
      </c>
      <c r="P1114" s="16" t="s">
        <v>5130</v>
      </c>
      <c r="T1114" s="3"/>
    </row>
    <row r="1115" spans="1:20" ht="15" customHeight="1">
      <c r="A1115" s="28" t="s">
        <v>4972</v>
      </c>
      <c r="B1115" s="31" t="s">
        <v>240</v>
      </c>
      <c r="C1115" s="28" t="s">
        <v>1873</v>
      </c>
      <c r="D1115" s="28" t="s">
        <v>1878</v>
      </c>
      <c r="E1115" s="53">
        <v>109664875</v>
      </c>
      <c r="F1115" s="53">
        <v>109664876</v>
      </c>
      <c r="G1115" s="28">
        <v>2</v>
      </c>
      <c r="H1115" s="28" t="s">
        <v>2161</v>
      </c>
      <c r="I1115" s="28" t="s">
        <v>3519</v>
      </c>
      <c r="J1115" s="28" t="s">
        <v>3715</v>
      </c>
      <c r="K1115" s="28" t="s">
        <v>3855</v>
      </c>
      <c r="L1115" s="28" t="s">
        <v>4874</v>
      </c>
      <c r="M1115" s="30">
        <v>2.1157498721601248E-2</v>
      </c>
      <c r="N1115" s="28"/>
      <c r="O1115" s="1">
        <v>1</v>
      </c>
      <c r="P1115" s="16" t="s">
        <v>5130</v>
      </c>
      <c r="T1115" s="3"/>
    </row>
    <row r="1116" spans="1:20" ht="15" customHeight="1">
      <c r="A1116" s="28" t="s">
        <v>4972</v>
      </c>
      <c r="B1116" s="31" t="s">
        <v>17</v>
      </c>
      <c r="C1116" s="28" t="s">
        <v>1842</v>
      </c>
      <c r="D1116" s="28" t="s">
        <v>1878</v>
      </c>
      <c r="E1116" s="53">
        <v>110676066</v>
      </c>
      <c r="F1116" s="53">
        <v>110676067</v>
      </c>
      <c r="G1116" s="28">
        <v>2</v>
      </c>
      <c r="H1116" s="28" t="s">
        <v>2161</v>
      </c>
      <c r="I1116" s="28" t="s">
        <v>3016</v>
      </c>
      <c r="J1116" s="28" t="s">
        <v>3640</v>
      </c>
      <c r="K1116" s="28" t="s">
        <v>3641</v>
      </c>
      <c r="L1116" s="28" t="s">
        <v>4153</v>
      </c>
      <c r="M1116" s="30">
        <v>0.92095057330128149</v>
      </c>
      <c r="N1116" s="28"/>
      <c r="O1116" s="1">
        <v>1</v>
      </c>
      <c r="P1116" s="16" t="s">
        <v>5130</v>
      </c>
      <c r="T1116" s="3"/>
    </row>
    <row r="1117" spans="1:20" ht="15" customHeight="1">
      <c r="A1117" s="28" t="s">
        <v>4972</v>
      </c>
      <c r="B1117" s="31" t="s">
        <v>48</v>
      </c>
      <c r="C1117" s="28" t="s">
        <v>1846</v>
      </c>
      <c r="D1117" s="28" t="s">
        <v>1878</v>
      </c>
      <c r="E1117" s="53">
        <v>111174732</v>
      </c>
      <c r="F1117" s="53">
        <v>111174732</v>
      </c>
      <c r="G1117" s="28">
        <v>1</v>
      </c>
      <c r="H1117" s="28" t="s">
        <v>2161</v>
      </c>
      <c r="I1117" s="28" t="s">
        <v>3342</v>
      </c>
      <c r="J1117" s="28">
        <v>3029</v>
      </c>
      <c r="K1117" s="28">
        <v>1010</v>
      </c>
      <c r="L1117" s="28" t="s">
        <v>4621</v>
      </c>
      <c r="M1117" s="30">
        <v>0.235705950991832</v>
      </c>
      <c r="N1117" s="28"/>
      <c r="O1117" s="1">
        <v>1</v>
      </c>
      <c r="P1117" s="16" t="s">
        <v>5131</v>
      </c>
      <c r="T1117" s="3"/>
    </row>
    <row r="1118" spans="1:20" ht="15" customHeight="1">
      <c r="A1118" s="28" t="s">
        <v>4972</v>
      </c>
      <c r="B1118" s="31" t="s">
        <v>2570</v>
      </c>
      <c r="C1118" s="28" t="s">
        <v>1842</v>
      </c>
      <c r="D1118" s="28" t="s">
        <v>1878</v>
      </c>
      <c r="E1118" s="53">
        <v>113288309</v>
      </c>
      <c r="F1118" s="53">
        <v>113288312</v>
      </c>
      <c r="G1118" s="28">
        <v>4</v>
      </c>
      <c r="H1118" s="28" t="s">
        <v>2161</v>
      </c>
      <c r="I1118" s="28" t="s">
        <v>3275</v>
      </c>
      <c r="J1118" s="28">
        <v>1023</v>
      </c>
      <c r="K1118" s="28">
        <v>341</v>
      </c>
      <c r="L1118" s="28" t="s">
        <v>4522</v>
      </c>
      <c r="M1118" s="30">
        <v>0.97428571428571398</v>
      </c>
      <c r="N1118" s="28"/>
      <c r="O1118" s="1">
        <v>0.25</v>
      </c>
      <c r="P1118" s="16" t="s">
        <v>5130</v>
      </c>
      <c r="T1118" s="3"/>
    </row>
    <row r="1119" spans="1:20" ht="15" customHeight="1">
      <c r="A1119" s="28" t="s">
        <v>4972</v>
      </c>
      <c r="B1119" s="31" t="s">
        <v>2452</v>
      </c>
      <c r="C1119" s="28" t="s">
        <v>1842</v>
      </c>
      <c r="D1119" s="28" t="s">
        <v>1878</v>
      </c>
      <c r="E1119" s="53">
        <v>121779818</v>
      </c>
      <c r="F1119" s="53">
        <v>121779818</v>
      </c>
      <c r="G1119" s="28">
        <v>1</v>
      </c>
      <c r="H1119" s="28" t="s">
        <v>2162</v>
      </c>
      <c r="I1119" s="28" t="s">
        <v>3129</v>
      </c>
      <c r="J1119" s="28">
        <v>1022</v>
      </c>
      <c r="K1119" s="28">
        <v>341</v>
      </c>
      <c r="L1119" s="28" t="s">
        <v>4316</v>
      </c>
      <c r="M1119" s="30">
        <v>0.98270893371757995</v>
      </c>
      <c r="N1119" s="28"/>
      <c r="O1119" s="1">
        <v>1</v>
      </c>
      <c r="P1119" s="16" t="s">
        <v>5131</v>
      </c>
      <c r="T1119" s="3"/>
    </row>
    <row r="1120" spans="1:20" ht="15" customHeight="1">
      <c r="A1120" s="28" t="s">
        <v>4972</v>
      </c>
      <c r="B1120" s="31" t="s">
        <v>2452</v>
      </c>
      <c r="C1120" s="28" t="s">
        <v>1842</v>
      </c>
      <c r="D1120" s="28" t="s">
        <v>1878</v>
      </c>
      <c r="E1120" s="53">
        <v>121779920</v>
      </c>
      <c r="F1120" s="53">
        <v>121779920</v>
      </c>
      <c r="G1120" s="28">
        <v>1</v>
      </c>
      <c r="H1120" s="28" t="s">
        <v>2162</v>
      </c>
      <c r="I1120" s="28" t="s">
        <v>3129</v>
      </c>
      <c r="J1120" s="28">
        <v>920</v>
      </c>
      <c r="K1120" s="28">
        <v>307</v>
      </c>
      <c r="L1120" s="28" t="s">
        <v>4317</v>
      </c>
      <c r="M1120" s="30">
        <v>0.88472622478386198</v>
      </c>
      <c r="N1120" s="28"/>
      <c r="O1120" s="1">
        <v>1</v>
      </c>
      <c r="P1120" s="16" t="s">
        <v>5131</v>
      </c>
      <c r="T1120" s="3"/>
    </row>
    <row r="1121" spans="1:20" ht="15" customHeight="1">
      <c r="A1121" s="28" t="s">
        <v>4972</v>
      </c>
      <c r="B1121" s="31" t="s">
        <v>2176</v>
      </c>
      <c r="C1121" s="28" t="s">
        <v>1852</v>
      </c>
      <c r="D1121" s="28" t="s">
        <v>1878</v>
      </c>
      <c r="E1121" s="53">
        <v>131661103</v>
      </c>
      <c r="F1121" s="53">
        <v>131661104</v>
      </c>
      <c r="G1121" s="28">
        <v>2</v>
      </c>
      <c r="H1121" s="28" t="s">
        <v>2161</v>
      </c>
      <c r="I1121" s="28" t="s">
        <v>2797</v>
      </c>
      <c r="J1121" s="28">
        <v>1710</v>
      </c>
      <c r="K1121" s="28">
        <v>570</v>
      </c>
      <c r="L1121" s="28" t="s">
        <v>3873</v>
      </c>
      <c r="M1121" s="30">
        <v>0.54493307839388105</v>
      </c>
      <c r="N1121" s="28"/>
      <c r="O1121" s="1">
        <v>1</v>
      </c>
      <c r="P1121" s="16" t="s">
        <v>5130</v>
      </c>
      <c r="T1121" s="3"/>
    </row>
    <row r="1122" spans="1:20" ht="15" customHeight="1">
      <c r="A1122" s="28" t="s">
        <v>4972</v>
      </c>
      <c r="B1122" s="31" t="s">
        <v>2745</v>
      </c>
      <c r="C1122" s="28" t="s">
        <v>1850</v>
      </c>
      <c r="D1122" s="28" t="s">
        <v>1878</v>
      </c>
      <c r="E1122" s="53">
        <v>131805437</v>
      </c>
      <c r="F1122" s="53">
        <v>131805437</v>
      </c>
      <c r="G1122" s="28">
        <v>1</v>
      </c>
      <c r="H1122" s="28" t="s">
        <v>2161</v>
      </c>
      <c r="I1122" s="28" t="s">
        <v>3494</v>
      </c>
      <c r="J1122" s="28">
        <v>736</v>
      </c>
      <c r="K1122" s="28">
        <v>246</v>
      </c>
      <c r="L1122" s="28" t="s">
        <v>4838</v>
      </c>
      <c r="M1122" s="30">
        <v>0.9609375</v>
      </c>
      <c r="N1122" s="28"/>
      <c r="O1122" s="1">
        <v>0.33333333333333298</v>
      </c>
      <c r="P1122" s="16" t="s">
        <v>5131</v>
      </c>
      <c r="T1122" s="3"/>
    </row>
    <row r="1123" spans="1:20" ht="15" customHeight="1">
      <c r="A1123" s="28" t="s">
        <v>4972</v>
      </c>
      <c r="B1123" s="31" t="s">
        <v>2657</v>
      </c>
      <c r="C1123" s="28" t="s">
        <v>1846</v>
      </c>
      <c r="D1123" s="28" t="s">
        <v>1879</v>
      </c>
      <c r="E1123" s="53">
        <v>19309783</v>
      </c>
      <c r="F1123" s="53">
        <v>19309783</v>
      </c>
      <c r="G1123" s="28">
        <v>1</v>
      </c>
      <c r="H1123" s="28" t="s">
        <v>2162</v>
      </c>
      <c r="I1123" s="28" t="s">
        <v>3385</v>
      </c>
      <c r="J1123" s="28">
        <v>1051</v>
      </c>
      <c r="K1123" s="28">
        <v>351</v>
      </c>
      <c r="L1123" s="28" t="s">
        <v>4682</v>
      </c>
      <c r="M1123" s="30">
        <v>0.91644908616188003</v>
      </c>
      <c r="N1123" s="28"/>
      <c r="O1123" s="1">
        <v>0.33333333333333298</v>
      </c>
      <c r="P1123" s="16" t="s">
        <v>5130</v>
      </c>
      <c r="T1123" s="3"/>
    </row>
    <row r="1124" spans="1:20" ht="15" customHeight="1">
      <c r="A1124" s="28" t="s">
        <v>4972</v>
      </c>
      <c r="B1124" s="31" t="s">
        <v>2560</v>
      </c>
      <c r="C1124" s="28" t="s">
        <v>1842</v>
      </c>
      <c r="D1124" s="28" t="s">
        <v>1879</v>
      </c>
      <c r="E1124" s="53">
        <v>23774906</v>
      </c>
      <c r="F1124" s="53">
        <v>23774906</v>
      </c>
      <c r="G1124" s="28">
        <v>3</v>
      </c>
      <c r="H1124" s="28" t="s">
        <v>2163</v>
      </c>
      <c r="I1124" s="28" t="s">
        <v>3261</v>
      </c>
      <c r="J1124" s="28" t="s">
        <v>3743</v>
      </c>
      <c r="K1124" s="28" t="s">
        <v>3744</v>
      </c>
      <c r="L1124" s="28" t="s">
        <v>4506</v>
      </c>
      <c r="M1124" s="30">
        <v>0.998843066909197</v>
      </c>
      <c r="N1124" s="28"/>
      <c r="O1124" s="1">
        <v>1</v>
      </c>
      <c r="P1124" s="16" t="s">
        <v>5131</v>
      </c>
      <c r="T1124" s="3"/>
    </row>
    <row r="1125" spans="1:20" ht="15" customHeight="1">
      <c r="A1125" s="28" t="s">
        <v>4972</v>
      </c>
      <c r="B1125" s="31" t="s">
        <v>2200</v>
      </c>
      <c r="C1125" s="28" t="s">
        <v>1855</v>
      </c>
      <c r="D1125" s="28" t="s">
        <v>1879</v>
      </c>
      <c r="E1125" s="53">
        <v>30447025</v>
      </c>
      <c r="F1125" s="53">
        <v>30447025</v>
      </c>
      <c r="G1125" s="28">
        <v>1</v>
      </c>
      <c r="H1125" s="28" t="s">
        <v>2162</v>
      </c>
      <c r="I1125" s="28" t="s">
        <v>2823</v>
      </c>
      <c r="J1125" s="28">
        <v>851</v>
      </c>
      <c r="K1125" s="28">
        <v>284</v>
      </c>
      <c r="L1125" s="28" t="s">
        <v>3907</v>
      </c>
      <c r="M1125" s="30">
        <v>0.97931034482758605</v>
      </c>
      <c r="N1125" s="28"/>
      <c r="O1125" s="1">
        <v>1</v>
      </c>
      <c r="P1125" s="16" t="s">
        <v>5130</v>
      </c>
      <c r="T1125" s="3"/>
    </row>
    <row r="1126" spans="1:20" ht="15" customHeight="1">
      <c r="A1126" s="28" t="s">
        <v>4972</v>
      </c>
      <c r="B1126" s="31" t="s">
        <v>258</v>
      </c>
      <c r="C1126" s="28" t="s">
        <v>1842</v>
      </c>
      <c r="D1126" s="28" t="s">
        <v>1879</v>
      </c>
      <c r="E1126" s="53">
        <v>31211766</v>
      </c>
      <c r="F1126" s="53">
        <v>31211766</v>
      </c>
      <c r="G1126" s="28">
        <v>1</v>
      </c>
      <c r="H1126" s="28" t="s">
        <v>2161</v>
      </c>
      <c r="I1126" s="28" t="s">
        <v>3246</v>
      </c>
      <c r="J1126" s="28" t="s">
        <v>2025</v>
      </c>
      <c r="K1126" s="28" t="s">
        <v>3553</v>
      </c>
      <c r="L1126" s="28" t="s">
        <v>4488</v>
      </c>
      <c r="M1126" s="30">
        <v>8.0774771020374857E-3</v>
      </c>
      <c r="N1126" s="28"/>
      <c r="O1126" s="1">
        <v>1</v>
      </c>
      <c r="P1126" s="16" t="s">
        <v>5130</v>
      </c>
      <c r="T1126" s="3"/>
    </row>
    <row r="1127" spans="1:20" ht="15" customHeight="1">
      <c r="A1127" s="28" t="s">
        <v>4972</v>
      </c>
      <c r="B1127" s="31" t="s">
        <v>2208</v>
      </c>
      <c r="C1127" s="28" t="s">
        <v>1844</v>
      </c>
      <c r="D1127" s="28" t="s">
        <v>1879</v>
      </c>
      <c r="E1127" s="53">
        <v>31870812</v>
      </c>
      <c r="F1127" s="53">
        <v>31870812</v>
      </c>
      <c r="G1127" s="28">
        <v>1</v>
      </c>
      <c r="H1127" s="28" t="s">
        <v>2161</v>
      </c>
      <c r="I1127" s="28" t="s">
        <v>2832</v>
      </c>
      <c r="J1127" s="28">
        <v>10162</v>
      </c>
      <c r="K1127" s="28">
        <v>3388</v>
      </c>
      <c r="L1127" s="28" t="s">
        <v>3917</v>
      </c>
      <c r="M1127" s="30">
        <v>0.99093302135127204</v>
      </c>
      <c r="N1127" s="28"/>
      <c r="O1127" s="1">
        <v>1</v>
      </c>
      <c r="P1127" s="16" t="s">
        <v>5130</v>
      </c>
      <c r="T1127" s="3"/>
    </row>
    <row r="1128" spans="1:20" ht="15" customHeight="1">
      <c r="A1128" s="28" t="s">
        <v>4972</v>
      </c>
      <c r="B1128" s="31" t="s">
        <v>254</v>
      </c>
      <c r="C1128" s="28" t="s">
        <v>1844</v>
      </c>
      <c r="D1128" s="28" t="s">
        <v>1879</v>
      </c>
      <c r="E1128" s="53">
        <v>33438228</v>
      </c>
      <c r="F1128" s="53">
        <v>33438228</v>
      </c>
      <c r="G1128" s="28">
        <v>2</v>
      </c>
      <c r="H1128" s="28" t="s">
        <v>2162</v>
      </c>
      <c r="I1128" s="28" t="s">
        <v>2901</v>
      </c>
      <c r="J1128" s="28">
        <v>884</v>
      </c>
      <c r="K1128" s="28">
        <v>295</v>
      </c>
      <c r="L1128" s="28" t="s">
        <v>4013</v>
      </c>
      <c r="M1128" s="30">
        <v>0.96405228758170003</v>
      </c>
      <c r="N1128" s="28"/>
      <c r="O1128" s="1">
        <v>0.5</v>
      </c>
      <c r="P1128" s="16" t="s">
        <v>5130</v>
      </c>
      <c r="T1128" s="3"/>
    </row>
    <row r="1129" spans="1:20" ht="15" customHeight="1">
      <c r="A1129" s="28" t="s">
        <v>4972</v>
      </c>
      <c r="B1129" s="31" t="s">
        <v>2616</v>
      </c>
      <c r="C1129" s="28" t="s">
        <v>2617</v>
      </c>
      <c r="D1129" s="28" t="s">
        <v>1879</v>
      </c>
      <c r="E1129" s="53">
        <v>38452210</v>
      </c>
      <c r="F1129" s="53">
        <v>38452210</v>
      </c>
      <c r="G1129" s="28">
        <v>1</v>
      </c>
      <c r="H1129" s="28" t="s">
        <v>2162</v>
      </c>
      <c r="I1129" s="28" t="s">
        <v>3334</v>
      </c>
      <c r="J1129" s="28">
        <v>4</v>
      </c>
      <c r="K1129" s="28">
        <v>2</v>
      </c>
      <c r="L1129" s="28" t="s">
        <v>4609</v>
      </c>
      <c r="M1129" s="30">
        <v>7.0671378091872799E-3</v>
      </c>
      <c r="N1129" s="28"/>
      <c r="O1129" s="1">
        <v>0.5</v>
      </c>
      <c r="P1129" s="16" t="s">
        <v>5130</v>
      </c>
      <c r="T1129" s="3"/>
    </row>
    <row r="1130" spans="1:20" ht="15" customHeight="1">
      <c r="A1130" s="28" t="s">
        <v>4972</v>
      </c>
      <c r="B1130" s="31" t="s">
        <v>2230</v>
      </c>
      <c r="C1130" s="28" t="s">
        <v>1844</v>
      </c>
      <c r="D1130" s="28" t="s">
        <v>1879</v>
      </c>
      <c r="E1130" s="53">
        <v>41697469</v>
      </c>
      <c r="F1130" s="53">
        <v>41697470</v>
      </c>
      <c r="G1130" s="28">
        <v>2</v>
      </c>
      <c r="H1130" s="28" t="s">
        <v>2161</v>
      </c>
      <c r="I1130" s="28" t="s">
        <v>2859</v>
      </c>
      <c r="J1130" s="28">
        <v>3209</v>
      </c>
      <c r="K1130" s="28">
        <v>1070</v>
      </c>
      <c r="L1130" s="28" t="s">
        <v>3949</v>
      </c>
      <c r="M1130" s="30">
        <v>0.97184377838328795</v>
      </c>
      <c r="N1130" s="28"/>
      <c r="O1130" s="1">
        <v>0.2</v>
      </c>
      <c r="P1130" s="16" t="s">
        <v>5130</v>
      </c>
      <c r="T1130" s="3"/>
    </row>
    <row r="1131" spans="1:20" ht="15" customHeight="1">
      <c r="A1131" s="28" t="s">
        <v>4972</v>
      </c>
      <c r="B1131" s="31" t="s">
        <v>2487</v>
      </c>
      <c r="C1131" s="28" t="s">
        <v>1842</v>
      </c>
      <c r="D1131" s="28" t="s">
        <v>1879</v>
      </c>
      <c r="E1131" s="53">
        <v>48694503</v>
      </c>
      <c r="F1131" s="53">
        <v>48694504</v>
      </c>
      <c r="G1131" s="28">
        <v>2</v>
      </c>
      <c r="H1131" s="28" t="s">
        <v>2161</v>
      </c>
      <c r="I1131" s="28" t="s">
        <v>3175</v>
      </c>
      <c r="J1131" s="28">
        <v>1228</v>
      </c>
      <c r="K1131" s="28">
        <v>410</v>
      </c>
      <c r="L1131" s="28" t="s">
        <v>4374</v>
      </c>
      <c r="M1131" s="30">
        <v>0.99273607748184001</v>
      </c>
      <c r="N1131" s="28"/>
      <c r="O1131" s="1">
        <v>1</v>
      </c>
      <c r="P1131" s="16" t="s">
        <v>5131</v>
      </c>
      <c r="T1131" s="3"/>
    </row>
    <row r="1132" spans="1:20" ht="15" customHeight="1">
      <c r="A1132" s="28" t="s">
        <v>4972</v>
      </c>
      <c r="B1132" s="31" t="s">
        <v>2787</v>
      </c>
      <c r="C1132" s="28" t="s">
        <v>1854</v>
      </c>
      <c r="D1132" s="28" t="s">
        <v>1879</v>
      </c>
      <c r="E1132" s="53">
        <v>50428587</v>
      </c>
      <c r="F1132" s="53">
        <v>50428587</v>
      </c>
      <c r="G1132" s="28">
        <v>1</v>
      </c>
      <c r="H1132" s="28" t="s">
        <v>2162</v>
      </c>
      <c r="I1132" s="28" t="s">
        <v>3533</v>
      </c>
      <c r="J1132" s="28">
        <v>915</v>
      </c>
      <c r="K1132" s="28">
        <v>305</v>
      </c>
      <c r="L1132" s="28" t="s">
        <v>4891</v>
      </c>
      <c r="M1132" s="30">
        <v>0.97444089456868999</v>
      </c>
      <c r="N1132" s="28"/>
      <c r="O1132" s="1">
        <v>0.5</v>
      </c>
      <c r="P1132" s="16" t="s">
        <v>5131</v>
      </c>
      <c r="T1132" s="3"/>
    </row>
    <row r="1133" spans="1:20" ht="15" customHeight="1">
      <c r="A1133" s="28" t="s">
        <v>4972</v>
      </c>
      <c r="B1133" s="31" t="s">
        <v>2611</v>
      </c>
      <c r="C1133" s="28" t="s">
        <v>1849</v>
      </c>
      <c r="D1133" s="28" t="s">
        <v>1879</v>
      </c>
      <c r="E1133" s="53">
        <v>50834071</v>
      </c>
      <c r="F1133" s="53">
        <v>50834072</v>
      </c>
      <c r="G1133" s="28">
        <v>2</v>
      </c>
      <c r="H1133" s="28" t="s">
        <v>2161</v>
      </c>
      <c r="I1133" s="28" t="s">
        <v>3328</v>
      </c>
      <c r="J1133" s="28">
        <v>1212</v>
      </c>
      <c r="K1133" s="28">
        <v>404</v>
      </c>
      <c r="L1133" s="28" t="s">
        <v>4600</v>
      </c>
      <c r="M1133" s="30">
        <v>0.95058823529411796</v>
      </c>
      <c r="N1133" s="28"/>
      <c r="O1133" s="1">
        <v>1</v>
      </c>
      <c r="P1133" s="16" t="s">
        <v>5131</v>
      </c>
      <c r="T1133" s="3"/>
    </row>
    <row r="1134" spans="1:20" ht="15" customHeight="1">
      <c r="A1134" s="28" t="s">
        <v>4972</v>
      </c>
      <c r="B1134" s="31" t="s">
        <v>739</v>
      </c>
      <c r="C1134" s="28" t="s">
        <v>1844</v>
      </c>
      <c r="D1134" s="28" t="s">
        <v>1879</v>
      </c>
      <c r="E1134" s="53">
        <v>51262185</v>
      </c>
      <c r="F1134" s="53">
        <v>51262185</v>
      </c>
      <c r="G1134" s="28">
        <v>1</v>
      </c>
      <c r="H1134" s="28" t="s">
        <v>2161</v>
      </c>
      <c r="I1134" s="28" t="s">
        <v>1346</v>
      </c>
      <c r="J1134" s="28" t="s">
        <v>3568</v>
      </c>
      <c r="K1134" s="28" t="s">
        <v>2088</v>
      </c>
      <c r="L1134" s="28" t="s">
        <v>3950</v>
      </c>
      <c r="M1134" s="30">
        <v>0.3428346647300895</v>
      </c>
      <c r="N1134" s="28"/>
      <c r="O1134" s="1">
        <v>1</v>
      </c>
      <c r="P1134" s="16" t="s">
        <v>5131</v>
      </c>
      <c r="T1134" s="3"/>
    </row>
    <row r="1135" spans="1:20" ht="15" customHeight="1">
      <c r="A1135" s="28" t="s">
        <v>4972</v>
      </c>
      <c r="B1135" s="31" t="s">
        <v>95</v>
      </c>
      <c r="C1135" s="28" t="s">
        <v>1848</v>
      </c>
      <c r="D1135" s="28" t="s">
        <v>1879</v>
      </c>
      <c r="E1135" s="53">
        <v>59333443</v>
      </c>
      <c r="F1135" s="53">
        <v>59333444</v>
      </c>
      <c r="G1135" s="28">
        <v>2</v>
      </c>
      <c r="H1135" s="28" t="s">
        <v>2161</v>
      </c>
      <c r="I1135" s="28" t="s">
        <v>3460</v>
      </c>
      <c r="J1135" s="28">
        <v>2046</v>
      </c>
      <c r="K1135" s="28">
        <v>682</v>
      </c>
      <c r="L1135" s="28" t="s">
        <v>4789</v>
      </c>
      <c r="M1135" s="30">
        <v>0.98554913294797697</v>
      </c>
      <c r="N1135" s="28"/>
      <c r="O1135" s="1">
        <v>0.14285714285714299</v>
      </c>
      <c r="P1135" s="16" t="s">
        <v>5131</v>
      </c>
      <c r="T1135" s="3"/>
    </row>
    <row r="1136" spans="1:20" ht="15" customHeight="1">
      <c r="A1136" s="28" t="s">
        <v>4972</v>
      </c>
      <c r="B1136" s="31" t="s">
        <v>741</v>
      </c>
      <c r="C1136" s="28" t="s">
        <v>1846</v>
      </c>
      <c r="D1136" s="28" t="s">
        <v>1879</v>
      </c>
      <c r="E1136" s="53">
        <v>66851829</v>
      </c>
      <c r="F1136" s="53">
        <v>66851829</v>
      </c>
      <c r="G1136" s="28">
        <v>2</v>
      </c>
      <c r="H1136" s="28" t="s">
        <v>2162</v>
      </c>
      <c r="I1136" s="28" t="s">
        <v>1347</v>
      </c>
      <c r="J1136" s="28">
        <v>202</v>
      </c>
      <c r="K1136" s="28">
        <v>68</v>
      </c>
      <c r="L1136" s="28" t="s">
        <v>4650</v>
      </c>
      <c r="M1136" s="30">
        <v>0.61261261261261302</v>
      </c>
      <c r="N1136" s="28"/>
      <c r="O1136" s="1">
        <v>1</v>
      </c>
      <c r="P1136" s="16" t="s">
        <v>5131</v>
      </c>
      <c r="T1136" s="3"/>
    </row>
    <row r="1137" spans="1:20" ht="15" customHeight="1">
      <c r="A1137" s="28" t="s">
        <v>4972</v>
      </c>
      <c r="B1137" s="31" t="s">
        <v>2637</v>
      </c>
      <c r="C1137" s="28" t="s">
        <v>1846</v>
      </c>
      <c r="D1137" s="28" t="s">
        <v>1879</v>
      </c>
      <c r="E1137" s="53">
        <v>76430100</v>
      </c>
      <c r="F1137" s="53">
        <v>76430100</v>
      </c>
      <c r="G1137" s="28">
        <v>1</v>
      </c>
      <c r="H1137" s="28" t="s">
        <v>2161</v>
      </c>
      <c r="I1137" s="28" t="s">
        <v>3359</v>
      </c>
      <c r="J1137" s="28">
        <v>1413</v>
      </c>
      <c r="K1137" s="28">
        <v>471</v>
      </c>
      <c r="L1137" s="28" t="s">
        <v>4645</v>
      </c>
      <c r="M1137" s="30">
        <v>0.98535564853556501</v>
      </c>
      <c r="N1137" s="28"/>
      <c r="O1137" s="1">
        <v>1</v>
      </c>
      <c r="P1137" s="16" t="s">
        <v>5131</v>
      </c>
      <c r="T1137" s="3"/>
    </row>
    <row r="1138" spans="1:20" ht="15" customHeight="1">
      <c r="A1138" s="28" t="s">
        <v>4972</v>
      </c>
      <c r="B1138" s="31" t="s">
        <v>107</v>
      </c>
      <c r="C1138" s="28" t="s">
        <v>1842</v>
      </c>
      <c r="D1138" s="28" t="s">
        <v>1879</v>
      </c>
      <c r="E1138" s="53">
        <v>97694905</v>
      </c>
      <c r="F1138" s="53">
        <v>97694906</v>
      </c>
      <c r="G1138" s="28">
        <v>2</v>
      </c>
      <c r="H1138" s="28" t="s">
        <v>2161</v>
      </c>
      <c r="I1138" s="28" t="s">
        <v>3113</v>
      </c>
      <c r="J1138" s="28">
        <v>331</v>
      </c>
      <c r="K1138" s="28">
        <v>111</v>
      </c>
      <c r="L1138" s="28" t="s">
        <v>4294</v>
      </c>
      <c r="M1138" s="30">
        <v>0.85384615384615403</v>
      </c>
      <c r="N1138" s="28"/>
      <c r="O1138" s="1">
        <v>0.5</v>
      </c>
      <c r="P1138" s="16" t="s">
        <v>5130</v>
      </c>
      <c r="T1138" s="3"/>
    </row>
    <row r="1139" spans="1:20" ht="15" customHeight="1">
      <c r="A1139" s="28" t="s">
        <v>4972</v>
      </c>
      <c r="B1139" s="31" t="s">
        <v>746</v>
      </c>
      <c r="C1139" s="28" t="s">
        <v>1842</v>
      </c>
      <c r="D1139" s="28" t="s">
        <v>1879</v>
      </c>
      <c r="E1139" s="53">
        <v>112385604</v>
      </c>
      <c r="F1139" s="53">
        <v>112385608</v>
      </c>
      <c r="G1139" s="28">
        <v>5</v>
      </c>
      <c r="H1139" s="28" t="s">
        <v>2161</v>
      </c>
      <c r="I1139" s="28" t="s">
        <v>1353</v>
      </c>
      <c r="J1139" s="28">
        <v>275</v>
      </c>
      <c r="K1139" s="28">
        <v>92</v>
      </c>
      <c r="L1139" s="28" t="s">
        <v>4180</v>
      </c>
      <c r="M1139" s="30">
        <v>0.75409836065573799</v>
      </c>
      <c r="N1139" s="28"/>
      <c r="O1139" s="1">
        <v>1</v>
      </c>
      <c r="P1139" s="16" t="s">
        <v>5131</v>
      </c>
      <c r="T1139" s="3"/>
    </row>
    <row r="1140" spans="1:20" ht="15" customHeight="1">
      <c r="A1140" s="28" t="s">
        <v>4972</v>
      </c>
      <c r="B1140" s="31" t="s">
        <v>2666</v>
      </c>
      <c r="C1140" s="28" t="s">
        <v>1840</v>
      </c>
      <c r="D1140" s="28" t="s">
        <v>1879</v>
      </c>
      <c r="E1140" s="53">
        <v>112809186</v>
      </c>
      <c r="F1140" s="53">
        <v>112809186</v>
      </c>
      <c r="G1140" s="28">
        <v>1</v>
      </c>
      <c r="H1140" s="28" t="s">
        <v>2162</v>
      </c>
      <c r="I1140" s="28" t="s">
        <v>3397</v>
      </c>
      <c r="J1140" s="28">
        <v>91</v>
      </c>
      <c r="K1140" s="28">
        <v>31</v>
      </c>
      <c r="L1140" s="28" t="s">
        <v>4705</v>
      </c>
      <c r="M1140" s="30">
        <v>6.6381156316916504E-2</v>
      </c>
      <c r="N1140" s="28"/>
      <c r="O1140" s="1">
        <v>0.25</v>
      </c>
      <c r="P1140" s="16" t="s">
        <v>5130</v>
      </c>
      <c r="T1140" s="3"/>
    </row>
    <row r="1141" spans="1:20" ht="15" customHeight="1">
      <c r="A1141" s="28" t="s">
        <v>4972</v>
      </c>
      <c r="B1141" s="31" t="s">
        <v>232</v>
      </c>
      <c r="C1141" s="28" t="s">
        <v>1842</v>
      </c>
      <c r="D1141" s="28" t="s">
        <v>1879</v>
      </c>
      <c r="E1141" s="53">
        <v>112899369</v>
      </c>
      <c r="F1141" s="53">
        <v>112899376</v>
      </c>
      <c r="G1141" s="28">
        <v>8</v>
      </c>
      <c r="H1141" s="28" t="s">
        <v>2161</v>
      </c>
      <c r="I1141" s="28" t="s">
        <v>3222</v>
      </c>
      <c r="J1141" s="28">
        <v>383</v>
      </c>
      <c r="K1141" s="28">
        <v>128</v>
      </c>
      <c r="L1141" s="28" t="s">
        <v>4453</v>
      </c>
      <c r="M1141" s="30">
        <v>0.28193832599118901</v>
      </c>
      <c r="N1141" s="28"/>
      <c r="O1141" s="1">
        <v>0.2</v>
      </c>
      <c r="P1141" s="16" t="s">
        <v>5130</v>
      </c>
      <c r="T1141" s="3"/>
    </row>
    <row r="1142" spans="1:20" ht="15" customHeight="1">
      <c r="A1142" s="28" t="s">
        <v>4972</v>
      </c>
      <c r="B1142" s="31" t="s">
        <v>210</v>
      </c>
      <c r="C1142" s="28" t="s">
        <v>1842</v>
      </c>
      <c r="D1142" s="28" t="s">
        <v>1880</v>
      </c>
      <c r="E1142" s="53">
        <v>19571851</v>
      </c>
      <c r="F1142" s="53">
        <v>19571852</v>
      </c>
      <c r="G1142" s="28">
        <v>2</v>
      </c>
      <c r="H1142" s="28" t="s">
        <v>2161</v>
      </c>
      <c r="I1142" s="28" t="s">
        <v>3208</v>
      </c>
      <c r="J1142" s="28">
        <v>906</v>
      </c>
      <c r="K1142" s="28">
        <v>302</v>
      </c>
      <c r="L1142" s="28" t="s">
        <v>4424</v>
      </c>
      <c r="M1142" s="30">
        <v>0.99016393442622996</v>
      </c>
      <c r="N1142" s="28"/>
      <c r="O1142" s="1">
        <v>1</v>
      </c>
      <c r="P1142" s="16" t="s">
        <v>5130</v>
      </c>
      <c r="T1142" s="3"/>
    </row>
    <row r="1143" spans="1:20" ht="15" customHeight="1">
      <c r="A1143" s="28" t="s">
        <v>4972</v>
      </c>
      <c r="B1143" s="31" t="s">
        <v>212</v>
      </c>
      <c r="C1143" s="28" t="s">
        <v>1851</v>
      </c>
      <c r="D1143" s="28" t="s">
        <v>1880</v>
      </c>
      <c r="E1143" s="53">
        <v>19598663</v>
      </c>
      <c r="F1143" s="53">
        <v>19598663</v>
      </c>
      <c r="G1143" s="28">
        <v>1</v>
      </c>
      <c r="H1143" s="28" t="s">
        <v>2161</v>
      </c>
      <c r="I1143" s="28" t="s">
        <v>1354</v>
      </c>
      <c r="J1143" s="28">
        <v>620</v>
      </c>
      <c r="K1143" s="28">
        <v>207</v>
      </c>
      <c r="L1143" s="28" t="s">
        <v>4087</v>
      </c>
      <c r="M1143" s="30">
        <v>0.66134185303514403</v>
      </c>
      <c r="N1143" s="28"/>
      <c r="O1143" s="1">
        <v>1</v>
      </c>
      <c r="P1143" s="16" t="s">
        <v>5131</v>
      </c>
      <c r="T1143" s="3"/>
    </row>
    <row r="1144" spans="1:20" ht="15" customHeight="1">
      <c r="A1144" s="28" t="s">
        <v>4972</v>
      </c>
      <c r="B1144" s="31" t="s">
        <v>211</v>
      </c>
      <c r="C1144" s="28" t="s">
        <v>1849</v>
      </c>
      <c r="D1144" s="28" t="s">
        <v>1880</v>
      </c>
      <c r="E1144" s="53">
        <v>19655413</v>
      </c>
      <c r="F1144" s="53">
        <v>19655416</v>
      </c>
      <c r="G1144" s="28">
        <v>4</v>
      </c>
      <c r="H1144" s="28" t="s">
        <v>2161</v>
      </c>
      <c r="I1144" s="28" t="s">
        <v>3324</v>
      </c>
      <c r="J1144" s="28">
        <v>8</v>
      </c>
      <c r="K1144" s="28">
        <v>3</v>
      </c>
      <c r="L1144" s="28" t="s">
        <v>4595</v>
      </c>
      <c r="M1144" s="30">
        <v>8.7209302325581394E-3</v>
      </c>
      <c r="N1144" s="28"/>
      <c r="O1144" s="1">
        <v>1</v>
      </c>
      <c r="P1144" s="16" t="s">
        <v>5130</v>
      </c>
      <c r="T1144" s="3"/>
    </row>
    <row r="1145" spans="1:20" ht="15" customHeight="1">
      <c r="A1145" s="28" t="s">
        <v>4972</v>
      </c>
      <c r="B1145" s="31" t="s">
        <v>201</v>
      </c>
      <c r="C1145" s="28" t="s">
        <v>1844</v>
      </c>
      <c r="D1145" s="28" t="s">
        <v>1880</v>
      </c>
      <c r="E1145" s="53">
        <v>19762363</v>
      </c>
      <c r="F1145" s="53">
        <v>19762363</v>
      </c>
      <c r="G1145" s="28">
        <v>1</v>
      </c>
      <c r="H1145" s="28" t="s">
        <v>2161</v>
      </c>
      <c r="I1145" s="28" t="s">
        <v>2889</v>
      </c>
      <c r="J1145" s="28">
        <v>655</v>
      </c>
      <c r="K1145" s="28">
        <v>219</v>
      </c>
      <c r="L1145" s="28" t="s">
        <v>3992</v>
      </c>
      <c r="M1145" s="30">
        <v>0.66163141993957697</v>
      </c>
      <c r="N1145" s="28"/>
      <c r="O1145" s="1">
        <v>1</v>
      </c>
      <c r="P1145" s="16" t="s">
        <v>5131</v>
      </c>
      <c r="T1145" s="3"/>
    </row>
    <row r="1146" spans="1:20" ht="15" customHeight="1">
      <c r="A1146" s="28" t="s">
        <v>4972</v>
      </c>
      <c r="B1146" s="31" t="s">
        <v>748</v>
      </c>
      <c r="C1146" s="28" t="s">
        <v>1840</v>
      </c>
      <c r="D1146" s="28" t="s">
        <v>1880</v>
      </c>
      <c r="E1146" s="53">
        <v>20534773</v>
      </c>
      <c r="F1146" s="53">
        <v>20534773</v>
      </c>
      <c r="G1146" s="28">
        <v>1</v>
      </c>
      <c r="H1146" s="28" t="s">
        <v>2162</v>
      </c>
      <c r="I1146" s="28" t="s">
        <v>1356</v>
      </c>
      <c r="J1146" s="28">
        <v>1328</v>
      </c>
      <c r="K1146" s="28">
        <v>443</v>
      </c>
      <c r="L1146" s="28" t="s">
        <v>4721</v>
      </c>
      <c r="M1146" s="30">
        <v>0.92484342379958295</v>
      </c>
      <c r="N1146" s="28"/>
      <c r="O1146" s="1">
        <v>0.5</v>
      </c>
      <c r="P1146" s="16" t="s">
        <v>5130</v>
      </c>
      <c r="T1146" s="3"/>
    </row>
    <row r="1147" spans="1:20" ht="15" customHeight="1">
      <c r="A1147" s="28" t="s">
        <v>4972</v>
      </c>
      <c r="B1147" s="31" t="s">
        <v>2265</v>
      </c>
      <c r="C1147" s="28" t="s">
        <v>1844</v>
      </c>
      <c r="D1147" s="28" t="s">
        <v>1880</v>
      </c>
      <c r="E1147" s="53">
        <v>20596179</v>
      </c>
      <c r="F1147" s="53">
        <v>20596201</v>
      </c>
      <c r="G1147" s="28">
        <v>23</v>
      </c>
      <c r="H1147" s="28" t="s">
        <v>2161</v>
      </c>
      <c r="I1147" s="28" t="s">
        <v>2902</v>
      </c>
      <c r="J1147" s="28">
        <v>288</v>
      </c>
      <c r="K1147" s="28">
        <v>96</v>
      </c>
      <c r="L1147" s="28" t="s">
        <v>4014</v>
      </c>
      <c r="M1147" s="30">
        <v>0.619354838709677</v>
      </c>
      <c r="N1147" s="28"/>
      <c r="O1147" s="1">
        <v>1</v>
      </c>
      <c r="P1147" s="16" t="s">
        <v>5131</v>
      </c>
      <c r="T1147" s="3"/>
    </row>
    <row r="1148" spans="1:20" ht="15" customHeight="1">
      <c r="A1148" s="28" t="s">
        <v>4972</v>
      </c>
      <c r="B1148" s="31" t="s">
        <v>2627</v>
      </c>
      <c r="C1148" s="28" t="s">
        <v>1846</v>
      </c>
      <c r="D1148" s="28" t="s">
        <v>1880</v>
      </c>
      <c r="E1148" s="53">
        <v>22591020</v>
      </c>
      <c r="F1148" s="53">
        <v>22591020</v>
      </c>
      <c r="G1148" s="28">
        <v>1</v>
      </c>
      <c r="H1148" s="28" t="s">
        <v>2161</v>
      </c>
      <c r="I1148" s="28" t="s">
        <v>3345</v>
      </c>
      <c r="J1148" s="28">
        <v>1476</v>
      </c>
      <c r="K1148" s="28">
        <v>492</v>
      </c>
      <c r="L1148" s="28" t="s">
        <v>4627</v>
      </c>
      <c r="M1148" s="30">
        <v>0.6</v>
      </c>
      <c r="N1148" s="28"/>
      <c r="O1148" s="1">
        <v>0.5</v>
      </c>
      <c r="P1148" s="16" t="s">
        <v>5130</v>
      </c>
      <c r="T1148" s="3"/>
    </row>
    <row r="1149" spans="1:20" ht="15" customHeight="1">
      <c r="A1149" s="28" t="s">
        <v>4972</v>
      </c>
      <c r="B1149" s="31" t="s">
        <v>2556</v>
      </c>
      <c r="C1149" s="28" t="s">
        <v>1842</v>
      </c>
      <c r="D1149" s="28" t="s">
        <v>1880</v>
      </c>
      <c r="E1149" s="53">
        <v>22694375</v>
      </c>
      <c r="F1149" s="53">
        <v>22694378</v>
      </c>
      <c r="G1149" s="28">
        <v>4</v>
      </c>
      <c r="H1149" s="28" t="s">
        <v>2161</v>
      </c>
      <c r="I1149" s="28" t="s">
        <v>3257</v>
      </c>
      <c r="J1149" s="28">
        <v>30</v>
      </c>
      <c r="K1149" s="28">
        <v>10</v>
      </c>
      <c r="L1149" s="28" t="s">
        <v>4502</v>
      </c>
      <c r="M1149" s="30">
        <v>2.3201856148491899E-2</v>
      </c>
      <c r="N1149" s="28"/>
      <c r="O1149" s="1">
        <v>0.2</v>
      </c>
      <c r="P1149" s="16" t="s">
        <v>5130</v>
      </c>
      <c r="T1149" s="3"/>
    </row>
    <row r="1150" spans="1:20" ht="15" customHeight="1">
      <c r="A1150" s="28" t="s">
        <v>4972</v>
      </c>
      <c r="B1150" s="31" t="s">
        <v>2540</v>
      </c>
      <c r="C1150" s="28" t="s">
        <v>1842</v>
      </c>
      <c r="D1150" s="28" t="s">
        <v>1880</v>
      </c>
      <c r="E1150" s="53">
        <v>23717136</v>
      </c>
      <c r="F1150" s="53">
        <v>23717138</v>
      </c>
      <c r="G1150" s="28">
        <v>3</v>
      </c>
      <c r="H1150" s="28" t="s">
        <v>2161</v>
      </c>
      <c r="I1150" s="28" t="s">
        <v>3236</v>
      </c>
      <c r="J1150" s="28" t="s">
        <v>3731</v>
      </c>
      <c r="K1150" s="28" t="s">
        <v>3732</v>
      </c>
      <c r="L1150" s="28" t="s">
        <v>4476</v>
      </c>
      <c r="M1150" s="30">
        <v>0.52650822669104203</v>
      </c>
      <c r="N1150" s="28"/>
      <c r="O1150" s="1">
        <v>1</v>
      </c>
      <c r="P1150" s="16" t="s">
        <v>5130</v>
      </c>
      <c r="T1150" s="3"/>
    </row>
    <row r="1151" spans="1:20" ht="15" customHeight="1">
      <c r="A1151" s="28" t="s">
        <v>4972</v>
      </c>
      <c r="B1151" s="31" t="s">
        <v>2279</v>
      </c>
      <c r="C1151" s="28" t="s">
        <v>1844</v>
      </c>
      <c r="D1151" s="28" t="s">
        <v>1880</v>
      </c>
      <c r="E1151" s="53">
        <v>23729386</v>
      </c>
      <c r="F1151" s="53">
        <v>23729386</v>
      </c>
      <c r="G1151" s="28">
        <v>1</v>
      </c>
      <c r="H1151" s="28" t="s">
        <v>2161</v>
      </c>
      <c r="I1151" s="28" t="s">
        <v>2916</v>
      </c>
      <c r="J1151" s="28">
        <v>1467</v>
      </c>
      <c r="K1151" s="28">
        <v>489</v>
      </c>
      <c r="L1151" s="28" t="s">
        <v>4030</v>
      </c>
      <c r="M1151" s="30">
        <v>0.99795918367347003</v>
      </c>
      <c r="N1151" s="28"/>
      <c r="O1151" s="1">
        <v>0.5</v>
      </c>
      <c r="P1151" s="16" t="s">
        <v>5131</v>
      </c>
      <c r="T1151" s="3"/>
    </row>
    <row r="1152" spans="1:20" ht="15" customHeight="1">
      <c r="A1152" s="28" t="s">
        <v>4972</v>
      </c>
      <c r="B1152" s="31" t="s">
        <v>2279</v>
      </c>
      <c r="C1152" s="28" t="s">
        <v>1848</v>
      </c>
      <c r="D1152" s="28" t="s">
        <v>1880</v>
      </c>
      <c r="E1152" s="53">
        <v>23732214</v>
      </c>
      <c r="F1152" s="53">
        <v>23732214</v>
      </c>
      <c r="G1152" s="28">
        <v>1</v>
      </c>
      <c r="H1152" s="28" t="s">
        <v>2162</v>
      </c>
      <c r="I1152" s="28" t="s">
        <v>3479</v>
      </c>
      <c r="J1152" s="28" t="s">
        <v>3843</v>
      </c>
      <c r="K1152" s="28" t="s">
        <v>3844</v>
      </c>
      <c r="L1152" s="28" t="s">
        <v>4814</v>
      </c>
      <c r="M1152" s="30">
        <v>0.27477557744679398</v>
      </c>
      <c r="N1152" s="28"/>
      <c r="O1152" s="1">
        <v>1</v>
      </c>
      <c r="P1152" s="16" t="s">
        <v>5131</v>
      </c>
      <c r="T1152" s="3"/>
    </row>
    <row r="1153" spans="1:20" ht="15" customHeight="1">
      <c r="A1153" s="28" t="s">
        <v>4972</v>
      </c>
      <c r="B1153" s="31" t="s">
        <v>2409</v>
      </c>
      <c r="C1153" s="28" t="s">
        <v>1842</v>
      </c>
      <c r="D1153" s="28" t="s">
        <v>1880</v>
      </c>
      <c r="E1153" s="53">
        <v>23752525</v>
      </c>
      <c r="F1153" s="53">
        <v>23752525</v>
      </c>
      <c r="G1153" s="28">
        <v>1</v>
      </c>
      <c r="H1153" s="28" t="s">
        <v>2163</v>
      </c>
      <c r="I1153" s="28" t="s">
        <v>3075</v>
      </c>
      <c r="J1153" s="28">
        <v>90</v>
      </c>
      <c r="K1153" s="28">
        <v>30</v>
      </c>
      <c r="L1153" s="28" t="s">
        <v>4241</v>
      </c>
      <c r="M1153" s="30">
        <v>0.112781954887218</v>
      </c>
      <c r="N1153" s="28"/>
      <c r="O1153" s="1">
        <v>1</v>
      </c>
      <c r="P1153" s="16" t="s">
        <v>5131</v>
      </c>
      <c r="T1153" s="3"/>
    </row>
    <row r="1154" spans="1:20" ht="15" customHeight="1">
      <c r="A1154" s="28" t="s">
        <v>4972</v>
      </c>
      <c r="B1154" s="31" t="s">
        <v>2677</v>
      </c>
      <c r="C1154" s="28" t="s">
        <v>1840</v>
      </c>
      <c r="D1154" s="28" t="s">
        <v>1880</v>
      </c>
      <c r="E1154" s="53">
        <v>23753107</v>
      </c>
      <c r="F1154" s="53">
        <v>23753107</v>
      </c>
      <c r="G1154" s="28">
        <v>1</v>
      </c>
      <c r="H1154" s="28" t="s">
        <v>2161</v>
      </c>
      <c r="I1154" s="28" t="s">
        <v>3412</v>
      </c>
      <c r="J1154" s="28">
        <v>354</v>
      </c>
      <c r="K1154" s="28">
        <v>118</v>
      </c>
      <c r="L1154" s="28" t="s">
        <v>4720</v>
      </c>
      <c r="M1154" s="30">
        <v>0.95934959349593496</v>
      </c>
      <c r="N1154" s="28"/>
      <c r="O1154" s="1">
        <v>0.33333333333333298</v>
      </c>
      <c r="P1154" s="16" t="s">
        <v>5131</v>
      </c>
      <c r="T1154" s="3"/>
    </row>
    <row r="1155" spans="1:20" ht="15" customHeight="1">
      <c r="A1155" s="28" t="s">
        <v>4972</v>
      </c>
      <c r="B1155" s="31" t="s">
        <v>2709</v>
      </c>
      <c r="C1155" s="28" t="s">
        <v>2705</v>
      </c>
      <c r="D1155" s="28" t="s">
        <v>1880</v>
      </c>
      <c r="E1155" s="53">
        <v>23780730</v>
      </c>
      <c r="F1155" s="53">
        <v>23780730</v>
      </c>
      <c r="G1155" s="28">
        <v>1</v>
      </c>
      <c r="H1155" s="28" t="s">
        <v>2162</v>
      </c>
      <c r="I1155" s="28" t="s">
        <v>3450</v>
      </c>
      <c r="J1155" s="28" t="s">
        <v>3832</v>
      </c>
      <c r="K1155" s="28" t="s">
        <v>3833</v>
      </c>
      <c r="L1155" s="28" t="s">
        <v>4776</v>
      </c>
      <c r="M1155" s="30">
        <v>0.32690390128380953</v>
      </c>
      <c r="N1155" s="28"/>
      <c r="O1155" s="1">
        <v>1</v>
      </c>
      <c r="P1155" s="16" t="s">
        <v>5131</v>
      </c>
      <c r="T1155" s="3"/>
    </row>
    <row r="1156" spans="1:20" ht="15" customHeight="1">
      <c r="A1156" s="28" t="s">
        <v>4972</v>
      </c>
      <c r="B1156" s="31" t="s">
        <v>2506</v>
      </c>
      <c r="C1156" s="28" t="s">
        <v>1842</v>
      </c>
      <c r="D1156" s="28" t="s">
        <v>1880</v>
      </c>
      <c r="E1156" s="53">
        <v>26009513</v>
      </c>
      <c r="F1156" s="53">
        <v>26009513</v>
      </c>
      <c r="G1156" s="28">
        <v>1</v>
      </c>
      <c r="H1156" s="28" t="s">
        <v>2161</v>
      </c>
      <c r="I1156" s="28" t="s">
        <v>3195</v>
      </c>
      <c r="J1156" s="28">
        <v>543</v>
      </c>
      <c r="K1156" s="28">
        <v>181</v>
      </c>
      <c r="L1156" s="28" t="s">
        <v>4399</v>
      </c>
      <c r="M1156" s="30">
        <v>0.99450549450549497</v>
      </c>
      <c r="N1156" s="28"/>
      <c r="O1156" s="1">
        <v>0.33333333333333298</v>
      </c>
      <c r="P1156" s="16" t="s">
        <v>5130</v>
      </c>
      <c r="T1156" s="3"/>
    </row>
    <row r="1157" spans="1:20" ht="15" customHeight="1">
      <c r="A1157" s="28" t="s">
        <v>4972</v>
      </c>
      <c r="B1157" s="31" t="s">
        <v>2549</v>
      </c>
      <c r="C1157" s="28" t="s">
        <v>1842</v>
      </c>
      <c r="D1157" s="28" t="s">
        <v>1880</v>
      </c>
      <c r="E1157" s="53">
        <v>36015994</v>
      </c>
      <c r="F1157" s="53">
        <v>36015994</v>
      </c>
      <c r="G1157" s="28">
        <v>1</v>
      </c>
      <c r="H1157" s="28" t="s">
        <v>2161</v>
      </c>
      <c r="I1157" s="28" t="s">
        <v>3249</v>
      </c>
      <c r="J1157" s="28">
        <v>194</v>
      </c>
      <c r="K1157" s="28">
        <v>65</v>
      </c>
      <c r="L1157" s="28" t="s">
        <v>4495</v>
      </c>
      <c r="M1157" s="30">
        <v>0.68421052631579005</v>
      </c>
      <c r="N1157" s="28"/>
      <c r="O1157" s="1">
        <v>1</v>
      </c>
      <c r="P1157" s="16" t="s">
        <v>5131</v>
      </c>
      <c r="T1157" s="3"/>
    </row>
    <row r="1158" spans="1:20" ht="15" customHeight="1">
      <c r="A1158" s="28" t="s">
        <v>4972</v>
      </c>
      <c r="B1158" s="31" t="s">
        <v>2641</v>
      </c>
      <c r="C1158" s="28" t="s">
        <v>1846</v>
      </c>
      <c r="D1158" s="28" t="s">
        <v>1880</v>
      </c>
      <c r="E1158" s="53">
        <v>38792131</v>
      </c>
      <c r="F1158" s="53">
        <v>38792131</v>
      </c>
      <c r="G1158" s="28">
        <v>2</v>
      </c>
      <c r="H1158" s="28" t="s">
        <v>2162</v>
      </c>
      <c r="I1158" s="28" t="s">
        <v>3364</v>
      </c>
      <c r="J1158" s="28">
        <v>1892</v>
      </c>
      <c r="K1158" s="28">
        <v>631</v>
      </c>
      <c r="L1158" s="28" t="s">
        <v>4654</v>
      </c>
      <c r="M1158" s="30">
        <v>0.96335877862595398</v>
      </c>
      <c r="N1158" s="28"/>
      <c r="O1158" s="1">
        <v>1</v>
      </c>
      <c r="P1158" s="16" t="s">
        <v>5131</v>
      </c>
      <c r="T1158" s="3"/>
    </row>
    <row r="1159" spans="1:20" ht="15" customHeight="1">
      <c r="A1159" s="28" t="s">
        <v>4972</v>
      </c>
      <c r="B1159" s="31" t="s">
        <v>2630</v>
      </c>
      <c r="C1159" s="28" t="s">
        <v>1846</v>
      </c>
      <c r="D1159" s="28" t="s">
        <v>1880</v>
      </c>
      <c r="E1159" s="53">
        <v>38804359</v>
      </c>
      <c r="F1159" s="53">
        <v>38804359</v>
      </c>
      <c r="G1159" s="28">
        <v>1</v>
      </c>
      <c r="H1159" s="28" t="s">
        <v>2161</v>
      </c>
      <c r="I1159" s="28" t="s">
        <v>3348</v>
      </c>
      <c r="J1159" s="28">
        <v>10</v>
      </c>
      <c r="K1159" s="28">
        <v>4</v>
      </c>
      <c r="L1159" s="28" t="s">
        <v>4632</v>
      </c>
      <c r="M1159" s="30">
        <v>5.0441361916771796E-3</v>
      </c>
      <c r="N1159" s="28"/>
      <c r="O1159" s="1">
        <v>0.14285714285714299</v>
      </c>
      <c r="P1159" s="16" t="s">
        <v>5130</v>
      </c>
      <c r="T1159" s="3"/>
    </row>
    <row r="1160" spans="1:20" ht="15" customHeight="1">
      <c r="A1160" s="28" t="s">
        <v>4972</v>
      </c>
      <c r="B1160" s="31" t="s">
        <v>751</v>
      </c>
      <c r="C1160" s="28" t="s">
        <v>1850</v>
      </c>
      <c r="D1160" s="28" t="s">
        <v>1880</v>
      </c>
      <c r="E1160" s="53">
        <v>44043761</v>
      </c>
      <c r="F1160" s="53">
        <v>44043764</v>
      </c>
      <c r="G1160" s="28">
        <v>4</v>
      </c>
      <c r="H1160" s="28" t="s">
        <v>2161</v>
      </c>
      <c r="I1160" s="28" t="s">
        <v>1359</v>
      </c>
      <c r="J1160" s="28">
        <v>2177</v>
      </c>
      <c r="K1160" s="28">
        <v>726</v>
      </c>
      <c r="L1160" s="28" t="s">
        <v>4831</v>
      </c>
      <c r="M1160" s="30">
        <v>0.87893462469733696</v>
      </c>
      <c r="N1160" s="28"/>
      <c r="O1160" s="1">
        <v>1</v>
      </c>
      <c r="P1160" s="16" t="s">
        <v>5131</v>
      </c>
      <c r="T1160" s="3"/>
    </row>
    <row r="1161" spans="1:20" ht="15" customHeight="1">
      <c r="A1161" s="28" t="s">
        <v>4972</v>
      </c>
      <c r="B1161" s="31" t="s">
        <v>753</v>
      </c>
      <c r="C1161" s="28" t="s">
        <v>1848</v>
      </c>
      <c r="D1161" s="28" t="s">
        <v>1880</v>
      </c>
      <c r="E1161" s="53">
        <v>49621659</v>
      </c>
      <c r="F1161" s="53">
        <v>49621659</v>
      </c>
      <c r="G1161" s="28">
        <v>1</v>
      </c>
      <c r="H1161" s="28" t="s">
        <v>2161</v>
      </c>
      <c r="I1161" s="28" t="s">
        <v>1361</v>
      </c>
      <c r="J1161" s="28">
        <v>555</v>
      </c>
      <c r="K1161" s="28">
        <v>185</v>
      </c>
      <c r="L1161" s="28" t="s">
        <v>4782</v>
      </c>
      <c r="M1161" s="30">
        <v>0.56923076923076898</v>
      </c>
      <c r="N1161" s="28"/>
      <c r="O1161" s="1">
        <v>1</v>
      </c>
      <c r="P1161" s="16" t="s">
        <v>5131</v>
      </c>
      <c r="T1161" s="3"/>
    </row>
    <row r="1162" spans="1:20" ht="15" customHeight="1">
      <c r="A1162" s="28" t="s">
        <v>4972</v>
      </c>
      <c r="B1162" s="31" t="s">
        <v>753</v>
      </c>
      <c r="C1162" s="28" t="s">
        <v>1842</v>
      </c>
      <c r="D1162" s="28" t="s">
        <v>1880</v>
      </c>
      <c r="E1162" s="53">
        <v>49628130</v>
      </c>
      <c r="F1162" s="53">
        <v>49628130</v>
      </c>
      <c r="G1162" s="28">
        <v>1</v>
      </c>
      <c r="H1162" s="28" t="s">
        <v>2161</v>
      </c>
      <c r="I1162" s="28" t="s">
        <v>1361</v>
      </c>
      <c r="J1162" s="28">
        <v>188</v>
      </c>
      <c r="K1162" s="28">
        <v>63</v>
      </c>
      <c r="L1162" s="28" t="s">
        <v>4181</v>
      </c>
      <c r="M1162" s="30">
        <v>0.193846153846154</v>
      </c>
      <c r="N1162" s="28"/>
      <c r="O1162" s="1">
        <v>1</v>
      </c>
      <c r="P1162" s="16" t="s">
        <v>5131</v>
      </c>
      <c r="T1162" s="3"/>
    </row>
    <row r="1163" spans="1:20" ht="15" customHeight="1">
      <c r="A1163" s="28" t="s">
        <v>4972</v>
      </c>
      <c r="B1163" s="31" t="s">
        <v>753</v>
      </c>
      <c r="C1163" s="28" t="s">
        <v>1842</v>
      </c>
      <c r="D1163" s="28" t="s">
        <v>1880</v>
      </c>
      <c r="E1163" s="53">
        <v>49628186</v>
      </c>
      <c r="F1163" s="53">
        <v>49628186</v>
      </c>
      <c r="G1163" s="28">
        <v>2</v>
      </c>
      <c r="H1163" s="28" t="s">
        <v>2162</v>
      </c>
      <c r="I1163" s="28" t="s">
        <v>1361</v>
      </c>
      <c r="J1163" s="28">
        <v>132</v>
      </c>
      <c r="K1163" s="28">
        <v>44</v>
      </c>
      <c r="L1163" s="28" t="s">
        <v>4182</v>
      </c>
      <c r="M1163" s="30">
        <v>0.13538461538461499</v>
      </c>
      <c r="N1163" s="28"/>
      <c r="O1163" s="1">
        <v>1</v>
      </c>
      <c r="P1163" s="16" t="s">
        <v>5131</v>
      </c>
      <c r="T1163" s="3"/>
    </row>
    <row r="1164" spans="1:20" ht="15" customHeight="1">
      <c r="A1164" s="28" t="s">
        <v>4972</v>
      </c>
      <c r="B1164" s="31" t="s">
        <v>2502</v>
      </c>
      <c r="C1164" s="28" t="s">
        <v>1842</v>
      </c>
      <c r="D1164" s="28" t="s">
        <v>1880</v>
      </c>
      <c r="E1164" s="53">
        <v>51541946</v>
      </c>
      <c r="F1164" s="53">
        <v>51541956</v>
      </c>
      <c r="G1164" s="28">
        <v>11</v>
      </c>
      <c r="H1164" s="28" t="s">
        <v>2161</v>
      </c>
      <c r="I1164" s="28" t="s">
        <v>3190</v>
      </c>
      <c r="J1164" s="28">
        <v>4126</v>
      </c>
      <c r="K1164" s="28">
        <v>1376</v>
      </c>
      <c r="L1164" s="28" t="s">
        <v>4392</v>
      </c>
      <c r="M1164" s="30">
        <v>1</v>
      </c>
      <c r="N1164" s="28"/>
      <c r="O1164" s="1">
        <v>1</v>
      </c>
      <c r="P1164" s="16" t="s">
        <v>5131</v>
      </c>
      <c r="T1164" s="3"/>
    </row>
    <row r="1165" spans="1:20" ht="15" customHeight="1">
      <c r="A1165" s="28" t="s">
        <v>4972</v>
      </c>
      <c r="B1165" s="31" t="s">
        <v>2446</v>
      </c>
      <c r="C1165" s="28" t="s">
        <v>1842</v>
      </c>
      <c r="D1165" s="28" t="s">
        <v>1880</v>
      </c>
      <c r="E1165" s="53">
        <v>54380279</v>
      </c>
      <c r="F1165" s="53">
        <v>54380279</v>
      </c>
      <c r="G1165" s="28">
        <v>1</v>
      </c>
      <c r="H1165" s="28" t="s">
        <v>2162</v>
      </c>
      <c r="I1165" s="28" t="s">
        <v>3121</v>
      </c>
      <c r="J1165" s="28">
        <v>685</v>
      </c>
      <c r="K1165" s="28">
        <v>229</v>
      </c>
      <c r="L1165" s="28" t="s">
        <v>4304</v>
      </c>
      <c r="M1165" s="30">
        <v>0.97863247863247904</v>
      </c>
      <c r="N1165" s="28"/>
      <c r="O1165" s="1">
        <v>0.25</v>
      </c>
      <c r="P1165" s="16" t="s">
        <v>5130</v>
      </c>
      <c r="T1165" s="3"/>
    </row>
    <row r="1166" spans="1:20" ht="15" customHeight="1">
      <c r="A1166" s="28" t="s">
        <v>4972</v>
      </c>
      <c r="B1166" s="31" t="s">
        <v>2475</v>
      </c>
      <c r="C1166" s="28" t="s">
        <v>1842</v>
      </c>
      <c r="D1166" s="28" t="s">
        <v>1880</v>
      </c>
      <c r="E1166" s="53">
        <v>54681828</v>
      </c>
      <c r="F1166" s="53">
        <v>54681829</v>
      </c>
      <c r="G1166" s="28">
        <v>2</v>
      </c>
      <c r="H1166" s="28" t="s">
        <v>2161</v>
      </c>
      <c r="I1166" s="28" t="s">
        <v>3158</v>
      </c>
      <c r="J1166" s="28">
        <v>566</v>
      </c>
      <c r="K1166" s="28">
        <v>189</v>
      </c>
      <c r="L1166" s="28" t="s">
        <v>4353</v>
      </c>
      <c r="M1166" s="30">
        <v>0.94029850746268695</v>
      </c>
      <c r="N1166" s="28"/>
      <c r="O1166" s="1">
        <v>0.33333333333333298</v>
      </c>
      <c r="P1166" s="16" t="s">
        <v>5130</v>
      </c>
      <c r="T1166" s="3"/>
    </row>
    <row r="1167" spans="1:20" ht="15" customHeight="1">
      <c r="A1167" s="28" t="s">
        <v>4972</v>
      </c>
      <c r="B1167" s="31" t="s">
        <v>143</v>
      </c>
      <c r="C1167" s="28" t="s">
        <v>1840</v>
      </c>
      <c r="D1167" s="28" t="s">
        <v>1880</v>
      </c>
      <c r="E1167" s="53">
        <v>57977721</v>
      </c>
      <c r="F1167" s="53">
        <v>57977724</v>
      </c>
      <c r="G1167" s="28">
        <v>4</v>
      </c>
      <c r="H1167" s="28" t="s">
        <v>2161</v>
      </c>
      <c r="I1167" s="28" t="s">
        <v>3406</v>
      </c>
      <c r="J1167" s="28" t="s">
        <v>3813</v>
      </c>
      <c r="K1167" s="28" t="s">
        <v>3814</v>
      </c>
      <c r="L1167" s="28" t="s">
        <v>4714</v>
      </c>
      <c r="M1167" s="30">
        <v>6.8926274121721906E-2</v>
      </c>
      <c r="N1167" s="28"/>
      <c r="O1167" s="1">
        <v>0.33333333333333298</v>
      </c>
      <c r="P1167" s="16" t="s">
        <v>5130</v>
      </c>
      <c r="T1167" s="3"/>
    </row>
    <row r="1168" spans="1:20" ht="15" customHeight="1">
      <c r="A1168" s="28" t="s">
        <v>4972</v>
      </c>
      <c r="B1168" s="31" t="s">
        <v>269</v>
      </c>
      <c r="C1168" s="28" t="s">
        <v>1849</v>
      </c>
      <c r="D1168" s="28" t="s">
        <v>1880</v>
      </c>
      <c r="E1168" s="53">
        <v>60260544</v>
      </c>
      <c r="F1168" s="53">
        <v>60260544</v>
      </c>
      <c r="G1168" s="28">
        <v>1</v>
      </c>
      <c r="H1168" s="28" t="s">
        <v>2162</v>
      </c>
      <c r="I1168" s="28" t="s">
        <v>3329</v>
      </c>
      <c r="J1168" s="28">
        <v>2</v>
      </c>
      <c r="K1168" s="28">
        <v>1</v>
      </c>
      <c r="L1168" s="28" t="s">
        <v>3870</v>
      </c>
      <c r="M1168" s="30">
        <v>1.27877237851662E-3</v>
      </c>
      <c r="N1168" s="28"/>
      <c r="O1168" s="1">
        <v>1</v>
      </c>
      <c r="P1168" s="16" t="s">
        <v>5130</v>
      </c>
      <c r="T1168" s="3"/>
    </row>
    <row r="1169" spans="1:20" ht="15" customHeight="1">
      <c r="A1169" s="28" t="s">
        <v>4972</v>
      </c>
      <c r="B1169" s="31" t="s">
        <v>2453</v>
      </c>
      <c r="C1169" s="28" t="s">
        <v>1842</v>
      </c>
      <c r="D1169" s="28" t="s">
        <v>1880</v>
      </c>
      <c r="E1169" s="53">
        <v>61234422</v>
      </c>
      <c r="F1169" s="53">
        <v>61234427</v>
      </c>
      <c r="G1169" s="28">
        <v>6</v>
      </c>
      <c r="H1169" s="28" t="s">
        <v>2161</v>
      </c>
      <c r="I1169" s="28" t="s">
        <v>3130</v>
      </c>
      <c r="J1169" s="28">
        <v>101</v>
      </c>
      <c r="K1169" s="28">
        <v>34</v>
      </c>
      <c r="L1169" s="28" t="s">
        <v>4318</v>
      </c>
      <c r="M1169" s="30">
        <v>3.9952996474735603E-2</v>
      </c>
      <c r="N1169" s="28"/>
      <c r="O1169" s="1">
        <v>0.33333333333333298</v>
      </c>
      <c r="P1169" s="16" t="s">
        <v>5130</v>
      </c>
      <c r="T1169" s="3"/>
    </row>
    <row r="1170" spans="1:20" ht="15" customHeight="1">
      <c r="A1170" s="28" t="s">
        <v>4972</v>
      </c>
      <c r="B1170" s="31" t="s">
        <v>282</v>
      </c>
      <c r="C1170" s="28" t="s">
        <v>1842</v>
      </c>
      <c r="D1170" s="28" t="s">
        <v>1880</v>
      </c>
      <c r="E1170" s="53">
        <v>63758030</v>
      </c>
      <c r="F1170" s="53">
        <v>63758030</v>
      </c>
      <c r="G1170" s="28">
        <v>2</v>
      </c>
      <c r="H1170" s="28" t="s">
        <v>2162</v>
      </c>
      <c r="I1170" s="28" t="s">
        <v>3268</v>
      </c>
      <c r="J1170" s="28" t="s">
        <v>3745</v>
      </c>
      <c r="K1170" s="28" t="s">
        <v>3746</v>
      </c>
      <c r="L1170" s="28" t="s">
        <v>4515</v>
      </c>
      <c r="M1170" s="30">
        <v>0.53343910483904644</v>
      </c>
      <c r="N1170" s="28"/>
      <c r="O1170" s="1">
        <v>0.5</v>
      </c>
      <c r="P1170" s="16" t="s">
        <v>5131</v>
      </c>
      <c r="T1170" s="3"/>
    </row>
    <row r="1171" spans="1:20" ht="15" customHeight="1">
      <c r="A1171" s="28" t="s">
        <v>4972</v>
      </c>
      <c r="B1171" s="31" t="s">
        <v>2591</v>
      </c>
      <c r="C1171" s="28" t="s">
        <v>1842</v>
      </c>
      <c r="D1171" s="28" t="s">
        <v>1880</v>
      </c>
      <c r="E1171" s="53">
        <v>73430842</v>
      </c>
      <c r="F1171" s="53">
        <v>73430842</v>
      </c>
      <c r="G1171" s="28">
        <v>1</v>
      </c>
      <c r="H1171" s="28" t="s">
        <v>2162</v>
      </c>
      <c r="I1171" s="28" t="s">
        <v>3305</v>
      </c>
      <c r="J1171" s="28">
        <v>197</v>
      </c>
      <c r="K1171" s="28">
        <v>66</v>
      </c>
      <c r="L1171" s="28" t="s">
        <v>4059</v>
      </c>
      <c r="M1171" s="30">
        <v>0.12765957446808501</v>
      </c>
      <c r="N1171" s="28"/>
      <c r="O1171" s="1">
        <v>0.16666666666666699</v>
      </c>
      <c r="P1171" s="16" t="s">
        <v>5130</v>
      </c>
      <c r="T1171" s="3"/>
    </row>
    <row r="1172" spans="1:20" ht="15" customHeight="1">
      <c r="A1172" s="28" t="s">
        <v>4972</v>
      </c>
      <c r="B1172" s="31" t="s">
        <v>2780</v>
      </c>
      <c r="C1172" s="28" t="s">
        <v>1854</v>
      </c>
      <c r="D1172" s="28" t="s">
        <v>1880</v>
      </c>
      <c r="E1172" s="53">
        <v>73470766</v>
      </c>
      <c r="F1172" s="53">
        <v>73470766</v>
      </c>
      <c r="G1172" s="28">
        <v>1</v>
      </c>
      <c r="H1172" s="28" t="s">
        <v>2161</v>
      </c>
      <c r="I1172" s="28" t="s">
        <v>3525</v>
      </c>
      <c r="J1172" s="28">
        <v>2079</v>
      </c>
      <c r="K1172" s="28">
        <v>693</v>
      </c>
      <c r="L1172" s="28" t="s">
        <v>4882</v>
      </c>
      <c r="M1172" s="30">
        <v>0.974683544303797</v>
      </c>
      <c r="N1172" s="28"/>
      <c r="O1172" s="1">
        <v>1</v>
      </c>
      <c r="P1172" s="16" t="s">
        <v>5131</v>
      </c>
      <c r="T1172" s="3"/>
    </row>
    <row r="1173" spans="1:20" ht="15" customHeight="1">
      <c r="A1173" s="28" t="s">
        <v>4972</v>
      </c>
      <c r="B1173" s="31" t="s">
        <v>2213</v>
      </c>
      <c r="C1173" s="28" t="s">
        <v>1844</v>
      </c>
      <c r="D1173" s="28" t="s">
        <v>1880</v>
      </c>
      <c r="E1173" s="53">
        <v>77305498</v>
      </c>
      <c r="F1173" s="53">
        <v>77305498</v>
      </c>
      <c r="G1173" s="28">
        <v>1</v>
      </c>
      <c r="H1173" s="28" t="s">
        <v>2161</v>
      </c>
      <c r="I1173" s="28" t="s">
        <v>2838</v>
      </c>
      <c r="J1173" s="28" t="s">
        <v>3555</v>
      </c>
      <c r="K1173" s="28" t="s">
        <v>3556</v>
      </c>
      <c r="L1173" s="28" t="s">
        <v>3924</v>
      </c>
      <c r="M1173" s="30">
        <v>0.13139260424862301</v>
      </c>
      <c r="N1173" s="28"/>
      <c r="O1173" s="1">
        <v>1</v>
      </c>
      <c r="P1173" s="16" t="s">
        <v>5130</v>
      </c>
      <c r="T1173" s="3"/>
    </row>
    <row r="1174" spans="1:20" ht="15" customHeight="1">
      <c r="A1174" s="28" t="s">
        <v>4972</v>
      </c>
      <c r="B1174" s="31" t="s">
        <v>281</v>
      </c>
      <c r="C1174" s="28" t="s">
        <v>1842</v>
      </c>
      <c r="D1174" s="28" t="s">
        <v>1880</v>
      </c>
      <c r="E1174" s="53">
        <v>80797983</v>
      </c>
      <c r="F1174" s="53">
        <v>80797983</v>
      </c>
      <c r="G1174" s="28">
        <v>2</v>
      </c>
      <c r="H1174" s="28" t="s">
        <v>2162</v>
      </c>
      <c r="I1174" s="28" t="s">
        <v>3266</v>
      </c>
      <c r="J1174" s="28">
        <v>2659</v>
      </c>
      <c r="K1174" s="28">
        <v>887</v>
      </c>
      <c r="L1174" s="28" t="s">
        <v>4511</v>
      </c>
      <c r="M1174" s="30">
        <v>0.96308360477741595</v>
      </c>
      <c r="N1174" s="28"/>
      <c r="O1174" s="1">
        <v>0.5</v>
      </c>
      <c r="P1174" s="16" t="s">
        <v>5130</v>
      </c>
      <c r="T1174" s="3"/>
    </row>
    <row r="1175" spans="1:20" ht="15" customHeight="1">
      <c r="A1175" s="28" t="s">
        <v>4972</v>
      </c>
      <c r="B1175" s="31" t="s">
        <v>2239</v>
      </c>
      <c r="C1175" s="28" t="s">
        <v>1844</v>
      </c>
      <c r="D1175" s="28" t="s">
        <v>1880</v>
      </c>
      <c r="E1175" s="53">
        <v>87529478</v>
      </c>
      <c r="F1175" s="53">
        <v>87529481</v>
      </c>
      <c r="G1175" s="28">
        <v>4</v>
      </c>
      <c r="H1175" s="28" t="s">
        <v>2161</v>
      </c>
      <c r="I1175" s="28" t="s">
        <v>2868</v>
      </c>
      <c r="J1175" s="28">
        <v>116</v>
      </c>
      <c r="K1175" s="28">
        <v>39</v>
      </c>
      <c r="L1175" s="28" t="s">
        <v>3961</v>
      </c>
      <c r="M1175" s="30">
        <v>5.9090909090909097E-2</v>
      </c>
      <c r="N1175" s="28"/>
      <c r="O1175" s="1">
        <v>0.33333333333333298</v>
      </c>
      <c r="P1175" s="16" t="s">
        <v>5130</v>
      </c>
      <c r="T1175" s="3"/>
    </row>
    <row r="1176" spans="1:20" ht="15" customHeight="1">
      <c r="A1176" s="28" t="s">
        <v>4972</v>
      </c>
      <c r="B1176" s="31" t="s">
        <v>2239</v>
      </c>
      <c r="C1176" s="28" t="s">
        <v>1842</v>
      </c>
      <c r="D1176" s="28" t="s">
        <v>1880</v>
      </c>
      <c r="E1176" s="53">
        <v>87529536</v>
      </c>
      <c r="F1176" s="53">
        <v>87529536</v>
      </c>
      <c r="G1176" s="28">
        <v>1</v>
      </c>
      <c r="H1176" s="28" t="s">
        <v>2162</v>
      </c>
      <c r="I1176" s="28" t="s">
        <v>2868</v>
      </c>
      <c r="J1176" s="28">
        <v>61</v>
      </c>
      <c r="K1176" s="28">
        <v>21</v>
      </c>
      <c r="L1176" s="28" t="s">
        <v>4302</v>
      </c>
      <c r="M1176" s="30">
        <v>3.1818181818181801E-2</v>
      </c>
      <c r="N1176" s="28"/>
      <c r="O1176" s="1">
        <v>0.33333333333333298</v>
      </c>
      <c r="P1176" s="16" t="s">
        <v>5130</v>
      </c>
      <c r="T1176" s="3"/>
    </row>
    <row r="1177" spans="1:20" ht="15" customHeight="1">
      <c r="A1177" s="28" t="s">
        <v>4972</v>
      </c>
      <c r="B1177" s="31" t="s">
        <v>2741</v>
      </c>
      <c r="C1177" s="28" t="s">
        <v>1850</v>
      </c>
      <c r="D1177" s="28" t="s">
        <v>1880</v>
      </c>
      <c r="E1177" s="53">
        <v>92739797</v>
      </c>
      <c r="F1177" s="53">
        <v>92739797</v>
      </c>
      <c r="G1177" s="28">
        <v>1</v>
      </c>
      <c r="H1177" s="28" t="s">
        <v>2161</v>
      </c>
      <c r="I1177" s="28" t="s">
        <v>3489</v>
      </c>
      <c r="J1177" s="28">
        <v>292</v>
      </c>
      <c r="K1177" s="28">
        <v>98</v>
      </c>
      <c r="L1177" s="28" t="s">
        <v>4825</v>
      </c>
      <c r="M1177" s="30">
        <v>0.97029702970297005</v>
      </c>
      <c r="N1177" s="28"/>
      <c r="O1177" s="1">
        <v>1</v>
      </c>
      <c r="P1177" s="16" t="s">
        <v>5131</v>
      </c>
      <c r="T1177" s="3"/>
    </row>
    <row r="1178" spans="1:20" ht="15" customHeight="1">
      <c r="A1178" s="28" t="s">
        <v>4972</v>
      </c>
      <c r="B1178" s="31" t="s">
        <v>2438</v>
      </c>
      <c r="C1178" s="28" t="s">
        <v>1842</v>
      </c>
      <c r="D1178" s="28" t="s">
        <v>1880</v>
      </c>
      <c r="E1178" s="53">
        <v>93461453</v>
      </c>
      <c r="F1178" s="53">
        <v>93461453</v>
      </c>
      <c r="G1178" s="28">
        <v>1</v>
      </c>
      <c r="H1178" s="28" t="s">
        <v>2162</v>
      </c>
      <c r="I1178" s="28" t="s">
        <v>3110</v>
      </c>
      <c r="J1178" s="28">
        <v>83</v>
      </c>
      <c r="K1178" s="28">
        <v>28</v>
      </c>
      <c r="L1178" s="28" t="s">
        <v>4285</v>
      </c>
      <c r="M1178" s="30">
        <v>7.8873239436619696E-2</v>
      </c>
      <c r="N1178" s="28"/>
      <c r="O1178" s="1">
        <v>0.2</v>
      </c>
      <c r="P1178" s="16" t="s">
        <v>5130</v>
      </c>
      <c r="T1178" s="3"/>
    </row>
    <row r="1179" spans="1:20" ht="15" customHeight="1">
      <c r="A1179" s="28" t="s">
        <v>4972</v>
      </c>
      <c r="B1179" s="31" t="s">
        <v>2636</v>
      </c>
      <c r="C1179" s="28" t="s">
        <v>1846</v>
      </c>
      <c r="D1179" s="28" t="s">
        <v>1880</v>
      </c>
      <c r="E1179" s="53">
        <v>93638031</v>
      </c>
      <c r="F1179" s="53">
        <v>93638031</v>
      </c>
      <c r="G1179" s="28">
        <v>1</v>
      </c>
      <c r="H1179" s="28" t="s">
        <v>2161</v>
      </c>
      <c r="I1179" s="28" t="s">
        <v>3356</v>
      </c>
      <c r="J1179" s="28" t="s">
        <v>2047</v>
      </c>
      <c r="K1179" s="28" t="s">
        <v>3792</v>
      </c>
      <c r="L1179" s="28" t="s">
        <v>4641</v>
      </c>
      <c r="M1179" s="30">
        <v>0.57142857142857095</v>
      </c>
      <c r="N1179" s="28"/>
      <c r="O1179" s="1">
        <v>1</v>
      </c>
      <c r="P1179" s="16" t="s">
        <v>5131</v>
      </c>
      <c r="T1179" s="3"/>
    </row>
    <row r="1180" spans="1:20" ht="15" customHeight="1">
      <c r="A1180" s="28" t="s">
        <v>4972</v>
      </c>
      <c r="B1180" s="31" t="s">
        <v>2524</v>
      </c>
      <c r="C1180" s="28" t="s">
        <v>1842</v>
      </c>
      <c r="D1180" s="28" t="s">
        <v>1880</v>
      </c>
      <c r="E1180" s="53">
        <v>96067712</v>
      </c>
      <c r="F1180" s="53">
        <v>96067712</v>
      </c>
      <c r="G1180" s="28">
        <v>1</v>
      </c>
      <c r="H1180" s="28" t="s">
        <v>2161</v>
      </c>
      <c r="I1180" s="28" t="s">
        <v>3217</v>
      </c>
      <c r="J1180" s="28">
        <v>643</v>
      </c>
      <c r="K1180" s="28">
        <v>215</v>
      </c>
      <c r="L1180" s="28" t="s">
        <v>4446</v>
      </c>
      <c r="M1180" s="30">
        <v>0.89958158995815896</v>
      </c>
      <c r="N1180" s="28"/>
      <c r="O1180" s="1">
        <v>0.33333333333333298</v>
      </c>
      <c r="P1180" s="16" t="s">
        <v>5130</v>
      </c>
      <c r="T1180" s="3"/>
    </row>
    <row r="1181" spans="1:20" ht="15" customHeight="1">
      <c r="A1181" s="28" t="s">
        <v>4972</v>
      </c>
      <c r="B1181" s="31" t="s">
        <v>2212</v>
      </c>
      <c r="C1181" s="28" t="s">
        <v>1844</v>
      </c>
      <c r="D1181" s="28" t="s">
        <v>1880</v>
      </c>
      <c r="E1181" s="53">
        <v>98252454</v>
      </c>
      <c r="F1181" s="53">
        <v>98252454</v>
      </c>
      <c r="G1181" s="28">
        <v>1</v>
      </c>
      <c r="H1181" s="28" t="s">
        <v>2161</v>
      </c>
      <c r="I1181" s="28" t="s">
        <v>2837</v>
      </c>
      <c r="J1181" s="28">
        <v>173</v>
      </c>
      <c r="K1181" s="28">
        <v>58</v>
      </c>
      <c r="L1181" s="28" t="s">
        <v>3923</v>
      </c>
      <c r="M1181" s="30">
        <v>0.46031746031746001</v>
      </c>
      <c r="N1181" s="28"/>
      <c r="O1181" s="1">
        <v>1</v>
      </c>
      <c r="P1181" s="16" t="s">
        <v>5130</v>
      </c>
      <c r="T1181" s="3"/>
    </row>
    <row r="1182" spans="1:20" ht="15" customHeight="1">
      <c r="A1182" s="28" t="s">
        <v>4972</v>
      </c>
      <c r="B1182" s="31" t="s">
        <v>2602</v>
      </c>
      <c r="C1182" s="28" t="s">
        <v>1849</v>
      </c>
      <c r="D1182" s="28" t="s">
        <v>1880</v>
      </c>
      <c r="E1182" s="53">
        <v>99204924</v>
      </c>
      <c r="F1182" s="53">
        <v>99204924</v>
      </c>
      <c r="G1182" s="28">
        <v>1</v>
      </c>
      <c r="H1182" s="28" t="s">
        <v>2162</v>
      </c>
      <c r="I1182" s="28" t="s">
        <v>3317</v>
      </c>
      <c r="J1182" s="28">
        <v>1733</v>
      </c>
      <c r="K1182" s="28">
        <v>578</v>
      </c>
      <c r="L1182" s="28" t="s">
        <v>4584</v>
      </c>
      <c r="M1182" s="30">
        <v>0.94909688013136295</v>
      </c>
      <c r="N1182" s="28"/>
      <c r="O1182" s="1">
        <v>0.5</v>
      </c>
      <c r="P1182" s="16" t="s">
        <v>5130</v>
      </c>
      <c r="T1182" s="3"/>
    </row>
    <row r="1183" spans="1:20" ht="15" customHeight="1">
      <c r="A1183" s="28" t="s">
        <v>4972</v>
      </c>
      <c r="B1183" s="31" t="s">
        <v>2433</v>
      </c>
      <c r="C1183" s="28" t="s">
        <v>1842</v>
      </c>
      <c r="D1183" s="28" t="s">
        <v>1880</v>
      </c>
      <c r="E1183" s="53">
        <v>101586650</v>
      </c>
      <c r="F1183" s="53">
        <v>101586650</v>
      </c>
      <c r="G1183" s="28">
        <v>6</v>
      </c>
      <c r="H1183" s="28" t="s">
        <v>2163</v>
      </c>
      <c r="I1183" s="28" t="s">
        <v>3102</v>
      </c>
      <c r="J1183" s="28">
        <v>13938</v>
      </c>
      <c r="K1183" s="28">
        <v>4646</v>
      </c>
      <c r="L1183" s="28" t="s">
        <v>4276</v>
      </c>
      <c r="M1183" s="30">
        <v>0.99978480740262499</v>
      </c>
      <c r="N1183" s="28"/>
      <c r="O1183" s="1">
        <v>1</v>
      </c>
      <c r="P1183" s="16" t="s">
        <v>5131</v>
      </c>
      <c r="T1183" s="3"/>
    </row>
    <row r="1184" spans="1:20" ht="15" customHeight="1">
      <c r="A1184" s="28" t="s">
        <v>4972</v>
      </c>
      <c r="B1184" s="31" t="s">
        <v>2459</v>
      </c>
      <c r="C1184" s="28" t="s">
        <v>1842</v>
      </c>
      <c r="D1184" s="28" t="s">
        <v>1880</v>
      </c>
      <c r="E1184" s="53">
        <v>101675347</v>
      </c>
      <c r="F1184" s="53">
        <v>101675347</v>
      </c>
      <c r="G1184" s="28">
        <v>1</v>
      </c>
      <c r="H1184" s="28" t="s">
        <v>2162</v>
      </c>
      <c r="I1184" s="28" t="s">
        <v>3138</v>
      </c>
      <c r="J1184" s="28">
        <v>148</v>
      </c>
      <c r="K1184" s="28">
        <v>50</v>
      </c>
      <c r="L1184" s="28" t="s">
        <v>4327</v>
      </c>
      <c r="M1184" s="30">
        <v>5.8479532163742701E-2</v>
      </c>
      <c r="N1184" s="28"/>
      <c r="O1184" s="1">
        <v>0.5</v>
      </c>
      <c r="P1184" s="16" t="s">
        <v>5131</v>
      </c>
      <c r="T1184" s="3"/>
    </row>
    <row r="1185" spans="1:20" ht="15" customHeight="1">
      <c r="A1185" s="28" t="s">
        <v>4972</v>
      </c>
      <c r="B1185" s="31" t="s">
        <v>2491</v>
      </c>
      <c r="C1185" s="28" t="s">
        <v>1842</v>
      </c>
      <c r="D1185" s="28" t="s">
        <v>1880</v>
      </c>
      <c r="E1185" s="53">
        <v>101765379</v>
      </c>
      <c r="F1185" s="53">
        <v>101765379</v>
      </c>
      <c r="G1185" s="28">
        <v>1</v>
      </c>
      <c r="H1185" s="28" t="s">
        <v>2165</v>
      </c>
      <c r="I1185" s="28" t="s">
        <v>3179</v>
      </c>
      <c r="J1185" s="28">
        <v>1260</v>
      </c>
      <c r="K1185" s="28">
        <v>420</v>
      </c>
      <c r="L1185" s="28" t="s">
        <v>4378</v>
      </c>
      <c r="M1185" s="30">
        <v>1</v>
      </c>
      <c r="N1185" s="28"/>
      <c r="O1185" s="1">
        <v>1</v>
      </c>
      <c r="P1185" s="16" t="s">
        <v>5130</v>
      </c>
      <c r="T1185" s="3"/>
    </row>
    <row r="1186" spans="1:20" ht="15" customHeight="1">
      <c r="A1186" s="28" t="s">
        <v>4972</v>
      </c>
      <c r="B1186" s="31" t="s">
        <v>2596</v>
      </c>
      <c r="C1186" s="28" t="s">
        <v>1842</v>
      </c>
      <c r="D1186" s="28" t="s">
        <v>1880</v>
      </c>
      <c r="E1186" s="53">
        <v>101878249</v>
      </c>
      <c r="F1186" s="53">
        <v>101878249</v>
      </c>
      <c r="G1186" s="28">
        <v>1</v>
      </c>
      <c r="H1186" s="28" t="s">
        <v>2162</v>
      </c>
      <c r="I1186" s="28" t="s">
        <v>1370</v>
      </c>
      <c r="J1186" s="28" t="s">
        <v>3764</v>
      </c>
      <c r="K1186" s="28" t="s">
        <v>3765</v>
      </c>
      <c r="L1186" s="28" t="s">
        <v>4569</v>
      </c>
      <c r="M1186" s="30">
        <v>0.99291871921182262</v>
      </c>
      <c r="N1186" s="28"/>
      <c r="O1186" s="1">
        <v>1</v>
      </c>
      <c r="P1186" s="16" t="s">
        <v>5131</v>
      </c>
      <c r="T1186" s="3"/>
    </row>
    <row r="1187" spans="1:20" ht="15" customHeight="1">
      <c r="A1187" s="28" t="s">
        <v>4972</v>
      </c>
      <c r="B1187" s="31" t="s">
        <v>2379</v>
      </c>
      <c r="C1187" s="28" t="s">
        <v>1842</v>
      </c>
      <c r="D1187" s="28" t="s">
        <v>1880</v>
      </c>
      <c r="E1187" s="53">
        <v>103457069</v>
      </c>
      <c r="F1187" s="53">
        <v>103457069</v>
      </c>
      <c r="G1187" s="28">
        <v>1</v>
      </c>
      <c r="H1187" s="28" t="s">
        <v>2163</v>
      </c>
      <c r="I1187" s="28" t="s">
        <v>3035</v>
      </c>
      <c r="J1187" s="28">
        <v>12</v>
      </c>
      <c r="K1187" s="28">
        <v>4</v>
      </c>
      <c r="L1187" s="28" t="s">
        <v>4183</v>
      </c>
      <c r="M1187" s="30">
        <v>5.2631578947368397E-2</v>
      </c>
      <c r="N1187" s="28"/>
      <c r="O1187" s="1">
        <v>0.5</v>
      </c>
      <c r="P1187" s="16" t="s">
        <v>5131</v>
      </c>
      <c r="T1187" s="3"/>
    </row>
    <row r="1188" spans="1:20" ht="15" customHeight="1">
      <c r="A1188" s="28" t="s">
        <v>4972</v>
      </c>
      <c r="B1188" s="31" t="s">
        <v>2735</v>
      </c>
      <c r="C1188" s="28" t="s">
        <v>2736</v>
      </c>
      <c r="D1188" s="28" t="s">
        <v>1880</v>
      </c>
      <c r="E1188" s="53">
        <v>104126164</v>
      </c>
      <c r="F1188" s="53">
        <v>104126172</v>
      </c>
      <c r="G1188" s="28">
        <v>9</v>
      </c>
      <c r="H1188" s="28" t="s">
        <v>2161</v>
      </c>
      <c r="I1188" s="28" t="s">
        <v>3484</v>
      </c>
      <c r="J1188" s="28">
        <v>482</v>
      </c>
      <c r="K1188" s="28">
        <v>161</v>
      </c>
      <c r="L1188" s="28" t="s">
        <v>4820</v>
      </c>
      <c r="M1188" s="30">
        <v>1</v>
      </c>
      <c r="N1188" s="28"/>
      <c r="O1188" s="1">
        <v>1</v>
      </c>
      <c r="P1188" s="16" t="s">
        <v>5130</v>
      </c>
      <c r="T1188" s="3"/>
    </row>
    <row r="1189" spans="1:20" ht="15" customHeight="1">
      <c r="A1189" s="28" t="s">
        <v>4972</v>
      </c>
      <c r="B1189" s="31" t="s">
        <v>2598</v>
      </c>
      <c r="C1189" s="28" t="s">
        <v>1849</v>
      </c>
      <c r="D1189" s="28" t="s">
        <v>1880</v>
      </c>
      <c r="E1189" s="53">
        <v>104267555</v>
      </c>
      <c r="F1189" s="53">
        <v>104267555</v>
      </c>
      <c r="G1189" s="28">
        <v>1</v>
      </c>
      <c r="H1189" s="28" t="s">
        <v>2161</v>
      </c>
      <c r="I1189" s="28" t="s">
        <v>3311</v>
      </c>
      <c r="J1189" s="28">
        <v>281</v>
      </c>
      <c r="K1189" s="28">
        <v>94</v>
      </c>
      <c r="L1189" s="28" t="s">
        <v>4573</v>
      </c>
      <c r="M1189" s="30">
        <v>0.18762475049900201</v>
      </c>
      <c r="N1189" s="28"/>
      <c r="O1189" s="1">
        <v>0.5</v>
      </c>
      <c r="P1189" s="16" t="s">
        <v>5130</v>
      </c>
      <c r="T1189" s="3"/>
    </row>
    <row r="1190" spans="1:20" ht="15" customHeight="1">
      <c r="A1190" s="28" t="s">
        <v>4972</v>
      </c>
      <c r="B1190" s="31" t="s">
        <v>2449</v>
      </c>
      <c r="C1190" s="28" t="s">
        <v>1842</v>
      </c>
      <c r="D1190" s="28" t="s">
        <v>1880</v>
      </c>
      <c r="E1190" s="53">
        <v>104592795</v>
      </c>
      <c r="F1190" s="53">
        <v>104592795</v>
      </c>
      <c r="G1190" s="28">
        <v>1</v>
      </c>
      <c r="H1190" s="28" t="s">
        <v>2161</v>
      </c>
      <c r="I1190" s="28" t="s">
        <v>3125</v>
      </c>
      <c r="J1190" s="28">
        <v>8</v>
      </c>
      <c r="K1190" s="28">
        <v>3</v>
      </c>
      <c r="L1190" s="28" t="s">
        <v>4312</v>
      </c>
      <c r="M1190" s="30">
        <v>7.8740157480314994E-3</v>
      </c>
      <c r="N1190" s="28"/>
      <c r="O1190" s="1">
        <v>1</v>
      </c>
      <c r="P1190" s="16" t="s">
        <v>5130</v>
      </c>
      <c r="T1190" s="3"/>
    </row>
    <row r="1191" spans="1:20" ht="15" customHeight="1">
      <c r="A1191" s="28" t="s">
        <v>4972</v>
      </c>
      <c r="B1191" s="31" t="s">
        <v>2640</v>
      </c>
      <c r="C1191" s="28" t="s">
        <v>1846</v>
      </c>
      <c r="D1191" s="28" t="s">
        <v>1881</v>
      </c>
      <c r="E1191" s="53">
        <v>29303005</v>
      </c>
      <c r="F1191" s="53">
        <v>29303005</v>
      </c>
      <c r="G1191" s="28">
        <v>2</v>
      </c>
      <c r="H1191" s="28" t="s">
        <v>2162</v>
      </c>
      <c r="I1191" s="28" t="s">
        <v>3362</v>
      </c>
      <c r="J1191" s="28">
        <v>310</v>
      </c>
      <c r="K1191" s="28">
        <v>104</v>
      </c>
      <c r="L1191" s="28" t="s">
        <v>4651</v>
      </c>
      <c r="M1191" s="30">
        <v>0.77037037037037004</v>
      </c>
      <c r="N1191" s="28"/>
      <c r="O1191" s="1">
        <v>1</v>
      </c>
      <c r="P1191" s="16" t="s">
        <v>5131</v>
      </c>
      <c r="T1191" s="3"/>
    </row>
    <row r="1192" spans="1:20" ht="15" customHeight="1">
      <c r="A1192" s="28" t="s">
        <v>4972</v>
      </c>
      <c r="B1192" s="31" t="s">
        <v>761</v>
      </c>
      <c r="C1192" s="28" t="s">
        <v>1850</v>
      </c>
      <c r="D1192" s="28" t="s">
        <v>1881</v>
      </c>
      <c r="E1192" s="53">
        <v>36778005</v>
      </c>
      <c r="F1192" s="53">
        <v>36778005</v>
      </c>
      <c r="G1192" s="28">
        <v>1</v>
      </c>
      <c r="H1192" s="28" t="s">
        <v>2161</v>
      </c>
      <c r="I1192" s="28" t="s">
        <v>1372</v>
      </c>
      <c r="J1192" s="28">
        <v>507</v>
      </c>
      <c r="K1192" s="28">
        <v>169</v>
      </c>
      <c r="L1192" s="28" t="s">
        <v>4826</v>
      </c>
      <c r="M1192" s="30">
        <v>0.93888888888888899</v>
      </c>
      <c r="N1192" s="28"/>
      <c r="O1192" s="1">
        <v>1</v>
      </c>
      <c r="P1192" s="16" t="s">
        <v>5131</v>
      </c>
      <c r="T1192" s="3"/>
    </row>
    <row r="1193" spans="1:20" ht="15" customHeight="1">
      <c r="A1193" s="28" t="s">
        <v>4972</v>
      </c>
      <c r="B1193" s="31" t="s">
        <v>280</v>
      </c>
      <c r="C1193" s="28" t="s">
        <v>1848</v>
      </c>
      <c r="D1193" s="28" t="s">
        <v>1881</v>
      </c>
      <c r="E1193" s="53">
        <v>40766786</v>
      </c>
      <c r="F1193" s="53">
        <v>40766786</v>
      </c>
      <c r="G1193" s="28">
        <v>2</v>
      </c>
      <c r="H1193" s="28" t="s">
        <v>2162</v>
      </c>
      <c r="I1193" s="28" t="s">
        <v>3478</v>
      </c>
      <c r="J1193" s="28">
        <v>5718</v>
      </c>
      <c r="K1193" s="28">
        <v>1906</v>
      </c>
      <c r="L1193" s="28" t="s">
        <v>4813</v>
      </c>
      <c r="M1193" s="30">
        <v>0.40544564986173198</v>
      </c>
      <c r="N1193" s="28"/>
      <c r="O1193" s="1">
        <v>1</v>
      </c>
      <c r="P1193" s="16" t="s">
        <v>5130</v>
      </c>
      <c r="T1193" s="3"/>
    </row>
    <row r="1194" spans="1:20" ht="15" customHeight="1">
      <c r="A1194" s="28" t="s">
        <v>4972</v>
      </c>
      <c r="B1194" s="31" t="s">
        <v>2431</v>
      </c>
      <c r="C1194" s="28" t="s">
        <v>1842</v>
      </c>
      <c r="D1194" s="28" t="s">
        <v>1881</v>
      </c>
      <c r="E1194" s="53">
        <v>43181282</v>
      </c>
      <c r="F1194" s="53">
        <v>43181287</v>
      </c>
      <c r="G1194" s="28">
        <v>6</v>
      </c>
      <c r="H1194" s="28" t="s">
        <v>2161</v>
      </c>
      <c r="I1194" s="28" t="s">
        <v>3100</v>
      </c>
      <c r="J1194" s="28">
        <v>2847</v>
      </c>
      <c r="K1194" s="28">
        <v>949</v>
      </c>
      <c r="L1194" s="28" t="s">
        <v>4273</v>
      </c>
      <c r="M1194" s="30">
        <v>0.61265332472562894</v>
      </c>
      <c r="N1194" s="28"/>
      <c r="O1194" s="1">
        <v>1</v>
      </c>
      <c r="P1194" s="16" t="s">
        <v>5130</v>
      </c>
      <c r="T1194" s="3"/>
    </row>
    <row r="1195" spans="1:20" ht="15" customHeight="1">
      <c r="A1195" s="28" t="s">
        <v>4972</v>
      </c>
      <c r="B1195" s="31" t="s">
        <v>765</v>
      </c>
      <c r="C1195" s="28" t="s">
        <v>1842</v>
      </c>
      <c r="D1195" s="28" t="s">
        <v>1881</v>
      </c>
      <c r="E1195" s="53">
        <v>43197131</v>
      </c>
      <c r="F1195" s="53">
        <v>43197131</v>
      </c>
      <c r="G1195" s="28">
        <v>1</v>
      </c>
      <c r="H1195" s="28" t="s">
        <v>2162</v>
      </c>
      <c r="I1195" s="28" t="s">
        <v>1377</v>
      </c>
      <c r="J1195" s="28">
        <v>1326</v>
      </c>
      <c r="K1195" s="28">
        <v>442</v>
      </c>
      <c r="L1195" s="28" t="s">
        <v>4274</v>
      </c>
      <c r="M1195" s="30">
        <v>0.91322314049586795</v>
      </c>
      <c r="N1195" s="28"/>
      <c r="O1195" s="1">
        <v>1</v>
      </c>
      <c r="P1195" s="16" t="s">
        <v>5130</v>
      </c>
      <c r="T1195" s="3"/>
    </row>
    <row r="1196" spans="1:20" ht="15" customHeight="1">
      <c r="A1196" s="28" t="s">
        <v>4972</v>
      </c>
      <c r="B1196" s="31" t="s">
        <v>766</v>
      </c>
      <c r="C1196" s="28" t="s">
        <v>1850</v>
      </c>
      <c r="D1196" s="28" t="s">
        <v>1881</v>
      </c>
      <c r="E1196" s="53">
        <v>48609294</v>
      </c>
      <c r="F1196" s="53">
        <v>48609295</v>
      </c>
      <c r="G1196" s="28">
        <v>2</v>
      </c>
      <c r="H1196" s="28" t="s">
        <v>2161</v>
      </c>
      <c r="I1196" s="28" t="s">
        <v>1378</v>
      </c>
      <c r="J1196" s="28">
        <v>927</v>
      </c>
      <c r="K1196" s="28">
        <v>309</v>
      </c>
      <c r="L1196" s="28" t="s">
        <v>4841</v>
      </c>
      <c r="M1196" s="30">
        <v>0.92238805970149296</v>
      </c>
      <c r="N1196" s="28"/>
      <c r="O1196" s="1">
        <v>1</v>
      </c>
      <c r="P1196" s="16" t="s">
        <v>5130</v>
      </c>
      <c r="T1196" s="3"/>
    </row>
    <row r="1197" spans="1:20" ht="15" customHeight="1">
      <c r="A1197" s="28" t="s">
        <v>4972</v>
      </c>
      <c r="B1197" s="31" t="s">
        <v>766</v>
      </c>
      <c r="C1197" s="28" t="s">
        <v>1842</v>
      </c>
      <c r="D1197" s="28" t="s">
        <v>1881</v>
      </c>
      <c r="E1197" s="53">
        <v>48609410</v>
      </c>
      <c r="F1197" s="53">
        <v>48609410</v>
      </c>
      <c r="G1197" s="28">
        <v>2</v>
      </c>
      <c r="H1197" s="28" t="s">
        <v>2162</v>
      </c>
      <c r="I1197" s="28" t="s">
        <v>1378</v>
      </c>
      <c r="J1197" s="28">
        <v>812</v>
      </c>
      <c r="K1197" s="28">
        <v>271</v>
      </c>
      <c r="L1197" s="28" t="s">
        <v>4545</v>
      </c>
      <c r="M1197" s="30">
        <v>0.80895522388059704</v>
      </c>
      <c r="N1197" s="28"/>
      <c r="O1197" s="1">
        <v>1</v>
      </c>
      <c r="P1197" s="16" t="s">
        <v>5130</v>
      </c>
      <c r="T1197" s="3"/>
    </row>
    <row r="1198" spans="1:20" ht="15" customHeight="1">
      <c r="A1198" s="28" t="s">
        <v>4972</v>
      </c>
      <c r="B1198" s="31" t="s">
        <v>80</v>
      </c>
      <c r="C1198" s="28" t="s">
        <v>1842</v>
      </c>
      <c r="D1198" s="28" t="s">
        <v>1881</v>
      </c>
      <c r="E1198" s="53">
        <v>63276199</v>
      </c>
      <c r="F1198" s="53">
        <v>63276199</v>
      </c>
      <c r="G1198" s="28">
        <v>1</v>
      </c>
      <c r="H1198" s="28" t="s">
        <v>2161</v>
      </c>
      <c r="I1198" s="28" t="s">
        <v>3076</v>
      </c>
      <c r="J1198" s="28">
        <v>3478</v>
      </c>
      <c r="K1198" s="28">
        <v>1160</v>
      </c>
      <c r="L1198" s="28" t="s">
        <v>4242</v>
      </c>
      <c r="M1198" s="30">
        <v>0.97890295358649804</v>
      </c>
      <c r="N1198" s="28"/>
      <c r="O1198" s="1">
        <v>1</v>
      </c>
      <c r="P1198" s="16" t="s">
        <v>5131</v>
      </c>
      <c r="T1198" s="3"/>
    </row>
    <row r="1199" spans="1:20" ht="15" customHeight="1">
      <c r="A1199" s="28" t="s">
        <v>4972</v>
      </c>
      <c r="B1199" s="31" t="s">
        <v>2737</v>
      </c>
      <c r="C1199" s="28" t="s">
        <v>2738</v>
      </c>
      <c r="D1199" s="28" t="s">
        <v>1881</v>
      </c>
      <c r="E1199" s="53">
        <v>63690512</v>
      </c>
      <c r="F1199" s="53">
        <v>63690528</v>
      </c>
      <c r="G1199" s="28">
        <v>17</v>
      </c>
      <c r="H1199" s="28" t="s">
        <v>2161</v>
      </c>
      <c r="I1199" s="28" t="s">
        <v>3485</v>
      </c>
      <c r="J1199" s="28" t="s">
        <v>2055</v>
      </c>
      <c r="K1199" s="28" t="s">
        <v>1939</v>
      </c>
      <c r="L1199" s="28" t="s">
        <v>4821</v>
      </c>
      <c r="M1199" s="30">
        <v>8.3210202970682001E-3</v>
      </c>
      <c r="N1199" s="28"/>
      <c r="O1199" s="1">
        <v>0.28571428571428598</v>
      </c>
      <c r="P1199" s="16" t="s">
        <v>5131</v>
      </c>
      <c r="T1199" s="3"/>
    </row>
    <row r="1200" spans="1:20" ht="15" customHeight="1">
      <c r="A1200" s="28" t="s">
        <v>4972</v>
      </c>
      <c r="B1200" s="31" t="s">
        <v>2310</v>
      </c>
      <c r="C1200" s="28" t="s">
        <v>1874</v>
      </c>
      <c r="D1200" s="28" t="s">
        <v>1881</v>
      </c>
      <c r="E1200" s="53">
        <v>63704668</v>
      </c>
      <c r="F1200" s="53">
        <v>63704668</v>
      </c>
      <c r="G1200" s="28">
        <v>1</v>
      </c>
      <c r="H1200" s="28" t="s">
        <v>2161</v>
      </c>
      <c r="I1200" s="28" t="s">
        <v>2950</v>
      </c>
      <c r="J1200" s="28">
        <v>1197</v>
      </c>
      <c r="K1200" s="28">
        <v>399</v>
      </c>
      <c r="L1200" s="28" t="s">
        <v>4067</v>
      </c>
      <c r="M1200" s="30">
        <v>0.36272727272727301</v>
      </c>
      <c r="N1200" s="28"/>
      <c r="O1200" s="1">
        <v>0.5</v>
      </c>
      <c r="P1200" s="16" t="s">
        <v>5131</v>
      </c>
      <c r="T1200" s="3"/>
    </row>
    <row r="1201" spans="1:20" ht="15" customHeight="1">
      <c r="A1201" s="28" t="s">
        <v>4972</v>
      </c>
      <c r="B1201" s="31" t="s">
        <v>2270</v>
      </c>
      <c r="C1201" s="28" t="s">
        <v>1844</v>
      </c>
      <c r="D1201" s="28" t="s">
        <v>1881</v>
      </c>
      <c r="E1201" s="53">
        <v>64788115</v>
      </c>
      <c r="F1201" s="53">
        <v>64788115</v>
      </c>
      <c r="G1201" s="28">
        <v>1</v>
      </c>
      <c r="H1201" s="28" t="s">
        <v>2161</v>
      </c>
      <c r="I1201" s="28" t="s">
        <v>2907</v>
      </c>
      <c r="J1201" s="28">
        <v>19</v>
      </c>
      <c r="K1201" s="28">
        <v>7</v>
      </c>
      <c r="L1201" s="28" t="s">
        <v>4020</v>
      </c>
      <c r="M1201" s="30">
        <v>2.9661016949152502E-2</v>
      </c>
      <c r="N1201" s="28"/>
      <c r="O1201" s="1">
        <v>0.33333333333333298</v>
      </c>
      <c r="P1201" s="16" t="s">
        <v>5130</v>
      </c>
      <c r="T1201" s="3"/>
    </row>
    <row r="1202" spans="1:20" ht="15" customHeight="1">
      <c r="A1202" s="28" t="s">
        <v>4972</v>
      </c>
      <c r="B1202" s="31" t="s">
        <v>2395</v>
      </c>
      <c r="C1202" s="28" t="s">
        <v>1842</v>
      </c>
      <c r="D1202" s="28" t="s">
        <v>1881</v>
      </c>
      <c r="E1202" s="53">
        <v>66284742</v>
      </c>
      <c r="F1202" s="53">
        <v>66284742</v>
      </c>
      <c r="G1202" s="28">
        <v>4</v>
      </c>
      <c r="H1202" s="28" t="s">
        <v>2162</v>
      </c>
      <c r="I1202" s="28" t="s">
        <v>3058</v>
      </c>
      <c r="J1202" s="28" t="s">
        <v>1967</v>
      </c>
      <c r="K1202" s="28" t="s">
        <v>3656</v>
      </c>
      <c r="L1202" s="28" t="s">
        <v>4217</v>
      </c>
      <c r="M1202" s="30">
        <v>5.2842639593908648E-2</v>
      </c>
      <c r="N1202" s="28"/>
      <c r="O1202" s="1">
        <v>1</v>
      </c>
      <c r="P1202" s="16" t="s">
        <v>5130</v>
      </c>
      <c r="T1202" s="3"/>
    </row>
    <row r="1203" spans="1:20" ht="15" customHeight="1">
      <c r="A1203" s="28" t="s">
        <v>4972</v>
      </c>
      <c r="B1203" s="31" t="s">
        <v>2531</v>
      </c>
      <c r="C1203" s="28" t="s">
        <v>1842</v>
      </c>
      <c r="D1203" s="28" t="s">
        <v>1881</v>
      </c>
      <c r="E1203" s="53">
        <v>72115443</v>
      </c>
      <c r="F1203" s="53">
        <v>72115443</v>
      </c>
      <c r="G1203" s="28">
        <v>1</v>
      </c>
      <c r="H1203" s="28" t="s">
        <v>2162</v>
      </c>
      <c r="I1203" s="28" t="s">
        <v>3226</v>
      </c>
      <c r="J1203" s="28">
        <v>1297</v>
      </c>
      <c r="K1203" s="28">
        <v>433</v>
      </c>
      <c r="L1203" s="28" t="s">
        <v>4463</v>
      </c>
      <c r="M1203" s="30">
        <v>0.99311926605504597</v>
      </c>
      <c r="N1203" s="28"/>
      <c r="O1203" s="1">
        <v>0.11111111111111099</v>
      </c>
      <c r="P1203" s="16" t="s">
        <v>5130</v>
      </c>
      <c r="T1203" s="3"/>
    </row>
    <row r="1204" spans="1:20" ht="15" customHeight="1">
      <c r="A1204" s="28" t="s">
        <v>4972</v>
      </c>
      <c r="B1204" s="31" t="s">
        <v>156</v>
      </c>
      <c r="C1204" s="28" t="s">
        <v>1844</v>
      </c>
      <c r="D1204" s="28" t="s">
        <v>1881</v>
      </c>
      <c r="E1204" s="53">
        <v>72892322</v>
      </c>
      <c r="F1204" s="53">
        <v>72892322</v>
      </c>
      <c r="G1204" s="28">
        <v>1</v>
      </c>
      <c r="H1204" s="28" t="s">
        <v>2162</v>
      </c>
      <c r="I1204" s="28" t="s">
        <v>2876</v>
      </c>
      <c r="J1204" s="28">
        <v>74</v>
      </c>
      <c r="K1204" s="28">
        <v>25</v>
      </c>
      <c r="L1204" s="28" t="s">
        <v>3974</v>
      </c>
      <c r="M1204" s="30">
        <v>4.7438330170777997E-2</v>
      </c>
      <c r="N1204" s="28"/>
      <c r="O1204" s="1">
        <v>1</v>
      </c>
      <c r="P1204" s="16" t="s">
        <v>5130</v>
      </c>
      <c r="T1204" s="3"/>
    </row>
    <row r="1205" spans="1:20" ht="15" customHeight="1">
      <c r="A1205" s="28" t="s">
        <v>4972</v>
      </c>
      <c r="B1205" s="31" t="s">
        <v>2252</v>
      </c>
      <c r="C1205" s="28" t="s">
        <v>1844</v>
      </c>
      <c r="D1205" s="28" t="s">
        <v>1881</v>
      </c>
      <c r="E1205" s="53">
        <v>73427249</v>
      </c>
      <c r="F1205" s="53">
        <v>73427249</v>
      </c>
      <c r="G1205" s="28">
        <v>1</v>
      </c>
      <c r="H1205" s="28" t="s">
        <v>2161</v>
      </c>
      <c r="I1205" s="28" t="s">
        <v>2886</v>
      </c>
      <c r="J1205" s="28">
        <v>65</v>
      </c>
      <c r="K1205" s="28">
        <v>22</v>
      </c>
      <c r="L1205" s="28" t="s">
        <v>3987</v>
      </c>
      <c r="M1205" s="30">
        <v>4.6121593291404597E-2</v>
      </c>
      <c r="N1205" s="28"/>
      <c r="O1205" s="1">
        <v>0.33333333333333298</v>
      </c>
      <c r="P1205" s="16" t="s">
        <v>5130</v>
      </c>
      <c r="T1205" s="3"/>
    </row>
    <row r="1206" spans="1:20" ht="15" customHeight="1">
      <c r="A1206" s="28" t="s">
        <v>4972</v>
      </c>
      <c r="B1206" s="31" t="s">
        <v>2252</v>
      </c>
      <c r="C1206" s="28" t="s">
        <v>1842</v>
      </c>
      <c r="D1206" s="28" t="s">
        <v>1881</v>
      </c>
      <c r="E1206" s="53">
        <v>73428282</v>
      </c>
      <c r="F1206" s="53">
        <v>73428282</v>
      </c>
      <c r="G1206" s="28">
        <v>1</v>
      </c>
      <c r="H1206" s="28" t="s">
        <v>2162</v>
      </c>
      <c r="I1206" s="28" t="s">
        <v>2886</v>
      </c>
      <c r="J1206" s="28">
        <v>241</v>
      </c>
      <c r="K1206" s="28">
        <v>81</v>
      </c>
      <c r="L1206" s="28" t="s">
        <v>4389</v>
      </c>
      <c r="M1206" s="30">
        <v>0.169811320754717</v>
      </c>
      <c r="N1206" s="28"/>
      <c r="O1206" s="1">
        <v>0.33333333333333298</v>
      </c>
      <c r="P1206" s="16" t="s">
        <v>5130</v>
      </c>
      <c r="T1206" s="3"/>
    </row>
    <row r="1207" spans="1:20" ht="15" customHeight="1">
      <c r="A1207" s="28" t="s">
        <v>4972</v>
      </c>
      <c r="B1207" s="31" t="s">
        <v>2224</v>
      </c>
      <c r="C1207" s="28" t="s">
        <v>1844</v>
      </c>
      <c r="D1207" s="28" t="s">
        <v>1881</v>
      </c>
      <c r="E1207" s="53">
        <v>76704434</v>
      </c>
      <c r="F1207" s="53">
        <v>76704437</v>
      </c>
      <c r="G1207" s="28">
        <v>4</v>
      </c>
      <c r="H1207" s="28" t="s">
        <v>2161</v>
      </c>
      <c r="I1207" s="28" t="s">
        <v>2852</v>
      </c>
      <c r="J1207" s="28">
        <v>611</v>
      </c>
      <c r="K1207" s="28">
        <v>204</v>
      </c>
      <c r="L1207" s="28" t="s">
        <v>3940</v>
      </c>
      <c r="M1207" s="30">
        <v>0.87931034482758597</v>
      </c>
      <c r="N1207" s="28"/>
      <c r="O1207" s="1">
        <v>0.5</v>
      </c>
      <c r="P1207" s="16" t="s">
        <v>5130</v>
      </c>
      <c r="T1207" s="3"/>
    </row>
    <row r="1208" spans="1:20" ht="15" customHeight="1">
      <c r="A1208" s="28" t="s">
        <v>4972</v>
      </c>
      <c r="B1208" s="31" t="s">
        <v>2626</v>
      </c>
      <c r="C1208" s="28" t="s">
        <v>1846</v>
      </c>
      <c r="D1208" s="28" t="s">
        <v>1881</v>
      </c>
      <c r="E1208" s="53">
        <v>81451719</v>
      </c>
      <c r="F1208" s="53">
        <v>81451719</v>
      </c>
      <c r="G1208" s="28">
        <v>1</v>
      </c>
      <c r="H1208" s="28" t="s">
        <v>2161</v>
      </c>
      <c r="I1208" s="28" t="s">
        <v>3343</v>
      </c>
      <c r="J1208" s="28">
        <v>450</v>
      </c>
      <c r="K1208" s="28">
        <v>150</v>
      </c>
      <c r="L1208" s="28" t="s">
        <v>4622</v>
      </c>
      <c r="M1208" s="30">
        <v>0.89285714285714302</v>
      </c>
      <c r="N1208" s="28"/>
      <c r="O1208" s="1">
        <v>0.14285714285714299</v>
      </c>
      <c r="P1208" s="16" t="s">
        <v>5130</v>
      </c>
      <c r="T1208" s="3"/>
    </row>
    <row r="1209" spans="1:20" ht="15" customHeight="1">
      <c r="A1209" s="28" t="s">
        <v>4972</v>
      </c>
      <c r="B1209" s="31" t="s">
        <v>2366</v>
      </c>
      <c r="C1209" s="28" t="s">
        <v>1842</v>
      </c>
      <c r="D1209" s="28" t="s">
        <v>1881</v>
      </c>
      <c r="E1209" s="53">
        <v>99258485</v>
      </c>
      <c r="F1209" s="53">
        <v>99258485</v>
      </c>
      <c r="G1209" s="28">
        <v>4</v>
      </c>
      <c r="H1209" s="28" t="s">
        <v>2162</v>
      </c>
      <c r="I1209" s="28" t="s">
        <v>3020</v>
      </c>
      <c r="J1209" s="28">
        <v>1066</v>
      </c>
      <c r="K1209" s="28">
        <v>356</v>
      </c>
      <c r="L1209" s="28" t="s">
        <v>4157</v>
      </c>
      <c r="M1209" s="30">
        <v>0.69395711500974699</v>
      </c>
      <c r="N1209" s="28"/>
      <c r="O1209" s="1">
        <v>1</v>
      </c>
      <c r="P1209" s="16" t="s">
        <v>5130</v>
      </c>
      <c r="T1209" s="3"/>
    </row>
    <row r="1210" spans="1:20" ht="15" customHeight="1">
      <c r="A1210" s="28" t="s">
        <v>4972</v>
      </c>
      <c r="B1210" s="31" t="s">
        <v>2516</v>
      </c>
      <c r="C1210" s="28" t="s">
        <v>1842</v>
      </c>
      <c r="D1210" s="28" t="s">
        <v>1881</v>
      </c>
      <c r="E1210" s="53">
        <v>100176240</v>
      </c>
      <c r="F1210" s="53">
        <v>100176240</v>
      </c>
      <c r="G1210" s="28">
        <v>1</v>
      </c>
      <c r="H1210" s="28" t="s">
        <v>2161</v>
      </c>
      <c r="I1210" s="28" t="s">
        <v>3207</v>
      </c>
      <c r="J1210" s="28">
        <v>328</v>
      </c>
      <c r="K1210" s="28">
        <v>110</v>
      </c>
      <c r="L1210" s="28" t="s">
        <v>4422</v>
      </c>
      <c r="M1210" s="30">
        <v>0.35143769968051097</v>
      </c>
      <c r="N1210" s="28"/>
      <c r="O1210" s="1">
        <v>1</v>
      </c>
      <c r="P1210" s="16" t="s">
        <v>5131</v>
      </c>
      <c r="T1210" s="3"/>
    </row>
    <row r="1211" spans="1:20" ht="15" customHeight="1">
      <c r="A1211" s="28" t="s">
        <v>4972</v>
      </c>
      <c r="B1211" s="31" t="s">
        <v>2516</v>
      </c>
      <c r="C1211" s="28" t="s">
        <v>1842</v>
      </c>
      <c r="D1211" s="28" t="s">
        <v>1881</v>
      </c>
      <c r="E1211" s="53">
        <v>100176394</v>
      </c>
      <c r="F1211" s="53">
        <v>100176394</v>
      </c>
      <c r="G1211" s="28">
        <v>1</v>
      </c>
      <c r="H1211" s="28" t="s">
        <v>2161</v>
      </c>
      <c r="I1211" s="28" t="s">
        <v>3207</v>
      </c>
      <c r="J1211" s="28">
        <v>482</v>
      </c>
      <c r="K1211" s="28">
        <v>161</v>
      </c>
      <c r="L1211" s="28" t="s">
        <v>4423</v>
      </c>
      <c r="M1211" s="30">
        <v>0.51437699680511195</v>
      </c>
      <c r="N1211" s="28"/>
      <c r="O1211" s="1">
        <v>1</v>
      </c>
      <c r="P1211" s="16" t="s">
        <v>5131</v>
      </c>
      <c r="T1211" s="3"/>
    </row>
    <row r="1212" spans="1:20" ht="15" customHeight="1">
      <c r="A1212" s="28" t="s">
        <v>4972</v>
      </c>
      <c r="B1212" s="31" t="s">
        <v>2538</v>
      </c>
      <c r="C1212" s="28" t="s">
        <v>1842</v>
      </c>
      <c r="D1212" s="28" t="s">
        <v>1882</v>
      </c>
      <c r="E1212" s="53">
        <v>465042</v>
      </c>
      <c r="F1212" s="53">
        <v>465042</v>
      </c>
      <c r="G1212" s="28">
        <v>1</v>
      </c>
      <c r="H1212" s="28" t="s">
        <v>2162</v>
      </c>
      <c r="I1212" s="28" t="s">
        <v>3234</v>
      </c>
      <c r="J1212" s="28">
        <v>11</v>
      </c>
      <c r="K1212" s="28">
        <v>4</v>
      </c>
      <c r="L1212" s="28" t="s">
        <v>4474</v>
      </c>
      <c r="M1212" s="30">
        <v>8.6767895878525E-3</v>
      </c>
      <c r="N1212" s="28"/>
      <c r="O1212" s="1">
        <v>0.5</v>
      </c>
      <c r="P1212" s="16" t="s">
        <v>5130</v>
      </c>
      <c r="T1212" s="3"/>
    </row>
    <row r="1213" spans="1:20" ht="15" customHeight="1">
      <c r="A1213" s="28" t="s">
        <v>4972</v>
      </c>
      <c r="B1213" s="31" t="s">
        <v>2359</v>
      </c>
      <c r="C1213" s="28" t="s">
        <v>1843</v>
      </c>
      <c r="D1213" s="28" t="s">
        <v>1882</v>
      </c>
      <c r="E1213" s="53">
        <v>573518</v>
      </c>
      <c r="F1213" s="53">
        <v>573518</v>
      </c>
      <c r="G1213" s="28">
        <v>1</v>
      </c>
      <c r="H1213" s="28" t="s">
        <v>2161</v>
      </c>
      <c r="I1213" s="28" t="s">
        <v>3012</v>
      </c>
      <c r="J1213" s="28">
        <v>2166</v>
      </c>
      <c r="K1213" s="28">
        <v>722</v>
      </c>
      <c r="L1213" s="28" t="s">
        <v>4142</v>
      </c>
      <c r="M1213" s="30">
        <v>0.948751642575558</v>
      </c>
      <c r="N1213" s="28"/>
      <c r="O1213" s="1">
        <v>0.5</v>
      </c>
      <c r="P1213" s="16" t="s">
        <v>5130</v>
      </c>
      <c r="T1213" s="3"/>
    </row>
    <row r="1214" spans="1:20" ht="15" customHeight="1">
      <c r="A1214" s="28" t="s">
        <v>4972</v>
      </c>
      <c r="B1214" s="31" t="s">
        <v>2380</v>
      </c>
      <c r="C1214" s="28" t="s">
        <v>1842</v>
      </c>
      <c r="D1214" s="28" t="s">
        <v>1882</v>
      </c>
      <c r="E1214" s="53">
        <v>624580</v>
      </c>
      <c r="F1214" s="53">
        <v>624580</v>
      </c>
      <c r="G1214" s="28">
        <v>1</v>
      </c>
      <c r="H1214" s="28" t="s">
        <v>2162</v>
      </c>
      <c r="I1214" s="28" t="s">
        <v>3036</v>
      </c>
      <c r="J1214" s="28" t="s">
        <v>3646</v>
      </c>
      <c r="K1214" s="28" t="s">
        <v>3647</v>
      </c>
      <c r="L1214" s="28" t="s">
        <v>4184</v>
      </c>
      <c r="M1214" s="30">
        <v>0.91303893934648706</v>
      </c>
      <c r="N1214" s="28"/>
      <c r="O1214" s="1">
        <v>0.4</v>
      </c>
      <c r="P1214" s="16" t="s">
        <v>5130</v>
      </c>
      <c r="T1214" s="3"/>
    </row>
    <row r="1215" spans="1:20" ht="15" customHeight="1">
      <c r="A1215" s="28" t="s">
        <v>4972</v>
      </c>
      <c r="B1215" s="31" t="s">
        <v>2725</v>
      </c>
      <c r="C1215" s="28" t="s">
        <v>1848</v>
      </c>
      <c r="D1215" s="28" t="s">
        <v>1882</v>
      </c>
      <c r="E1215" s="53">
        <v>666125</v>
      </c>
      <c r="F1215" s="53">
        <v>666125</v>
      </c>
      <c r="G1215" s="28">
        <v>1</v>
      </c>
      <c r="H1215" s="28" t="s">
        <v>2162</v>
      </c>
      <c r="I1215" s="28" t="s">
        <v>3471</v>
      </c>
      <c r="J1215" s="28">
        <v>23</v>
      </c>
      <c r="K1215" s="28">
        <v>8</v>
      </c>
      <c r="L1215" s="28" t="s">
        <v>4801</v>
      </c>
      <c r="M1215" s="30">
        <v>1.8223234624145799E-2</v>
      </c>
      <c r="N1215" s="28"/>
      <c r="O1215" s="1">
        <v>1</v>
      </c>
      <c r="P1215" s="16" t="s">
        <v>5130</v>
      </c>
      <c r="T1215" s="3"/>
    </row>
    <row r="1216" spans="1:20" ht="15" customHeight="1">
      <c r="A1216" s="28" t="s">
        <v>4972</v>
      </c>
      <c r="B1216" s="31" t="s">
        <v>2304</v>
      </c>
      <c r="C1216" s="28" t="s">
        <v>1874</v>
      </c>
      <c r="D1216" s="28" t="s">
        <v>1882</v>
      </c>
      <c r="E1216" s="53">
        <v>712537</v>
      </c>
      <c r="F1216" s="53">
        <v>712537</v>
      </c>
      <c r="G1216" s="28">
        <v>1</v>
      </c>
      <c r="H1216" s="28" t="s">
        <v>2161</v>
      </c>
      <c r="I1216" s="28" t="s">
        <v>2943</v>
      </c>
      <c r="J1216" s="28">
        <v>687</v>
      </c>
      <c r="K1216" s="28">
        <v>229</v>
      </c>
      <c r="L1216" s="28" t="s">
        <v>4060</v>
      </c>
      <c r="M1216" s="30">
        <v>0.97033898305084698</v>
      </c>
      <c r="N1216" s="28"/>
      <c r="O1216" s="1">
        <v>1</v>
      </c>
      <c r="P1216" s="16" t="s">
        <v>5131</v>
      </c>
      <c r="T1216" s="3"/>
    </row>
    <row r="1217" spans="1:20" ht="15" customHeight="1">
      <c r="A1217" s="28" t="s">
        <v>4972</v>
      </c>
      <c r="B1217" s="31" t="s">
        <v>2308</v>
      </c>
      <c r="C1217" s="28" t="s">
        <v>1874</v>
      </c>
      <c r="D1217" s="28" t="s">
        <v>1882</v>
      </c>
      <c r="E1217" s="53">
        <v>803621</v>
      </c>
      <c r="F1217" s="53">
        <v>803621</v>
      </c>
      <c r="G1217" s="28">
        <v>2</v>
      </c>
      <c r="H1217" s="28" t="s">
        <v>2162</v>
      </c>
      <c r="I1217" s="28" t="s">
        <v>2948</v>
      </c>
      <c r="J1217" s="28">
        <v>968</v>
      </c>
      <c r="K1217" s="28">
        <v>323</v>
      </c>
      <c r="L1217" s="28" t="s">
        <v>4065</v>
      </c>
      <c r="M1217" s="30">
        <v>0.80148883374689806</v>
      </c>
      <c r="N1217" s="28"/>
      <c r="O1217" s="1">
        <v>1</v>
      </c>
      <c r="P1217" s="16" t="s">
        <v>5131</v>
      </c>
      <c r="T1217" s="3"/>
    </row>
    <row r="1218" spans="1:20" ht="15" customHeight="1">
      <c r="A1218" s="28" t="s">
        <v>4972</v>
      </c>
      <c r="B1218" s="31" t="s">
        <v>2308</v>
      </c>
      <c r="C1218" s="28" t="s">
        <v>1868</v>
      </c>
      <c r="D1218" s="28" t="s">
        <v>1882</v>
      </c>
      <c r="E1218" s="53">
        <v>803745</v>
      </c>
      <c r="F1218" s="53">
        <v>803748</v>
      </c>
      <c r="G1218" s="28">
        <v>4</v>
      </c>
      <c r="H1218" s="28" t="s">
        <v>2161</v>
      </c>
      <c r="I1218" s="28" t="s">
        <v>2948</v>
      </c>
      <c r="J1218" s="28">
        <v>1092</v>
      </c>
      <c r="K1218" s="28">
        <v>364</v>
      </c>
      <c r="L1218" s="28" t="s">
        <v>4853</v>
      </c>
      <c r="M1218" s="30">
        <v>0.90322580645161299</v>
      </c>
      <c r="N1218" s="28"/>
      <c r="O1218" s="1">
        <v>1</v>
      </c>
      <c r="P1218" s="16" t="s">
        <v>5131</v>
      </c>
      <c r="T1218" s="3"/>
    </row>
    <row r="1219" spans="1:20" ht="15" customHeight="1">
      <c r="A1219" s="28" t="s">
        <v>4972</v>
      </c>
      <c r="B1219" s="31" t="s">
        <v>772</v>
      </c>
      <c r="C1219" s="28" t="s">
        <v>1855</v>
      </c>
      <c r="D1219" s="28" t="s">
        <v>1882</v>
      </c>
      <c r="E1219" s="53">
        <v>1409986</v>
      </c>
      <c r="F1219" s="53">
        <v>1409986</v>
      </c>
      <c r="G1219" s="28">
        <v>5</v>
      </c>
      <c r="H1219" s="28" t="s">
        <v>2162</v>
      </c>
      <c r="I1219" s="28" t="s">
        <v>1390</v>
      </c>
      <c r="J1219" s="28">
        <v>1030</v>
      </c>
      <c r="K1219" s="28">
        <v>344</v>
      </c>
      <c r="L1219" s="28" t="s">
        <v>3895</v>
      </c>
      <c r="M1219" s="30">
        <v>0.96358543417367004</v>
      </c>
      <c r="N1219" s="28"/>
      <c r="O1219" s="1">
        <v>1</v>
      </c>
      <c r="P1219" s="16" t="s">
        <v>5130</v>
      </c>
      <c r="T1219" s="3"/>
    </row>
    <row r="1220" spans="1:20" ht="15" customHeight="1">
      <c r="A1220" s="28" t="s">
        <v>4972</v>
      </c>
      <c r="B1220" s="31" t="s">
        <v>772</v>
      </c>
      <c r="C1220" s="28" t="s">
        <v>1842</v>
      </c>
      <c r="D1220" s="28" t="s">
        <v>1882</v>
      </c>
      <c r="E1220" s="53">
        <v>1410087</v>
      </c>
      <c r="F1220" s="53">
        <v>1410087</v>
      </c>
      <c r="G1220" s="28">
        <v>1</v>
      </c>
      <c r="H1220" s="28" t="s">
        <v>2162</v>
      </c>
      <c r="I1220" s="28" t="s">
        <v>1390</v>
      </c>
      <c r="J1220" s="28">
        <v>929</v>
      </c>
      <c r="K1220" s="28">
        <v>310</v>
      </c>
      <c r="L1220" s="28" t="s">
        <v>4187</v>
      </c>
      <c r="M1220" s="30">
        <v>0.86834733893557403</v>
      </c>
      <c r="N1220" s="28"/>
      <c r="O1220" s="1">
        <v>1</v>
      </c>
      <c r="P1220" s="16" t="s">
        <v>5130</v>
      </c>
      <c r="T1220" s="3"/>
    </row>
    <row r="1221" spans="1:20" ht="15" customHeight="1">
      <c r="A1221" s="28" t="s">
        <v>4972</v>
      </c>
      <c r="B1221" s="31" t="s">
        <v>772</v>
      </c>
      <c r="C1221" s="28" t="s">
        <v>1840</v>
      </c>
      <c r="D1221" s="28" t="s">
        <v>1882</v>
      </c>
      <c r="E1221" s="53">
        <v>1416240</v>
      </c>
      <c r="F1221" s="53">
        <v>1416240</v>
      </c>
      <c r="G1221" s="28">
        <v>1</v>
      </c>
      <c r="H1221" s="28" t="s">
        <v>2161</v>
      </c>
      <c r="I1221" s="28" t="s">
        <v>1390</v>
      </c>
      <c r="J1221" s="28">
        <v>384</v>
      </c>
      <c r="K1221" s="28">
        <v>128</v>
      </c>
      <c r="L1221" s="28" t="s">
        <v>4697</v>
      </c>
      <c r="M1221" s="30">
        <v>0.358543417366947</v>
      </c>
      <c r="N1221" s="28"/>
      <c r="O1221" s="1">
        <v>1</v>
      </c>
      <c r="P1221" s="16" t="s">
        <v>5130</v>
      </c>
      <c r="T1221" s="3"/>
    </row>
    <row r="1222" spans="1:20" ht="15" customHeight="1">
      <c r="A1222" s="28" t="s">
        <v>4972</v>
      </c>
      <c r="B1222" s="31" t="s">
        <v>772</v>
      </c>
      <c r="C1222" s="28" t="s">
        <v>2771</v>
      </c>
      <c r="D1222" s="28" t="s">
        <v>1882</v>
      </c>
      <c r="E1222" s="53">
        <v>1418450</v>
      </c>
      <c r="F1222" s="53">
        <v>1418450</v>
      </c>
      <c r="G1222" s="28">
        <v>11</v>
      </c>
      <c r="H1222" s="28" t="s">
        <v>2162</v>
      </c>
      <c r="I1222" s="28" t="s">
        <v>1390</v>
      </c>
      <c r="J1222" s="28">
        <v>202</v>
      </c>
      <c r="K1222" s="28">
        <v>68</v>
      </c>
      <c r="L1222" s="28" t="s">
        <v>4650</v>
      </c>
      <c r="M1222" s="30">
        <v>0.19047619047618999</v>
      </c>
      <c r="N1222" s="28"/>
      <c r="O1222" s="1">
        <v>1</v>
      </c>
      <c r="P1222" s="16" t="s">
        <v>5130</v>
      </c>
      <c r="T1222" s="3"/>
    </row>
    <row r="1223" spans="1:20" ht="15" customHeight="1">
      <c r="A1223" s="28" t="s">
        <v>4972</v>
      </c>
      <c r="B1223" s="31" t="s">
        <v>773</v>
      </c>
      <c r="C1223" s="28" t="s">
        <v>1842</v>
      </c>
      <c r="D1223" s="28" t="s">
        <v>1882</v>
      </c>
      <c r="E1223" s="53">
        <v>1476159</v>
      </c>
      <c r="F1223" s="53">
        <v>1476165</v>
      </c>
      <c r="G1223" s="28">
        <v>7</v>
      </c>
      <c r="H1223" s="28" t="s">
        <v>2161</v>
      </c>
      <c r="I1223" s="28" t="s">
        <v>1391</v>
      </c>
      <c r="J1223" s="28">
        <v>1198</v>
      </c>
      <c r="K1223" s="28">
        <v>400</v>
      </c>
      <c r="L1223" s="28" t="s">
        <v>4471</v>
      </c>
      <c r="M1223" s="30">
        <v>0.84388185654008396</v>
      </c>
      <c r="N1223" s="28"/>
      <c r="O1223" s="1">
        <v>1</v>
      </c>
      <c r="P1223" s="16" t="s">
        <v>5131</v>
      </c>
      <c r="T1223" s="3"/>
    </row>
    <row r="1224" spans="1:20" ht="15" customHeight="1">
      <c r="A1224" s="28" t="s">
        <v>4972</v>
      </c>
      <c r="B1224" s="31" t="s">
        <v>773</v>
      </c>
      <c r="C1224" s="28" t="s">
        <v>1842</v>
      </c>
      <c r="D1224" s="28" t="s">
        <v>1882</v>
      </c>
      <c r="E1224" s="53">
        <v>1478391</v>
      </c>
      <c r="F1224" s="53">
        <v>1478391</v>
      </c>
      <c r="G1224" s="28">
        <v>1</v>
      </c>
      <c r="H1224" s="28" t="s">
        <v>2161</v>
      </c>
      <c r="I1224" s="28" t="s">
        <v>1391</v>
      </c>
      <c r="J1224" s="28">
        <v>79</v>
      </c>
      <c r="K1224" s="28">
        <v>27</v>
      </c>
      <c r="L1224" s="28" t="s">
        <v>4472</v>
      </c>
      <c r="M1224" s="30">
        <v>5.6962025316455701E-2</v>
      </c>
      <c r="N1224" s="28"/>
      <c r="O1224" s="1">
        <v>1</v>
      </c>
      <c r="P1224" s="16" t="s">
        <v>5131</v>
      </c>
      <c r="T1224" s="3"/>
    </row>
    <row r="1225" spans="1:20" ht="15" customHeight="1">
      <c r="A1225" s="28" t="s">
        <v>4972</v>
      </c>
      <c r="B1225" s="31" t="s">
        <v>2214</v>
      </c>
      <c r="C1225" s="28" t="s">
        <v>1844</v>
      </c>
      <c r="D1225" s="28" t="s">
        <v>1882</v>
      </c>
      <c r="E1225" s="53">
        <v>1858177</v>
      </c>
      <c r="F1225" s="53">
        <v>1858177</v>
      </c>
      <c r="G1225" s="28">
        <v>1</v>
      </c>
      <c r="H1225" s="28" t="s">
        <v>2161</v>
      </c>
      <c r="I1225" s="28" t="s">
        <v>2839</v>
      </c>
      <c r="J1225" s="28" t="s">
        <v>3557</v>
      </c>
      <c r="K1225" s="28" t="s">
        <v>3557</v>
      </c>
      <c r="L1225" s="28" t="s">
        <v>3925</v>
      </c>
      <c r="M1225" s="30">
        <v>2.1879902054558649E-3</v>
      </c>
      <c r="N1225" s="28"/>
      <c r="O1225" s="1">
        <v>1</v>
      </c>
      <c r="P1225" s="16" t="s">
        <v>5131</v>
      </c>
      <c r="T1225" s="3"/>
    </row>
    <row r="1226" spans="1:20" ht="15" customHeight="1">
      <c r="A1226" s="28" t="s">
        <v>4972</v>
      </c>
      <c r="B1226" s="31" t="s">
        <v>2223</v>
      </c>
      <c r="C1226" s="28" t="s">
        <v>1844</v>
      </c>
      <c r="D1226" s="28" t="s">
        <v>1882</v>
      </c>
      <c r="E1226" s="53">
        <v>2520341</v>
      </c>
      <c r="F1226" s="53">
        <v>2520341</v>
      </c>
      <c r="G1226" s="28">
        <v>1</v>
      </c>
      <c r="H1226" s="28" t="s">
        <v>2162</v>
      </c>
      <c r="I1226" s="28" t="s">
        <v>2850</v>
      </c>
      <c r="J1226" s="28" t="s">
        <v>3562</v>
      </c>
      <c r="K1226" s="28" t="s">
        <v>3563</v>
      </c>
      <c r="L1226" s="28" t="s">
        <v>3937</v>
      </c>
      <c r="M1226" s="30">
        <v>0.87630455407969654</v>
      </c>
      <c r="N1226" s="28"/>
      <c r="O1226" s="1">
        <v>1</v>
      </c>
      <c r="P1226" s="16" t="s">
        <v>5131</v>
      </c>
      <c r="T1226" s="3"/>
    </row>
    <row r="1227" spans="1:20" ht="15" customHeight="1">
      <c r="A1227" s="28" t="s">
        <v>4972</v>
      </c>
      <c r="B1227" s="31" t="s">
        <v>774</v>
      </c>
      <c r="C1227" s="28" t="s">
        <v>1844</v>
      </c>
      <c r="D1227" s="28" t="s">
        <v>1882</v>
      </c>
      <c r="E1227" s="53">
        <v>2520931</v>
      </c>
      <c r="F1227" s="53">
        <v>2520931</v>
      </c>
      <c r="G1227" s="28">
        <v>2</v>
      </c>
      <c r="H1227" s="28" t="s">
        <v>2162</v>
      </c>
      <c r="I1227" s="28" t="s">
        <v>1392</v>
      </c>
      <c r="J1227" s="28">
        <v>145</v>
      </c>
      <c r="K1227" s="28">
        <v>49</v>
      </c>
      <c r="L1227" s="28" t="s">
        <v>3936</v>
      </c>
      <c r="M1227" s="30">
        <v>0.19758064516129001</v>
      </c>
      <c r="N1227" s="28"/>
      <c r="O1227" s="1">
        <v>1</v>
      </c>
      <c r="P1227" s="16" t="s">
        <v>5131</v>
      </c>
      <c r="T1227" s="3"/>
    </row>
    <row r="1228" spans="1:20" ht="15" customHeight="1">
      <c r="A1228" s="28" t="s">
        <v>4972</v>
      </c>
      <c r="B1228" s="31" t="s">
        <v>2571</v>
      </c>
      <c r="C1228" s="28" t="s">
        <v>1842</v>
      </c>
      <c r="D1228" s="28" t="s">
        <v>1882</v>
      </c>
      <c r="E1228" s="53">
        <v>2761571</v>
      </c>
      <c r="F1228" s="53">
        <v>2761571</v>
      </c>
      <c r="G1228" s="28">
        <v>1</v>
      </c>
      <c r="H1228" s="28" t="s">
        <v>2162</v>
      </c>
      <c r="I1228" s="28" t="s">
        <v>3276</v>
      </c>
      <c r="J1228" s="28">
        <v>389</v>
      </c>
      <c r="K1228" s="28">
        <v>130</v>
      </c>
      <c r="L1228" s="28" t="s">
        <v>4524</v>
      </c>
      <c r="M1228" s="30">
        <v>0.80246913580247003</v>
      </c>
      <c r="N1228" s="28"/>
      <c r="O1228" s="1">
        <v>0.5</v>
      </c>
      <c r="P1228" s="16" t="s">
        <v>5130</v>
      </c>
      <c r="T1228" s="3"/>
    </row>
    <row r="1229" spans="1:20" ht="15" customHeight="1">
      <c r="A1229" s="28" t="s">
        <v>4972</v>
      </c>
      <c r="B1229" s="31" t="s">
        <v>2282</v>
      </c>
      <c r="C1229" s="28" t="s">
        <v>1844</v>
      </c>
      <c r="D1229" s="28" t="s">
        <v>1882</v>
      </c>
      <c r="E1229" s="53">
        <v>2820297</v>
      </c>
      <c r="F1229" s="53">
        <v>2820297</v>
      </c>
      <c r="G1229" s="28">
        <v>1</v>
      </c>
      <c r="H1229" s="28" t="s">
        <v>2161</v>
      </c>
      <c r="I1229" s="28" t="s">
        <v>2919</v>
      </c>
      <c r="J1229" s="28">
        <v>48</v>
      </c>
      <c r="K1229" s="28">
        <v>16</v>
      </c>
      <c r="L1229" s="28" t="s">
        <v>4033</v>
      </c>
      <c r="M1229" s="30">
        <v>7.6555023923445001E-2</v>
      </c>
      <c r="N1229" s="28"/>
      <c r="O1229" s="1">
        <v>1</v>
      </c>
      <c r="P1229" s="16" t="s">
        <v>5130</v>
      </c>
      <c r="T1229" s="3"/>
    </row>
    <row r="1230" spans="1:20" ht="15" customHeight="1">
      <c r="A1230" s="28" t="s">
        <v>4972</v>
      </c>
      <c r="B1230" s="31" t="s">
        <v>2730</v>
      </c>
      <c r="C1230" s="28" t="s">
        <v>1848</v>
      </c>
      <c r="D1230" s="28" t="s">
        <v>1882</v>
      </c>
      <c r="E1230" s="53">
        <v>3580489</v>
      </c>
      <c r="F1230" s="53">
        <v>3580489</v>
      </c>
      <c r="G1230" s="28">
        <v>7</v>
      </c>
      <c r="H1230" s="28" t="s">
        <v>2162</v>
      </c>
      <c r="I1230" s="28" t="s">
        <v>3476</v>
      </c>
      <c r="J1230" s="28">
        <v>3151</v>
      </c>
      <c r="K1230" s="28">
        <v>1051</v>
      </c>
      <c r="L1230" s="28" t="s">
        <v>4809</v>
      </c>
      <c r="M1230" s="30">
        <v>0.57275204359673004</v>
      </c>
      <c r="N1230" s="28"/>
      <c r="O1230" s="1">
        <v>1</v>
      </c>
      <c r="P1230" s="16" t="s">
        <v>5131</v>
      </c>
      <c r="T1230" s="3"/>
    </row>
    <row r="1231" spans="1:20" ht="15" customHeight="1">
      <c r="A1231" s="28" t="s">
        <v>4972</v>
      </c>
      <c r="B1231" s="31" t="s">
        <v>2215</v>
      </c>
      <c r="C1231" s="28" t="s">
        <v>1844</v>
      </c>
      <c r="D1231" s="28" t="s">
        <v>1882</v>
      </c>
      <c r="E1231" s="53">
        <v>5034600</v>
      </c>
      <c r="F1231" s="53">
        <v>5034600</v>
      </c>
      <c r="G1231" s="28">
        <v>1</v>
      </c>
      <c r="H1231" s="28" t="s">
        <v>2162</v>
      </c>
      <c r="I1231" s="28" t="s">
        <v>2840</v>
      </c>
      <c r="J1231" s="28">
        <v>1194</v>
      </c>
      <c r="K1231" s="28">
        <v>398</v>
      </c>
      <c r="L1231" s="28" t="s">
        <v>3926</v>
      </c>
      <c r="M1231" s="30">
        <v>0.98759305210918102</v>
      </c>
      <c r="N1231" s="28"/>
      <c r="O1231" s="1">
        <v>0.5</v>
      </c>
      <c r="P1231" s="16" t="s">
        <v>5130</v>
      </c>
      <c r="T1231" s="3"/>
    </row>
    <row r="1232" spans="1:20" ht="15" customHeight="1">
      <c r="A1232" s="28" t="s">
        <v>4972</v>
      </c>
      <c r="B1232" s="31" t="s">
        <v>2215</v>
      </c>
      <c r="C1232" s="28" t="s">
        <v>1842</v>
      </c>
      <c r="D1232" s="28" t="s">
        <v>1882</v>
      </c>
      <c r="E1232" s="53">
        <v>5034681</v>
      </c>
      <c r="F1232" s="53">
        <v>5034681</v>
      </c>
      <c r="G1232" s="28">
        <v>1</v>
      </c>
      <c r="H1232" s="28" t="s">
        <v>2162</v>
      </c>
      <c r="I1232" s="28" t="s">
        <v>2840</v>
      </c>
      <c r="J1232" s="28">
        <v>1113</v>
      </c>
      <c r="K1232" s="28">
        <v>371</v>
      </c>
      <c r="L1232" s="28" t="s">
        <v>4186</v>
      </c>
      <c r="M1232" s="30">
        <v>0.92059553349876</v>
      </c>
      <c r="N1232" s="28"/>
      <c r="O1232" s="1">
        <v>0.5</v>
      </c>
      <c r="P1232" s="16" t="s">
        <v>5130</v>
      </c>
      <c r="T1232" s="3"/>
    </row>
    <row r="1233" spans="1:20" ht="15" customHeight="1">
      <c r="A1233" s="28" t="s">
        <v>4972</v>
      </c>
      <c r="B1233" s="31" t="s">
        <v>310</v>
      </c>
      <c r="C1233" s="28" t="s">
        <v>1842</v>
      </c>
      <c r="D1233" s="28" t="s">
        <v>1882</v>
      </c>
      <c r="E1233" s="53">
        <v>22015747</v>
      </c>
      <c r="F1233" s="53">
        <v>22015747</v>
      </c>
      <c r="G1233" s="28">
        <v>1</v>
      </c>
      <c r="H1233" s="28" t="s">
        <v>2162</v>
      </c>
      <c r="I1233" s="28" t="s">
        <v>1398</v>
      </c>
      <c r="J1233" s="28">
        <v>81</v>
      </c>
      <c r="K1233" s="28">
        <v>27</v>
      </c>
      <c r="L1233" s="28" t="s">
        <v>4553</v>
      </c>
      <c r="M1233" s="30">
        <v>2.2784810126582299E-2</v>
      </c>
      <c r="N1233" s="28"/>
      <c r="O1233" s="1">
        <v>1</v>
      </c>
      <c r="P1233" s="16" t="s">
        <v>5131</v>
      </c>
      <c r="T1233" s="3"/>
    </row>
    <row r="1234" spans="1:20" ht="15" customHeight="1">
      <c r="A1234" s="28" t="s">
        <v>4972</v>
      </c>
      <c r="B1234" s="31" t="s">
        <v>2434</v>
      </c>
      <c r="C1234" s="28" t="s">
        <v>1842</v>
      </c>
      <c r="D1234" s="28" t="s">
        <v>1882</v>
      </c>
      <c r="E1234" s="53">
        <v>23632139</v>
      </c>
      <c r="F1234" s="53">
        <v>23632139</v>
      </c>
      <c r="G1234" s="28">
        <v>4</v>
      </c>
      <c r="H1234" s="28" t="s">
        <v>2162</v>
      </c>
      <c r="I1234" s="28" t="s">
        <v>3106</v>
      </c>
      <c r="J1234" s="28">
        <v>15</v>
      </c>
      <c r="K1234" s="28">
        <v>5</v>
      </c>
      <c r="L1234" s="28" t="s">
        <v>4281</v>
      </c>
      <c r="M1234" s="30">
        <v>5.1282051282051299E-3</v>
      </c>
      <c r="N1234" s="28"/>
      <c r="O1234" s="1">
        <v>1</v>
      </c>
      <c r="P1234" s="16" t="s">
        <v>5130</v>
      </c>
      <c r="T1234" s="3"/>
    </row>
    <row r="1235" spans="1:20" ht="15" customHeight="1">
      <c r="A1235" s="28" t="s">
        <v>4972</v>
      </c>
      <c r="B1235" s="31" t="s">
        <v>2620</v>
      </c>
      <c r="C1235" s="28" t="s">
        <v>2621</v>
      </c>
      <c r="D1235" s="28" t="s">
        <v>1882</v>
      </c>
      <c r="E1235" s="53">
        <v>28903727</v>
      </c>
      <c r="F1235" s="53">
        <v>28903728</v>
      </c>
      <c r="G1235" s="28">
        <v>2</v>
      </c>
      <c r="H1235" s="28" t="s">
        <v>2161</v>
      </c>
      <c r="I1235" s="28" t="s">
        <v>3336</v>
      </c>
      <c r="J1235" s="28">
        <v>44</v>
      </c>
      <c r="K1235" s="28">
        <v>15</v>
      </c>
      <c r="L1235" s="28" t="s">
        <v>4612</v>
      </c>
      <c r="M1235" s="30">
        <v>5.5555555555555601E-2</v>
      </c>
      <c r="N1235" s="28"/>
      <c r="O1235" s="1">
        <v>0.25</v>
      </c>
      <c r="P1235" s="16" t="s">
        <v>5131</v>
      </c>
      <c r="T1235" s="3"/>
    </row>
    <row r="1236" spans="1:20" ht="15" customHeight="1">
      <c r="A1236" s="28" t="s">
        <v>4972</v>
      </c>
      <c r="B1236" s="31" t="s">
        <v>2535</v>
      </c>
      <c r="C1236" s="28" t="s">
        <v>1842</v>
      </c>
      <c r="D1236" s="28" t="s">
        <v>1882</v>
      </c>
      <c r="E1236" s="53">
        <v>29733421</v>
      </c>
      <c r="F1236" s="53">
        <v>29733421</v>
      </c>
      <c r="G1236" s="28">
        <v>1</v>
      </c>
      <c r="H1236" s="28" t="s">
        <v>2162</v>
      </c>
      <c r="I1236" s="28" t="s">
        <v>3230</v>
      </c>
      <c r="J1236" s="28">
        <v>1146</v>
      </c>
      <c r="K1236" s="28">
        <v>382</v>
      </c>
      <c r="L1236" s="28" t="s">
        <v>4468</v>
      </c>
      <c r="M1236" s="30">
        <v>0.96708860759493698</v>
      </c>
      <c r="N1236" s="28"/>
      <c r="O1236" s="1">
        <v>0.33333333333333298</v>
      </c>
      <c r="P1236" s="16" t="s">
        <v>5130</v>
      </c>
      <c r="T1236" s="3"/>
    </row>
    <row r="1237" spans="1:20" ht="15" customHeight="1">
      <c r="A1237" s="28" t="s">
        <v>4972</v>
      </c>
      <c r="B1237" s="31" t="s">
        <v>2194</v>
      </c>
      <c r="C1237" s="28" t="s">
        <v>1855</v>
      </c>
      <c r="D1237" s="28" t="s">
        <v>1882</v>
      </c>
      <c r="E1237" s="53">
        <v>29915439</v>
      </c>
      <c r="F1237" s="53">
        <v>29915439</v>
      </c>
      <c r="G1237" s="28">
        <v>4</v>
      </c>
      <c r="H1237" s="28" t="s">
        <v>2163</v>
      </c>
      <c r="I1237" s="28" t="s">
        <v>2816</v>
      </c>
      <c r="J1237" s="28">
        <v>152</v>
      </c>
      <c r="K1237" s="28">
        <v>51</v>
      </c>
      <c r="L1237" s="28" t="s">
        <v>3897</v>
      </c>
      <c r="M1237" s="30">
        <v>0.208163265306122</v>
      </c>
      <c r="N1237" s="28"/>
      <c r="O1237" s="1">
        <v>1</v>
      </c>
      <c r="P1237" s="16" t="s">
        <v>5130</v>
      </c>
      <c r="T1237" s="3"/>
    </row>
    <row r="1238" spans="1:20" ht="15" customHeight="1">
      <c r="A1238" s="28" t="s">
        <v>4972</v>
      </c>
      <c r="B1238" s="31" t="s">
        <v>2480</v>
      </c>
      <c r="C1238" s="28" t="s">
        <v>1842</v>
      </c>
      <c r="D1238" s="28" t="s">
        <v>1882</v>
      </c>
      <c r="E1238" s="53">
        <v>30035668</v>
      </c>
      <c r="F1238" s="53">
        <v>30035675</v>
      </c>
      <c r="G1238" s="28">
        <v>8</v>
      </c>
      <c r="H1238" s="28" t="s">
        <v>2161</v>
      </c>
      <c r="I1238" s="28" t="s">
        <v>3166</v>
      </c>
      <c r="J1238" s="28">
        <v>1058</v>
      </c>
      <c r="K1238" s="28">
        <v>353</v>
      </c>
      <c r="L1238" s="28" t="s">
        <v>4364</v>
      </c>
      <c r="M1238" s="30">
        <v>0.98603351955307295</v>
      </c>
      <c r="N1238" s="28"/>
      <c r="O1238" s="1">
        <v>0.33333333333333298</v>
      </c>
      <c r="P1238" s="16" t="s">
        <v>5130</v>
      </c>
      <c r="T1238" s="3"/>
    </row>
    <row r="1239" spans="1:20" ht="15" customHeight="1">
      <c r="A1239" s="28" t="s">
        <v>4972</v>
      </c>
      <c r="B1239" s="31" t="s">
        <v>164</v>
      </c>
      <c r="C1239" s="28" t="s">
        <v>1868</v>
      </c>
      <c r="D1239" s="28" t="s">
        <v>1882</v>
      </c>
      <c r="E1239" s="53">
        <v>30617112</v>
      </c>
      <c r="F1239" s="53">
        <v>30617112</v>
      </c>
      <c r="G1239" s="28">
        <v>1</v>
      </c>
      <c r="H1239" s="28" t="s">
        <v>2162</v>
      </c>
      <c r="I1239" s="28" t="s">
        <v>3502</v>
      </c>
      <c r="J1239" s="28">
        <v>19</v>
      </c>
      <c r="K1239" s="28">
        <v>7</v>
      </c>
      <c r="L1239" s="28" t="s">
        <v>4852</v>
      </c>
      <c r="M1239" s="30">
        <v>6.0344827586206899E-2</v>
      </c>
      <c r="N1239" s="28"/>
      <c r="O1239" s="1">
        <v>1</v>
      </c>
      <c r="P1239" s="16" t="s">
        <v>5131</v>
      </c>
      <c r="T1239" s="3"/>
    </row>
    <row r="1240" spans="1:20" ht="15" customHeight="1">
      <c r="A1240" s="28" t="s">
        <v>4972</v>
      </c>
      <c r="B1240" s="31" t="s">
        <v>2466</v>
      </c>
      <c r="C1240" s="28" t="s">
        <v>1842</v>
      </c>
      <c r="D1240" s="28" t="s">
        <v>1882</v>
      </c>
      <c r="E1240" s="53">
        <v>31049755</v>
      </c>
      <c r="F1240" s="53">
        <v>31049755</v>
      </c>
      <c r="G1240" s="28">
        <v>1</v>
      </c>
      <c r="H1240" s="28" t="s">
        <v>2162</v>
      </c>
      <c r="I1240" s="28" t="s">
        <v>3146</v>
      </c>
      <c r="J1240" s="28">
        <v>1345</v>
      </c>
      <c r="K1240" s="28">
        <v>449</v>
      </c>
      <c r="L1240" s="28" t="s">
        <v>4339</v>
      </c>
      <c r="M1240" s="30">
        <v>0.95940170940170999</v>
      </c>
      <c r="N1240" s="28"/>
      <c r="O1240" s="1">
        <v>0.5</v>
      </c>
      <c r="P1240" s="16" t="s">
        <v>5130</v>
      </c>
      <c r="T1240" s="3"/>
    </row>
    <row r="1241" spans="1:20" ht="15" customHeight="1">
      <c r="A1241" s="28" t="s">
        <v>4972</v>
      </c>
      <c r="B1241" s="31" t="s">
        <v>2335</v>
      </c>
      <c r="C1241" s="28" t="s">
        <v>1865</v>
      </c>
      <c r="D1241" s="28" t="s">
        <v>1882</v>
      </c>
      <c r="E1241" s="53">
        <v>31135826</v>
      </c>
      <c r="F1241" s="53">
        <v>31135826</v>
      </c>
      <c r="G1241" s="28">
        <v>1</v>
      </c>
      <c r="H1241" s="28" t="s">
        <v>2163</v>
      </c>
      <c r="I1241" s="28" t="s">
        <v>2979</v>
      </c>
      <c r="J1241" s="28">
        <v>25</v>
      </c>
      <c r="K1241" s="28">
        <v>9</v>
      </c>
      <c r="L1241" s="28" t="s">
        <v>4107</v>
      </c>
      <c r="M1241" s="30">
        <v>0.1</v>
      </c>
      <c r="N1241" s="28"/>
      <c r="O1241" s="1">
        <v>1</v>
      </c>
      <c r="P1241" s="16" t="s">
        <v>5130</v>
      </c>
      <c r="T1241" s="3"/>
    </row>
    <row r="1242" spans="1:20" ht="15" customHeight="1">
      <c r="A1242" s="28" t="s">
        <v>4972</v>
      </c>
      <c r="B1242" s="31" t="s">
        <v>2597</v>
      </c>
      <c r="C1242" s="28" t="s">
        <v>1848</v>
      </c>
      <c r="D1242" s="28" t="s">
        <v>1882</v>
      </c>
      <c r="E1242" s="53">
        <v>31355034</v>
      </c>
      <c r="F1242" s="53">
        <v>31355043</v>
      </c>
      <c r="G1242" s="28">
        <v>10</v>
      </c>
      <c r="H1242" s="28" t="s">
        <v>2161</v>
      </c>
      <c r="I1242" s="28" t="s">
        <v>3310</v>
      </c>
      <c r="J1242" s="28">
        <v>629</v>
      </c>
      <c r="K1242" s="28">
        <v>210</v>
      </c>
      <c r="L1242" s="28" t="s">
        <v>4818</v>
      </c>
      <c r="M1242" s="30">
        <v>0.60171919770773596</v>
      </c>
      <c r="N1242" s="28"/>
      <c r="O1242" s="1">
        <v>1</v>
      </c>
      <c r="P1242" s="16" t="s">
        <v>5131</v>
      </c>
      <c r="T1242" s="3"/>
    </row>
    <row r="1243" spans="1:20" ht="15" customHeight="1">
      <c r="A1243" s="28" t="s">
        <v>4972</v>
      </c>
      <c r="B1243" s="31" t="s">
        <v>2597</v>
      </c>
      <c r="C1243" s="28" t="s">
        <v>1840</v>
      </c>
      <c r="D1243" s="28" t="s">
        <v>1882</v>
      </c>
      <c r="E1243" s="53">
        <v>31355243</v>
      </c>
      <c r="F1243" s="53">
        <v>31355244</v>
      </c>
      <c r="G1243" s="28">
        <v>2</v>
      </c>
      <c r="H1243" s="28" t="s">
        <v>2161</v>
      </c>
      <c r="I1243" s="28" t="s">
        <v>3310</v>
      </c>
      <c r="J1243" s="28">
        <v>428</v>
      </c>
      <c r="K1243" s="28">
        <v>143</v>
      </c>
      <c r="L1243" s="28" t="s">
        <v>4760</v>
      </c>
      <c r="M1243" s="30">
        <v>0.40974212034384</v>
      </c>
      <c r="N1243" s="28"/>
      <c r="O1243" s="1">
        <v>1</v>
      </c>
      <c r="P1243" s="16" t="s">
        <v>5131</v>
      </c>
      <c r="T1243" s="3"/>
    </row>
    <row r="1244" spans="1:20" ht="15" customHeight="1">
      <c r="A1244" s="28" t="s">
        <v>4972</v>
      </c>
      <c r="B1244" s="31" t="s">
        <v>2597</v>
      </c>
      <c r="C1244" s="28" t="s">
        <v>1842</v>
      </c>
      <c r="D1244" s="28" t="s">
        <v>1882</v>
      </c>
      <c r="E1244" s="53">
        <v>31355393</v>
      </c>
      <c r="F1244" s="53">
        <v>31355393</v>
      </c>
      <c r="G1244" s="28">
        <v>1</v>
      </c>
      <c r="H1244" s="28" t="s">
        <v>2162</v>
      </c>
      <c r="I1244" s="28" t="s">
        <v>3310</v>
      </c>
      <c r="J1244" s="28">
        <v>279</v>
      </c>
      <c r="K1244" s="28">
        <v>93</v>
      </c>
      <c r="L1244" s="28" t="s">
        <v>4570</v>
      </c>
      <c r="M1244" s="30">
        <v>0.26647564469913998</v>
      </c>
      <c r="N1244" s="28"/>
      <c r="O1244" s="1">
        <v>1</v>
      </c>
      <c r="P1244" s="16" t="s">
        <v>5131</v>
      </c>
      <c r="T1244" s="3"/>
    </row>
    <row r="1245" spans="1:20" ht="15" customHeight="1">
      <c r="A1245" s="28" t="s">
        <v>4972</v>
      </c>
      <c r="B1245" s="31" t="s">
        <v>2690</v>
      </c>
      <c r="C1245" s="28" t="s">
        <v>1840</v>
      </c>
      <c r="D1245" s="28" t="s">
        <v>1882</v>
      </c>
      <c r="E1245" s="53">
        <v>51110889</v>
      </c>
      <c r="F1245" s="53">
        <v>51110889</v>
      </c>
      <c r="G1245" s="28">
        <v>2</v>
      </c>
      <c r="H1245" s="28" t="s">
        <v>2162</v>
      </c>
      <c r="I1245" s="28" t="s">
        <v>3434</v>
      </c>
      <c r="J1245" s="28">
        <v>5</v>
      </c>
      <c r="K1245" s="28">
        <v>2</v>
      </c>
      <c r="L1245" s="28" t="s">
        <v>4752</v>
      </c>
      <c r="M1245" s="30">
        <v>3.4965034965035E-3</v>
      </c>
      <c r="N1245" s="28"/>
      <c r="O1245" s="1">
        <v>0.5</v>
      </c>
      <c r="P1245" s="16" t="s">
        <v>5130</v>
      </c>
      <c r="T1245" s="3"/>
    </row>
    <row r="1246" spans="1:20" ht="15" customHeight="1">
      <c r="A1246" s="28" t="s">
        <v>4972</v>
      </c>
      <c r="B1246" s="31" t="s">
        <v>77</v>
      </c>
      <c r="C1246" s="28" t="s">
        <v>1846</v>
      </c>
      <c r="D1246" s="28" t="s">
        <v>1882</v>
      </c>
      <c r="E1246" s="53">
        <v>54437959</v>
      </c>
      <c r="F1246" s="53">
        <v>54437959</v>
      </c>
      <c r="G1246" s="28">
        <v>1</v>
      </c>
      <c r="H1246" s="28" t="s">
        <v>2163</v>
      </c>
      <c r="I1246" s="28" t="s">
        <v>1403</v>
      </c>
      <c r="J1246" s="28" t="s">
        <v>3785</v>
      </c>
      <c r="K1246" s="28" t="s">
        <v>3786</v>
      </c>
      <c r="L1246" s="28" t="s">
        <v>4629</v>
      </c>
      <c r="M1246" s="30">
        <v>0.94533517497244601</v>
      </c>
      <c r="N1246" s="28"/>
      <c r="O1246" s="1">
        <v>1</v>
      </c>
      <c r="P1246" s="16" t="s">
        <v>5130</v>
      </c>
      <c r="T1246" s="3"/>
    </row>
    <row r="1247" spans="1:20" ht="15" customHeight="1">
      <c r="A1247" s="28" t="s">
        <v>4972</v>
      </c>
      <c r="B1247" s="31" t="s">
        <v>77</v>
      </c>
      <c r="C1247" s="28" t="s">
        <v>1842</v>
      </c>
      <c r="D1247" s="28" t="s">
        <v>1882</v>
      </c>
      <c r="E1247" s="53">
        <v>54451093</v>
      </c>
      <c r="F1247" s="53">
        <v>54451094</v>
      </c>
      <c r="G1247" s="28">
        <v>2</v>
      </c>
      <c r="H1247" s="28" t="s">
        <v>2161</v>
      </c>
      <c r="I1247" s="28" t="s">
        <v>1403</v>
      </c>
      <c r="J1247" s="28" t="s">
        <v>3669</v>
      </c>
      <c r="K1247" s="28" t="s">
        <v>3670</v>
      </c>
      <c r="L1247" s="28" t="s">
        <v>4236</v>
      </c>
      <c r="M1247" s="30">
        <v>0.55909944880304374</v>
      </c>
      <c r="N1247" s="28"/>
      <c r="O1247" s="1">
        <v>1</v>
      </c>
      <c r="P1247" s="16" t="s">
        <v>5130</v>
      </c>
      <c r="T1247" s="3"/>
    </row>
    <row r="1248" spans="1:20" ht="15" customHeight="1">
      <c r="A1248" s="28" t="s">
        <v>4972</v>
      </c>
      <c r="B1248" s="31" t="s">
        <v>2381</v>
      </c>
      <c r="C1248" s="28" t="s">
        <v>1842</v>
      </c>
      <c r="D1248" s="28" t="s">
        <v>1882</v>
      </c>
      <c r="E1248" s="53">
        <v>56602440</v>
      </c>
      <c r="F1248" s="53">
        <v>56602440</v>
      </c>
      <c r="G1248" s="28">
        <v>7</v>
      </c>
      <c r="H1248" s="28" t="s">
        <v>2162</v>
      </c>
      <c r="I1248" s="28" t="s">
        <v>3037</v>
      </c>
      <c r="J1248" s="28">
        <v>467</v>
      </c>
      <c r="K1248" s="28">
        <v>156</v>
      </c>
      <c r="L1248" s="28" t="s">
        <v>4185</v>
      </c>
      <c r="M1248" s="30">
        <v>0.83422459893048095</v>
      </c>
      <c r="N1248" s="28"/>
      <c r="O1248" s="1">
        <v>0.33333333333333298</v>
      </c>
      <c r="P1248" s="16" t="s">
        <v>5131</v>
      </c>
      <c r="T1248" s="3"/>
    </row>
    <row r="1249" spans="1:20" ht="15" customHeight="1">
      <c r="A1249" s="28" t="s">
        <v>4972</v>
      </c>
      <c r="B1249" s="31" t="s">
        <v>2187</v>
      </c>
      <c r="C1249" s="28" t="s">
        <v>1852</v>
      </c>
      <c r="D1249" s="28" t="s">
        <v>1882</v>
      </c>
      <c r="E1249" s="53">
        <v>57107287</v>
      </c>
      <c r="F1249" s="53">
        <v>57107287</v>
      </c>
      <c r="G1249" s="28">
        <v>4</v>
      </c>
      <c r="H1249" s="28" t="s">
        <v>2162</v>
      </c>
      <c r="I1249" s="28" t="s">
        <v>2809</v>
      </c>
      <c r="J1249" s="28">
        <v>119</v>
      </c>
      <c r="K1249" s="28">
        <v>40</v>
      </c>
      <c r="L1249" s="28" t="s">
        <v>3871</v>
      </c>
      <c r="M1249" s="30">
        <v>8.4388185654008394E-2</v>
      </c>
      <c r="N1249" s="28"/>
      <c r="O1249" s="1">
        <v>0.5</v>
      </c>
      <c r="P1249" s="16" t="s">
        <v>5130</v>
      </c>
      <c r="T1249" s="3"/>
    </row>
    <row r="1250" spans="1:20" ht="15" customHeight="1">
      <c r="A1250" s="28" t="s">
        <v>4972</v>
      </c>
      <c r="B1250" s="31" t="s">
        <v>2187</v>
      </c>
      <c r="C1250" s="28" t="s">
        <v>1852</v>
      </c>
      <c r="D1250" s="28" t="s">
        <v>1882</v>
      </c>
      <c r="E1250" s="53">
        <v>57107344</v>
      </c>
      <c r="F1250" s="53">
        <v>57107344</v>
      </c>
      <c r="G1250" s="28">
        <v>1</v>
      </c>
      <c r="H1250" s="28" t="s">
        <v>2162</v>
      </c>
      <c r="I1250" s="28" t="s">
        <v>2809</v>
      </c>
      <c r="J1250" s="28">
        <v>176</v>
      </c>
      <c r="K1250" s="28">
        <v>59</v>
      </c>
      <c r="L1250" s="28" t="s">
        <v>3889</v>
      </c>
      <c r="M1250" s="30">
        <v>0.124472573839662</v>
      </c>
      <c r="N1250" s="28"/>
      <c r="O1250" s="1">
        <v>0.5</v>
      </c>
      <c r="P1250" s="16" t="s">
        <v>5130</v>
      </c>
      <c r="T1250" s="3"/>
    </row>
    <row r="1251" spans="1:20" ht="15" customHeight="1">
      <c r="A1251" s="28" t="s">
        <v>4972</v>
      </c>
      <c r="B1251" s="31" t="s">
        <v>2629</v>
      </c>
      <c r="C1251" s="28" t="s">
        <v>1846</v>
      </c>
      <c r="D1251" s="28" t="s">
        <v>1882</v>
      </c>
      <c r="E1251" s="53">
        <v>65171584</v>
      </c>
      <c r="F1251" s="53">
        <v>65171584</v>
      </c>
      <c r="G1251" s="28">
        <v>1</v>
      </c>
      <c r="H1251" s="28" t="s">
        <v>2161</v>
      </c>
      <c r="I1251" s="28" t="s">
        <v>3347</v>
      </c>
      <c r="J1251" s="28">
        <v>440</v>
      </c>
      <c r="K1251" s="28">
        <v>147</v>
      </c>
      <c r="L1251" s="28" t="s">
        <v>4630</v>
      </c>
      <c r="M1251" s="30">
        <v>0.59036144578313299</v>
      </c>
      <c r="N1251" s="28"/>
      <c r="O1251" s="1">
        <v>0.5</v>
      </c>
      <c r="P1251" s="16" t="s">
        <v>5130</v>
      </c>
      <c r="T1251" s="3"/>
    </row>
    <row r="1252" spans="1:20" ht="15" customHeight="1">
      <c r="A1252" s="28" t="s">
        <v>4972</v>
      </c>
      <c r="B1252" s="31" t="s">
        <v>165</v>
      </c>
      <c r="C1252" s="28" t="s">
        <v>1844</v>
      </c>
      <c r="D1252" s="28" t="s">
        <v>1882</v>
      </c>
      <c r="E1252" s="53">
        <v>65801543</v>
      </c>
      <c r="F1252" s="53">
        <v>65801543</v>
      </c>
      <c r="G1252" s="28">
        <v>16</v>
      </c>
      <c r="H1252" s="28" t="s">
        <v>2162</v>
      </c>
      <c r="I1252" s="28" t="s">
        <v>2879</v>
      </c>
      <c r="J1252" s="28" t="s">
        <v>3581</v>
      </c>
      <c r="K1252" s="28" t="s">
        <v>2025</v>
      </c>
      <c r="L1252" s="28" t="s">
        <v>3979</v>
      </c>
      <c r="M1252" s="30">
        <v>7.5892857142857095E-2</v>
      </c>
      <c r="N1252" s="28"/>
      <c r="O1252" s="1">
        <v>1</v>
      </c>
      <c r="P1252" s="16" t="s">
        <v>5131</v>
      </c>
      <c r="T1252" s="3"/>
    </row>
    <row r="1253" spans="1:20" ht="15" customHeight="1">
      <c r="A1253" s="28" t="s">
        <v>4972</v>
      </c>
      <c r="B1253" s="31" t="s">
        <v>2749</v>
      </c>
      <c r="C1253" s="28" t="s">
        <v>2750</v>
      </c>
      <c r="D1253" s="28" t="s">
        <v>1882</v>
      </c>
      <c r="E1253" s="53">
        <v>66251712</v>
      </c>
      <c r="F1253" s="53">
        <v>66251712</v>
      </c>
      <c r="G1253" s="28">
        <v>1</v>
      </c>
      <c r="H1253" s="28" t="s">
        <v>2162</v>
      </c>
      <c r="I1253" s="28" t="s">
        <v>3498</v>
      </c>
      <c r="J1253" s="28" t="s">
        <v>3849</v>
      </c>
      <c r="K1253" s="28" t="s">
        <v>3850</v>
      </c>
      <c r="L1253" s="28" t="s">
        <v>4847</v>
      </c>
      <c r="M1253" s="30">
        <v>0.10583456007120401</v>
      </c>
      <c r="N1253" s="28"/>
      <c r="O1253" s="1">
        <v>1</v>
      </c>
      <c r="P1253" s="16" t="s">
        <v>5130</v>
      </c>
      <c r="T1253" s="3"/>
    </row>
    <row r="1254" spans="1:20" ht="15" customHeight="1">
      <c r="A1254" s="28" t="s">
        <v>4972</v>
      </c>
      <c r="B1254" s="31" t="s">
        <v>121</v>
      </c>
      <c r="C1254" s="28" t="s">
        <v>1840</v>
      </c>
      <c r="D1254" s="28" t="s">
        <v>1882</v>
      </c>
      <c r="E1254" s="53">
        <v>66276820</v>
      </c>
      <c r="F1254" s="53">
        <v>66276821</v>
      </c>
      <c r="G1254" s="28">
        <v>2</v>
      </c>
      <c r="H1254" s="28" t="s">
        <v>2161</v>
      </c>
      <c r="I1254" s="28" t="s">
        <v>3402</v>
      </c>
      <c r="J1254" s="28">
        <v>299</v>
      </c>
      <c r="K1254" s="28">
        <v>100</v>
      </c>
      <c r="L1254" s="28" t="s">
        <v>4710</v>
      </c>
      <c r="M1254" s="30">
        <v>0.88495575221238998</v>
      </c>
      <c r="N1254" s="28"/>
      <c r="O1254" s="1">
        <v>0.33333333333333298</v>
      </c>
      <c r="P1254" s="16" t="s">
        <v>5130</v>
      </c>
      <c r="T1254" s="3"/>
    </row>
    <row r="1255" spans="1:20" ht="15" customHeight="1">
      <c r="A1255" s="28" t="s">
        <v>4972</v>
      </c>
      <c r="B1255" s="31" t="s">
        <v>2422</v>
      </c>
      <c r="C1255" s="28" t="s">
        <v>1842</v>
      </c>
      <c r="D1255" s="28" t="s">
        <v>1882</v>
      </c>
      <c r="E1255" s="53">
        <v>66522375</v>
      </c>
      <c r="F1255" s="53">
        <v>66522375</v>
      </c>
      <c r="G1255" s="28">
        <v>1</v>
      </c>
      <c r="H1255" s="28" t="s">
        <v>2161</v>
      </c>
      <c r="I1255" s="28" t="s">
        <v>3091</v>
      </c>
      <c r="J1255" s="28">
        <v>185</v>
      </c>
      <c r="K1255" s="28">
        <v>62</v>
      </c>
      <c r="L1255" s="28" t="s">
        <v>4259</v>
      </c>
      <c r="M1255" s="30">
        <v>0.23396226415094301</v>
      </c>
      <c r="N1255" s="28"/>
      <c r="O1255" s="1">
        <v>1</v>
      </c>
      <c r="P1255" s="16" t="s">
        <v>5130</v>
      </c>
      <c r="T1255" s="3"/>
    </row>
    <row r="1256" spans="1:20" ht="15" customHeight="1">
      <c r="A1256" s="28" t="s">
        <v>4972</v>
      </c>
      <c r="B1256" s="31" t="s">
        <v>241</v>
      </c>
      <c r="C1256" s="28" t="s">
        <v>1842</v>
      </c>
      <c r="D1256" s="28" t="s">
        <v>1882</v>
      </c>
      <c r="E1256" s="53">
        <v>66948623</v>
      </c>
      <c r="F1256" s="53">
        <v>66948626</v>
      </c>
      <c r="G1256" s="28">
        <v>4</v>
      </c>
      <c r="H1256" s="28" t="s">
        <v>2161</v>
      </c>
      <c r="I1256" s="28" t="s">
        <v>3229</v>
      </c>
      <c r="J1256" s="28" t="s">
        <v>3729</v>
      </c>
      <c r="K1256" s="28" t="s">
        <v>3730</v>
      </c>
      <c r="L1256" s="28" t="s">
        <v>4467</v>
      </c>
      <c r="M1256" s="30">
        <v>0.99850089430182742</v>
      </c>
      <c r="N1256" s="28"/>
      <c r="O1256" s="1">
        <v>1</v>
      </c>
      <c r="P1256" s="16" t="s">
        <v>5130</v>
      </c>
      <c r="T1256" s="3"/>
    </row>
    <row r="1257" spans="1:20" ht="15" customHeight="1">
      <c r="A1257" s="28" t="s">
        <v>4972</v>
      </c>
      <c r="B1257" s="31" t="s">
        <v>2421</v>
      </c>
      <c r="C1257" s="28" t="s">
        <v>1842</v>
      </c>
      <c r="D1257" s="28" t="s">
        <v>1882</v>
      </c>
      <c r="E1257" s="53">
        <v>73795586</v>
      </c>
      <c r="F1257" s="53">
        <v>73795586</v>
      </c>
      <c r="G1257" s="28">
        <v>1</v>
      </c>
      <c r="H1257" s="28" t="s">
        <v>2161</v>
      </c>
      <c r="I1257" s="28" t="s">
        <v>3090</v>
      </c>
      <c r="J1257" s="28">
        <v>766</v>
      </c>
      <c r="K1257" s="28">
        <v>256</v>
      </c>
      <c r="L1257" s="28" t="s">
        <v>4258</v>
      </c>
      <c r="M1257" s="30">
        <v>0.96969696969696995</v>
      </c>
      <c r="N1257" s="28"/>
      <c r="O1257" s="1">
        <v>1</v>
      </c>
      <c r="P1257" s="16" t="s">
        <v>5131</v>
      </c>
      <c r="T1257" s="3"/>
    </row>
    <row r="1258" spans="1:20" ht="15" customHeight="1">
      <c r="A1258" s="28" t="s">
        <v>4972</v>
      </c>
      <c r="B1258" s="31" t="s">
        <v>787</v>
      </c>
      <c r="C1258" s="28" t="s">
        <v>1842</v>
      </c>
      <c r="D1258" s="28" t="s">
        <v>1882</v>
      </c>
      <c r="E1258" s="53">
        <v>73828252</v>
      </c>
      <c r="F1258" s="53">
        <v>73828262</v>
      </c>
      <c r="G1258" s="28">
        <v>11</v>
      </c>
      <c r="H1258" s="28" t="s">
        <v>2161</v>
      </c>
      <c r="I1258" s="28" t="s">
        <v>1407</v>
      </c>
      <c r="J1258" s="28">
        <v>931</v>
      </c>
      <c r="K1258" s="28">
        <v>311</v>
      </c>
      <c r="L1258" s="28" t="s">
        <v>4166</v>
      </c>
      <c r="M1258" s="30">
        <v>0.349831271091114</v>
      </c>
      <c r="N1258" s="28"/>
      <c r="O1258" s="1">
        <v>0.11111111111111099</v>
      </c>
      <c r="P1258" s="16" t="s">
        <v>5131</v>
      </c>
      <c r="T1258" s="3"/>
    </row>
    <row r="1259" spans="1:20" ht="15" customHeight="1">
      <c r="A1259" s="28" t="s">
        <v>4972</v>
      </c>
      <c r="B1259" s="31" t="s">
        <v>2413</v>
      </c>
      <c r="C1259" s="28" t="s">
        <v>1842</v>
      </c>
      <c r="D1259" s="28" t="s">
        <v>1882</v>
      </c>
      <c r="E1259" s="53">
        <v>80086599</v>
      </c>
      <c r="F1259" s="53">
        <v>80086599</v>
      </c>
      <c r="G1259" s="28">
        <v>1</v>
      </c>
      <c r="H1259" s="28" t="s">
        <v>2162</v>
      </c>
      <c r="I1259" s="28" t="s">
        <v>3080</v>
      </c>
      <c r="J1259" s="28">
        <v>17</v>
      </c>
      <c r="K1259" s="28">
        <v>6</v>
      </c>
      <c r="L1259" s="28" t="s">
        <v>4246</v>
      </c>
      <c r="M1259" s="30">
        <v>8.8235294117647006E-3</v>
      </c>
      <c r="N1259" s="28"/>
      <c r="O1259" s="1">
        <v>0.5</v>
      </c>
      <c r="P1259" s="16" t="s">
        <v>5131</v>
      </c>
      <c r="T1259" s="3"/>
    </row>
    <row r="1260" spans="1:20" ht="15" customHeight="1">
      <c r="A1260" s="28" t="s">
        <v>4972</v>
      </c>
      <c r="B1260" s="31" t="s">
        <v>2694</v>
      </c>
      <c r="C1260" s="28" t="s">
        <v>1840</v>
      </c>
      <c r="D1260" s="28" t="s">
        <v>1882</v>
      </c>
      <c r="E1260" s="53">
        <v>87818711</v>
      </c>
      <c r="F1260" s="53">
        <v>87818711</v>
      </c>
      <c r="G1260" s="28">
        <v>4</v>
      </c>
      <c r="H1260" s="28" t="s">
        <v>2162</v>
      </c>
      <c r="I1260" s="28" t="s">
        <v>3439</v>
      </c>
      <c r="J1260" s="28">
        <v>328</v>
      </c>
      <c r="K1260" s="28">
        <v>110</v>
      </c>
      <c r="L1260" s="28" t="s">
        <v>4759</v>
      </c>
      <c r="M1260" s="30">
        <v>0.14511873350923499</v>
      </c>
      <c r="N1260" s="28"/>
      <c r="O1260" s="1">
        <v>0.33333333333333298</v>
      </c>
      <c r="P1260" s="16" t="s">
        <v>5131</v>
      </c>
      <c r="T1260" s="3"/>
    </row>
    <row r="1261" spans="1:20" ht="15" customHeight="1">
      <c r="A1261" s="28" t="s">
        <v>4972</v>
      </c>
      <c r="B1261" s="31" t="s">
        <v>2619</v>
      </c>
      <c r="C1261" s="28" t="s">
        <v>2618</v>
      </c>
      <c r="D1261" s="28" t="s">
        <v>1882</v>
      </c>
      <c r="E1261" s="53">
        <v>88118152</v>
      </c>
      <c r="F1261" s="53">
        <v>88118174</v>
      </c>
      <c r="G1261" s="28">
        <v>23</v>
      </c>
      <c r="H1261" s="28" t="s">
        <v>2161</v>
      </c>
      <c r="I1261" s="28" t="s">
        <v>3335</v>
      </c>
      <c r="J1261" s="28" t="s">
        <v>3779</v>
      </c>
      <c r="K1261" s="28" t="s">
        <v>3780</v>
      </c>
      <c r="L1261" s="28" t="s">
        <v>4611</v>
      </c>
      <c r="M1261" s="30">
        <v>0.3379525176904935</v>
      </c>
      <c r="N1261" s="28"/>
      <c r="O1261" s="1">
        <v>1</v>
      </c>
      <c r="P1261" s="16" t="s">
        <v>5131</v>
      </c>
      <c r="T1261" s="3"/>
    </row>
    <row r="1262" spans="1:20" ht="15" customHeight="1">
      <c r="A1262" s="28" t="s">
        <v>4972</v>
      </c>
      <c r="B1262" s="31" t="s">
        <v>2619</v>
      </c>
      <c r="C1262" s="28" t="s">
        <v>1848</v>
      </c>
      <c r="D1262" s="28" t="s">
        <v>1882</v>
      </c>
      <c r="E1262" s="53">
        <v>88130780</v>
      </c>
      <c r="F1262" s="53">
        <v>88130784</v>
      </c>
      <c r="G1262" s="28">
        <v>5</v>
      </c>
      <c r="H1262" s="28" t="s">
        <v>2161</v>
      </c>
      <c r="I1262" s="28" t="s">
        <v>3477</v>
      </c>
      <c r="J1262" s="28">
        <v>1431</v>
      </c>
      <c r="K1262" s="28">
        <v>477</v>
      </c>
      <c r="L1262" s="28" t="s">
        <v>4810</v>
      </c>
      <c r="M1262" s="30">
        <v>0.97346938775510194</v>
      </c>
      <c r="N1262" s="28"/>
      <c r="O1262" s="1">
        <v>0.5</v>
      </c>
      <c r="P1262" s="16" t="s">
        <v>5131</v>
      </c>
      <c r="T1262" s="3"/>
    </row>
    <row r="1263" spans="1:20" ht="15" customHeight="1">
      <c r="A1263" s="28" t="s">
        <v>4972</v>
      </c>
      <c r="B1263" s="31" t="s">
        <v>2416</v>
      </c>
      <c r="C1263" s="28" t="s">
        <v>2618</v>
      </c>
      <c r="D1263" s="28" t="s">
        <v>1882</v>
      </c>
      <c r="E1263" s="53">
        <v>88172821</v>
      </c>
      <c r="F1263" s="53">
        <v>88172824</v>
      </c>
      <c r="G1263" s="28">
        <v>4</v>
      </c>
      <c r="H1263" s="28" t="s">
        <v>2161</v>
      </c>
      <c r="I1263" s="28" t="s">
        <v>3083</v>
      </c>
      <c r="J1263" s="28">
        <v>413</v>
      </c>
      <c r="K1263" s="28">
        <v>138</v>
      </c>
      <c r="L1263" s="28" t="s">
        <v>4610</v>
      </c>
      <c r="M1263" s="30">
        <v>0.21766561514195601</v>
      </c>
      <c r="N1263" s="28"/>
      <c r="O1263" s="1">
        <v>0.5</v>
      </c>
      <c r="P1263" s="16" t="s">
        <v>5131</v>
      </c>
      <c r="T1263" s="3"/>
    </row>
    <row r="1264" spans="1:20" ht="15" customHeight="1">
      <c r="A1264" s="28" t="s">
        <v>4972</v>
      </c>
      <c r="B1264" s="31" t="s">
        <v>2416</v>
      </c>
      <c r="C1264" s="28" t="s">
        <v>1842</v>
      </c>
      <c r="D1264" s="28" t="s">
        <v>1882</v>
      </c>
      <c r="E1264" s="53">
        <v>88172857</v>
      </c>
      <c r="F1264" s="53">
        <v>88172857</v>
      </c>
      <c r="G1264" s="28">
        <v>2</v>
      </c>
      <c r="H1264" s="28" t="s">
        <v>2162</v>
      </c>
      <c r="I1264" s="28" t="s">
        <v>3083</v>
      </c>
      <c r="J1264" s="28">
        <v>449</v>
      </c>
      <c r="K1264" s="28">
        <v>150</v>
      </c>
      <c r="L1264" s="28" t="s">
        <v>4249</v>
      </c>
      <c r="M1264" s="30">
        <v>0.23659305993690899</v>
      </c>
      <c r="N1264" s="28"/>
      <c r="O1264" s="1">
        <v>0.5</v>
      </c>
      <c r="P1264" s="16" t="s">
        <v>5131</v>
      </c>
      <c r="T1264" s="3"/>
    </row>
    <row r="1265" spans="1:20" ht="15" customHeight="1">
      <c r="A1265" s="28" t="s">
        <v>4972</v>
      </c>
      <c r="B1265" s="31" t="s">
        <v>2416</v>
      </c>
      <c r="C1265" s="28" t="s">
        <v>1850</v>
      </c>
      <c r="D1265" s="28" t="s">
        <v>1882</v>
      </c>
      <c r="E1265" s="53">
        <v>88177424</v>
      </c>
      <c r="F1265" s="53">
        <v>88177425</v>
      </c>
      <c r="G1265" s="28">
        <v>2</v>
      </c>
      <c r="H1265" s="28" t="s">
        <v>2161</v>
      </c>
      <c r="I1265" s="28" t="s">
        <v>3083</v>
      </c>
      <c r="J1265" s="28">
        <v>569</v>
      </c>
      <c r="K1265" s="28">
        <v>190</v>
      </c>
      <c r="L1265" s="28" t="s">
        <v>4828</v>
      </c>
      <c r="M1265" s="30">
        <v>0.29968454258675098</v>
      </c>
      <c r="N1265" s="28"/>
      <c r="O1265" s="1">
        <v>0.5</v>
      </c>
      <c r="P1265" s="16" t="s">
        <v>5131</v>
      </c>
      <c r="T1265" s="3"/>
    </row>
    <row r="1266" spans="1:20" ht="15" customHeight="1">
      <c r="A1266" s="28" t="s">
        <v>4972</v>
      </c>
      <c r="B1266" s="31" t="s">
        <v>2408</v>
      </c>
      <c r="C1266" s="28" t="s">
        <v>1842</v>
      </c>
      <c r="D1266" s="28" t="s">
        <v>1882</v>
      </c>
      <c r="E1266" s="53">
        <v>88239954</v>
      </c>
      <c r="F1266" s="53">
        <v>88239955</v>
      </c>
      <c r="G1266" s="28">
        <v>2</v>
      </c>
      <c r="H1266" s="28" t="s">
        <v>2161</v>
      </c>
      <c r="I1266" s="28" t="s">
        <v>3074</v>
      </c>
      <c r="J1266" s="28">
        <v>591</v>
      </c>
      <c r="K1266" s="28">
        <v>197</v>
      </c>
      <c r="L1266" s="28" t="s">
        <v>4240</v>
      </c>
      <c r="M1266" s="30">
        <v>0.81742738589211605</v>
      </c>
      <c r="N1266" s="28"/>
      <c r="O1266" s="1">
        <v>0.33333333333333298</v>
      </c>
      <c r="P1266" s="16" t="s">
        <v>5131</v>
      </c>
      <c r="T1266" s="3"/>
    </row>
    <row r="1267" spans="1:20" ht="15" customHeight="1">
      <c r="A1267" s="28" t="s">
        <v>4972</v>
      </c>
      <c r="B1267" s="31" t="s">
        <v>2193</v>
      </c>
      <c r="C1267" s="28" t="s">
        <v>1844</v>
      </c>
      <c r="D1267" s="28" t="s">
        <v>1882</v>
      </c>
      <c r="E1267" s="53">
        <v>88565294</v>
      </c>
      <c r="F1267" s="53">
        <v>88565294</v>
      </c>
      <c r="G1267" s="28">
        <v>1</v>
      </c>
      <c r="H1267" s="28" t="s">
        <v>2161</v>
      </c>
      <c r="I1267" s="28" t="s">
        <v>2815</v>
      </c>
      <c r="J1267" s="28">
        <v>538</v>
      </c>
      <c r="K1267" s="28">
        <v>180</v>
      </c>
      <c r="L1267" s="28" t="s">
        <v>3938</v>
      </c>
      <c r="M1267" s="30">
        <v>0.95744680851063801</v>
      </c>
      <c r="N1267" s="28"/>
      <c r="O1267" s="1">
        <v>1</v>
      </c>
      <c r="P1267" s="16" t="s">
        <v>5131</v>
      </c>
      <c r="T1267" s="3"/>
    </row>
    <row r="1268" spans="1:20" ht="15" customHeight="1">
      <c r="A1268" s="28" t="s">
        <v>4972</v>
      </c>
      <c r="B1268" s="31" t="s">
        <v>2193</v>
      </c>
      <c r="C1268" s="28" t="s">
        <v>1855</v>
      </c>
      <c r="D1268" s="28" t="s">
        <v>1882</v>
      </c>
      <c r="E1268" s="53">
        <v>88565612</v>
      </c>
      <c r="F1268" s="53">
        <v>88565612</v>
      </c>
      <c r="G1268" s="28">
        <v>1</v>
      </c>
      <c r="H1268" s="28" t="s">
        <v>2163</v>
      </c>
      <c r="I1268" s="28" t="s">
        <v>2815</v>
      </c>
      <c r="J1268" s="28">
        <v>220</v>
      </c>
      <c r="K1268" s="28">
        <v>74</v>
      </c>
      <c r="L1268" s="28" t="s">
        <v>3896</v>
      </c>
      <c r="M1268" s="30">
        <v>0.39361702127659598</v>
      </c>
      <c r="N1268" s="28"/>
      <c r="O1268" s="1">
        <v>1</v>
      </c>
      <c r="P1268" s="16" t="s">
        <v>5131</v>
      </c>
      <c r="T1268" s="3"/>
    </row>
    <row r="1269" spans="1:20" ht="15" customHeight="1">
      <c r="A1269" s="28" t="s">
        <v>4972</v>
      </c>
      <c r="B1269" s="31" t="s">
        <v>2193</v>
      </c>
      <c r="C1269" s="28" t="s">
        <v>1842</v>
      </c>
      <c r="D1269" s="28" t="s">
        <v>1882</v>
      </c>
      <c r="E1269" s="53">
        <v>88565676</v>
      </c>
      <c r="F1269" s="53">
        <v>88565677</v>
      </c>
      <c r="G1269" s="28">
        <v>2</v>
      </c>
      <c r="H1269" s="28" t="s">
        <v>2161</v>
      </c>
      <c r="I1269" s="28" t="s">
        <v>2815</v>
      </c>
      <c r="J1269" s="28">
        <v>155</v>
      </c>
      <c r="K1269" s="28">
        <v>52</v>
      </c>
      <c r="L1269" s="28" t="s">
        <v>4232</v>
      </c>
      <c r="M1269" s="30">
        <v>0.27659574468085102</v>
      </c>
      <c r="N1269" s="28"/>
      <c r="O1269" s="1">
        <v>1</v>
      </c>
      <c r="P1269" s="16" t="s">
        <v>5131</v>
      </c>
      <c r="T1269" s="3"/>
    </row>
    <row r="1270" spans="1:20" ht="15" customHeight="1">
      <c r="A1270" s="28" t="s">
        <v>4972</v>
      </c>
      <c r="B1270" s="31" t="s">
        <v>2193</v>
      </c>
      <c r="C1270" s="28" t="s">
        <v>1850</v>
      </c>
      <c r="D1270" s="28" t="s">
        <v>1882</v>
      </c>
      <c r="E1270" s="53">
        <v>88565782</v>
      </c>
      <c r="F1270" s="53">
        <v>88565806</v>
      </c>
      <c r="G1270" s="28">
        <v>25</v>
      </c>
      <c r="H1270" s="28" t="s">
        <v>2161</v>
      </c>
      <c r="I1270" s="28" t="s">
        <v>2815</v>
      </c>
      <c r="J1270" s="28">
        <v>26</v>
      </c>
      <c r="K1270" s="28">
        <v>9</v>
      </c>
      <c r="L1270" s="28" t="s">
        <v>4827</v>
      </c>
      <c r="M1270" s="30">
        <v>4.7872340425531901E-2</v>
      </c>
      <c r="N1270" s="28"/>
      <c r="O1270" s="1">
        <v>1</v>
      </c>
      <c r="P1270" s="16" t="s">
        <v>5131</v>
      </c>
      <c r="T1270" s="3"/>
    </row>
    <row r="1271" spans="1:20" ht="15" customHeight="1">
      <c r="A1271" s="28" t="s">
        <v>4972</v>
      </c>
      <c r="B1271" s="31" t="s">
        <v>2427</v>
      </c>
      <c r="C1271" s="28" t="s">
        <v>1842</v>
      </c>
      <c r="D1271" s="28" t="s">
        <v>1882</v>
      </c>
      <c r="E1271" s="53">
        <v>88603914</v>
      </c>
      <c r="F1271" s="53">
        <v>88603915</v>
      </c>
      <c r="G1271" s="28">
        <v>2</v>
      </c>
      <c r="H1271" s="28" t="s">
        <v>2161</v>
      </c>
      <c r="I1271" s="28" t="s">
        <v>3095</v>
      </c>
      <c r="J1271" s="28">
        <v>42</v>
      </c>
      <c r="K1271" s="28">
        <v>14</v>
      </c>
      <c r="L1271" s="28" t="s">
        <v>4265</v>
      </c>
      <c r="M1271" s="30">
        <v>7.8212290502793297E-2</v>
      </c>
      <c r="N1271" s="28"/>
      <c r="O1271" s="1">
        <v>0.5</v>
      </c>
      <c r="P1271" s="16" t="s">
        <v>5131</v>
      </c>
      <c r="T1271" s="3"/>
    </row>
    <row r="1272" spans="1:20" ht="15" customHeight="1">
      <c r="A1272" s="28" t="s">
        <v>4972</v>
      </c>
      <c r="B1272" s="31" t="s">
        <v>2427</v>
      </c>
      <c r="C1272" s="28" t="s">
        <v>1842</v>
      </c>
      <c r="D1272" s="28" t="s">
        <v>1882</v>
      </c>
      <c r="E1272" s="53">
        <v>88603936</v>
      </c>
      <c r="F1272" s="53">
        <v>88603936</v>
      </c>
      <c r="G1272" s="28">
        <v>1</v>
      </c>
      <c r="H1272" s="28" t="s">
        <v>2161</v>
      </c>
      <c r="I1272" s="28" t="s">
        <v>3095</v>
      </c>
      <c r="J1272" s="28">
        <v>21</v>
      </c>
      <c r="K1272" s="28">
        <v>7</v>
      </c>
      <c r="L1272" s="28" t="s">
        <v>4266</v>
      </c>
      <c r="M1272" s="30">
        <v>3.91061452513966E-2</v>
      </c>
      <c r="N1272" s="28"/>
      <c r="O1272" s="1">
        <v>0.5</v>
      </c>
      <c r="P1272" s="16" t="s">
        <v>5131</v>
      </c>
      <c r="T1272" s="3"/>
    </row>
    <row r="1273" spans="1:20" ht="15" customHeight="1">
      <c r="A1273" s="28" t="s">
        <v>4972</v>
      </c>
      <c r="B1273" s="31" t="s">
        <v>2167</v>
      </c>
      <c r="C1273" s="28" t="s">
        <v>1852</v>
      </c>
      <c r="D1273" s="28" t="s">
        <v>1883</v>
      </c>
      <c r="E1273" s="53">
        <v>260486</v>
      </c>
      <c r="F1273" s="53">
        <v>260487</v>
      </c>
      <c r="G1273" s="28">
        <v>2</v>
      </c>
      <c r="H1273" s="28" t="s">
        <v>2161</v>
      </c>
      <c r="I1273" s="28" t="s">
        <v>2789</v>
      </c>
      <c r="J1273" s="28">
        <v>37</v>
      </c>
      <c r="K1273" s="28">
        <v>13</v>
      </c>
      <c r="L1273" s="28" t="s">
        <v>3863</v>
      </c>
      <c r="M1273" s="30">
        <v>3.0660377358490601E-2</v>
      </c>
      <c r="N1273" s="28"/>
      <c r="O1273" s="1">
        <v>1</v>
      </c>
      <c r="P1273" s="16" t="s">
        <v>5130</v>
      </c>
      <c r="T1273" s="3"/>
    </row>
    <row r="1274" spans="1:20" ht="15" customHeight="1">
      <c r="A1274" s="28" t="s">
        <v>4972</v>
      </c>
      <c r="B1274" s="31" t="s">
        <v>2765</v>
      </c>
      <c r="C1274" s="28" t="s">
        <v>1863</v>
      </c>
      <c r="D1274" s="28" t="s">
        <v>1883</v>
      </c>
      <c r="E1274" s="53">
        <v>1560188</v>
      </c>
      <c r="F1274" s="53">
        <v>1560209</v>
      </c>
      <c r="G1274" s="28">
        <v>22</v>
      </c>
      <c r="H1274" s="28" t="s">
        <v>2161</v>
      </c>
      <c r="I1274" s="28" t="s">
        <v>3510</v>
      </c>
      <c r="J1274" s="28">
        <v>78</v>
      </c>
      <c r="K1274" s="28">
        <v>26</v>
      </c>
      <c r="L1274" s="28" t="s">
        <v>4862</v>
      </c>
      <c r="M1274" s="30">
        <v>9.8113207547169803E-2</v>
      </c>
      <c r="N1274" s="28"/>
      <c r="O1274" s="1">
        <v>1</v>
      </c>
      <c r="P1274" s="16" t="s">
        <v>5130</v>
      </c>
      <c r="T1274" s="3"/>
    </row>
    <row r="1275" spans="1:20" ht="15" customHeight="1">
      <c r="A1275" s="28" t="s">
        <v>4972</v>
      </c>
      <c r="B1275" s="31" t="s">
        <v>2324</v>
      </c>
      <c r="C1275" s="28" t="s">
        <v>1851</v>
      </c>
      <c r="D1275" s="28" t="s">
        <v>1883</v>
      </c>
      <c r="E1275" s="53">
        <v>2977512</v>
      </c>
      <c r="F1275" s="53">
        <v>2977512</v>
      </c>
      <c r="G1275" s="28">
        <v>1</v>
      </c>
      <c r="H1275" s="28" t="s">
        <v>2161</v>
      </c>
      <c r="I1275" s="28" t="s">
        <v>2964</v>
      </c>
      <c r="J1275" s="28">
        <v>84</v>
      </c>
      <c r="K1275" s="28">
        <v>28</v>
      </c>
      <c r="L1275" s="28" t="s">
        <v>4085</v>
      </c>
      <c r="M1275" s="30">
        <v>8.9171974522293002E-2</v>
      </c>
      <c r="N1275" s="28"/>
      <c r="O1275" s="1">
        <v>1</v>
      </c>
      <c r="P1275" s="16" t="s">
        <v>5131</v>
      </c>
      <c r="T1275" s="3"/>
    </row>
    <row r="1276" spans="1:20" ht="15" customHeight="1">
      <c r="A1276" s="28" t="s">
        <v>4972</v>
      </c>
      <c r="B1276" s="31" t="s">
        <v>204</v>
      </c>
      <c r="C1276" s="28" t="s">
        <v>1842</v>
      </c>
      <c r="D1276" s="28" t="s">
        <v>1883</v>
      </c>
      <c r="E1276" s="53">
        <v>3048165</v>
      </c>
      <c r="F1276" s="53">
        <v>3048165</v>
      </c>
      <c r="G1276" s="28">
        <v>1</v>
      </c>
      <c r="H1276" s="28" t="s">
        <v>2161</v>
      </c>
      <c r="I1276" s="28" t="s">
        <v>2963</v>
      </c>
      <c r="J1276" s="28">
        <v>603</v>
      </c>
      <c r="K1276" s="28">
        <v>201</v>
      </c>
      <c r="L1276" s="28" t="s">
        <v>4413</v>
      </c>
      <c r="M1276" s="30">
        <v>0.64838709677419404</v>
      </c>
      <c r="N1276" s="28"/>
      <c r="O1276" s="1">
        <v>1</v>
      </c>
      <c r="P1276" s="16" t="s">
        <v>5131</v>
      </c>
      <c r="T1276" s="3"/>
    </row>
    <row r="1277" spans="1:20" ht="15" customHeight="1">
      <c r="A1277" s="28" t="s">
        <v>4972</v>
      </c>
      <c r="B1277" s="31" t="s">
        <v>204</v>
      </c>
      <c r="C1277" s="28" t="s">
        <v>1851</v>
      </c>
      <c r="D1277" s="28" t="s">
        <v>1883</v>
      </c>
      <c r="E1277" s="53">
        <v>3048301</v>
      </c>
      <c r="F1277" s="53">
        <v>3048301</v>
      </c>
      <c r="G1277" s="28">
        <v>1</v>
      </c>
      <c r="H1277" s="28" t="s">
        <v>2162</v>
      </c>
      <c r="I1277" s="28" t="s">
        <v>2963</v>
      </c>
      <c r="J1277" s="28">
        <v>739</v>
      </c>
      <c r="K1277" s="28">
        <v>247</v>
      </c>
      <c r="L1277" s="28" t="s">
        <v>4084</v>
      </c>
      <c r="M1277" s="30">
        <v>0.79677419354838697</v>
      </c>
      <c r="N1277" s="28"/>
      <c r="O1277" s="1">
        <v>1</v>
      </c>
      <c r="P1277" s="16" t="s">
        <v>5131</v>
      </c>
      <c r="T1277" s="3"/>
    </row>
    <row r="1278" spans="1:20" ht="15" customHeight="1">
      <c r="A1278" s="28" t="s">
        <v>4972</v>
      </c>
      <c r="B1278" s="31" t="s">
        <v>204</v>
      </c>
      <c r="C1278" s="28" t="s">
        <v>1846</v>
      </c>
      <c r="D1278" s="28" t="s">
        <v>1883</v>
      </c>
      <c r="E1278" s="53">
        <v>3048401</v>
      </c>
      <c r="F1278" s="53">
        <v>3048401</v>
      </c>
      <c r="G1278" s="28">
        <v>1</v>
      </c>
      <c r="H1278" s="28" t="s">
        <v>2161</v>
      </c>
      <c r="I1278" s="28" t="s">
        <v>2963</v>
      </c>
      <c r="J1278" s="28">
        <v>839</v>
      </c>
      <c r="K1278" s="28">
        <v>280</v>
      </c>
      <c r="L1278" s="28" t="s">
        <v>4661</v>
      </c>
      <c r="M1278" s="30">
        <v>0.90322580645161299</v>
      </c>
      <c r="N1278" s="28"/>
      <c r="O1278" s="1">
        <v>1</v>
      </c>
      <c r="P1278" s="16" t="s">
        <v>5131</v>
      </c>
      <c r="T1278" s="3"/>
    </row>
    <row r="1279" spans="1:20" ht="15" customHeight="1">
      <c r="A1279" s="28" t="s">
        <v>4972</v>
      </c>
      <c r="B1279" s="31" t="s">
        <v>321</v>
      </c>
      <c r="C1279" s="28" t="s">
        <v>1840</v>
      </c>
      <c r="D1279" s="28" t="s">
        <v>1883</v>
      </c>
      <c r="E1279" s="53">
        <v>5025884</v>
      </c>
      <c r="F1279" s="53">
        <v>5025884</v>
      </c>
      <c r="G1279" s="28">
        <v>2</v>
      </c>
      <c r="H1279" s="28" t="s">
        <v>2162</v>
      </c>
      <c r="I1279" s="28" t="s">
        <v>3438</v>
      </c>
      <c r="J1279" s="28">
        <v>2392</v>
      </c>
      <c r="K1279" s="28">
        <v>798</v>
      </c>
      <c r="L1279" s="28" t="s">
        <v>4758</v>
      </c>
      <c r="M1279" s="30">
        <v>0.98762376237623795</v>
      </c>
      <c r="N1279" s="28"/>
      <c r="O1279" s="1">
        <v>1</v>
      </c>
      <c r="P1279" s="16" t="s">
        <v>5131</v>
      </c>
      <c r="T1279" s="3"/>
    </row>
    <row r="1280" spans="1:20" ht="15" customHeight="1">
      <c r="A1280" s="28" t="s">
        <v>4972</v>
      </c>
      <c r="B1280" s="31" t="s">
        <v>2684</v>
      </c>
      <c r="C1280" s="28" t="s">
        <v>1840</v>
      </c>
      <c r="D1280" s="28" t="s">
        <v>1883</v>
      </c>
      <c r="E1280" s="53">
        <v>5054832</v>
      </c>
      <c r="F1280" s="53">
        <v>5054832</v>
      </c>
      <c r="G1280" s="28">
        <v>1</v>
      </c>
      <c r="H1280" s="28" t="s">
        <v>2161</v>
      </c>
      <c r="I1280" s="28" t="s">
        <v>3426</v>
      </c>
      <c r="J1280" s="28">
        <v>426</v>
      </c>
      <c r="K1280" s="28">
        <v>142</v>
      </c>
      <c r="L1280" s="28" t="s">
        <v>4739</v>
      </c>
      <c r="M1280" s="30">
        <v>0.97260273972602695</v>
      </c>
      <c r="N1280" s="28"/>
      <c r="O1280" s="1">
        <v>1</v>
      </c>
      <c r="P1280" s="16" t="s">
        <v>5130</v>
      </c>
      <c r="T1280" s="3"/>
    </row>
    <row r="1281" spans="1:20" ht="15" customHeight="1">
      <c r="A1281" s="28" t="s">
        <v>4972</v>
      </c>
      <c r="B1281" s="31" t="s">
        <v>2651</v>
      </c>
      <c r="C1281" s="28" t="s">
        <v>1846</v>
      </c>
      <c r="D1281" s="28" t="s">
        <v>1883</v>
      </c>
      <c r="E1281" s="53">
        <v>5272285</v>
      </c>
      <c r="F1281" s="53">
        <v>5272285</v>
      </c>
      <c r="G1281" s="28">
        <v>1</v>
      </c>
      <c r="H1281" s="28" t="s">
        <v>2162</v>
      </c>
      <c r="I1281" s="28" t="s">
        <v>3376</v>
      </c>
      <c r="J1281" s="28">
        <v>660</v>
      </c>
      <c r="K1281" s="28">
        <v>220</v>
      </c>
      <c r="L1281" s="28" t="s">
        <v>4669</v>
      </c>
      <c r="M1281" s="30">
        <v>0.94827586206896597</v>
      </c>
      <c r="N1281" s="28"/>
      <c r="O1281" s="1">
        <v>0.1</v>
      </c>
      <c r="P1281" s="16" t="s">
        <v>5130</v>
      </c>
      <c r="T1281" s="3"/>
    </row>
    <row r="1282" spans="1:20" ht="15" customHeight="1">
      <c r="A1282" s="28" t="s">
        <v>4972</v>
      </c>
      <c r="B1282" s="31" t="s">
        <v>2346</v>
      </c>
      <c r="C1282" s="28" t="s">
        <v>5117</v>
      </c>
      <c r="D1282" s="28" t="s">
        <v>1883</v>
      </c>
      <c r="E1282" s="53">
        <v>6496270</v>
      </c>
      <c r="F1282" s="53">
        <v>6496270</v>
      </c>
      <c r="G1282" s="28">
        <v>1</v>
      </c>
      <c r="H1282" s="28" t="s">
        <v>2162</v>
      </c>
      <c r="I1282" s="28" t="s">
        <v>2991</v>
      </c>
      <c r="J1282" s="28">
        <v>313</v>
      </c>
      <c r="K1282" s="28">
        <v>105</v>
      </c>
      <c r="L1282" s="28" t="s">
        <v>4119</v>
      </c>
      <c r="M1282" s="30">
        <v>0.88483146067415497</v>
      </c>
      <c r="N1282" s="28"/>
      <c r="O1282" s="1">
        <v>1</v>
      </c>
      <c r="P1282" s="16" t="s">
        <v>5131</v>
      </c>
      <c r="T1282" s="3"/>
    </row>
    <row r="1283" spans="1:20" ht="15" customHeight="1">
      <c r="A1283" s="28" t="s">
        <v>4972</v>
      </c>
      <c r="B1283" s="31" t="s">
        <v>2439</v>
      </c>
      <c r="C1283" s="28" t="s">
        <v>1842</v>
      </c>
      <c r="D1283" s="28" t="s">
        <v>1883</v>
      </c>
      <c r="E1283" s="53">
        <v>15346988</v>
      </c>
      <c r="F1283" s="53">
        <v>15346988</v>
      </c>
      <c r="G1283" s="28">
        <v>1</v>
      </c>
      <c r="H1283" s="28" t="s">
        <v>2162</v>
      </c>
      <c r="I1283" s="28" t="s">
        <v>3111</v>
      </c>
      <c r="J1283" s="28">
        <v>746</v>
      </c>
      <c r="K1283" s="28">
        <v>249</v>
      </c>
      <c r="L1283" s="28" t="s">
        <v>4286</v>
      </c>
      <c r="M1283" s="30">
        <v>0.89891696750902494</v>
      </c>
      <c r="N1283" s="28"/>
      <c r="O1283" s="1">
        <v>0.5</v>
      </c>
      <c r="P1283" s="16" t="s">
        <v>5131</v>
      </c>
      <c r="T1283" s="3"/>
    </row>
    <row r="1284" spans="1:20" ht="15" customHeight="1">
      <c r="A1284" s="28" t="s">
        <v>4972</v>
      </c>
      <c r="B1284" s="31" t="s">
        <v>2439</v>
      </c>
      <c r="C1284" s="28" t="s">
        <v>1842</v>
      </c>
      <c r="D1284" s="28" t="s">
        <v>1883</v>
      </c>
      <c r="E1284" s="53">
        <v>15347081</v>
      </c>
      <c r="F1284" s="53">
        <v>15347081</v>
      </c>
      <c r="G1284" s="28">
        <v>1</v>
      </c>
      <c r="H1284" s="28" t="s">
        <v>2161</v>
      </c>
      <c r="I1284" s="28" t="s">
        <v>3111</v>
      </c>
      <c r="J1284" s="28">
        <v>653</v>
      </c>
      <c r="K1284" s="28">
        <v>218</v>
      </c>
      <c r="L1284" s="28" t="s">
        <v>4287</v>
      </c>
      <c r="M1284" s="30">
        <v>0.787003610108303</v>
      </c>
      <c r="N1284" s="28"/>
      <c r="O1284" s="1">
        <v>0.5</v>
      </c>
      <c r="P1284" s="16" t="s">
        <v>5131</v>
      </c>
      <c r="T1284" s="3"/>
    </row>
    <row r="1285" spans="1:20" ht="15" customHeight="1">
      <c r="A1285" s="28" t="s">
        <v>4972</v>
      </c>
      <c r="B1285" s="31" t="s">
        <v>2691</v>
      </c>
      <c r="C1285" s="28" t="s">
        <v>1840</v>
      </c>
      <c r="D1285" s="28" t="s">
        <v>1883</v>
      </c>
      <c r="E1285" s="53">
        <v>15871542</v>
      </c>
      <c r="F1285" s="53">
        <v>15871542</v>
      </c>
      <c r="G1285" s="28">
        <v>2</v>
      </c>
      <c r="H1285" s="28" t="s">
        <v>2162</v>
      </c>
      <c r="I1285" s="28" t="s">
        <v>3435</v>
      </c>
      <c r="J1285" s="28">
        <v>1487</v>
      </c>
      <c r="K1285" s="28">
        <v>496</v>
      </c>
      <c r="L1285" s="28" t="s">
        <v>4753</v>
      </c>
      <c r="M1285" s="30">
        <v>0.98804780876494003</v>
      </c>
      <c r="N1285" s="28"/>
      <c r="O1285" s="1">
        <v>0.5</v>
      </c>
      <c r="P1285" s="16" t="s">
        <v>5130</v>
      </c>
      <c r="T1285" s="3"/>
    </row>
    <row r="1286" spans="1:20" ht="15" customHeight="1">
      <c r="A1286" s="28" t="s">
        <v>4972</v>
      </c>
      <c r="B1286" s="31" t="s">
        <v>276</v>
      </c>
      <c r="C1286" s="28" t="s">
        <v>1840</v>
      </c>
      <c r="D1286" s="28" t="s">
        <v>1883</v>
      </c>
      <c r="E1286" s="53">
        <v>17266063</v>
      </c>
      <c r="F1286" s="53">
        <v>17266063</v>
      </c>
      <c r="G1286" s="28">
        <v>1</v>
      </c>
      <c r="H1286" s="28" t="s">
        <v>2161</v>
      </c>
      <c r="I1286" s="28" t="s">
        <v>3378</v>
      </c>
      <c r="J1286" s="28">
        <v>71</v>
      </c>
      <c r="K1286" s="28">
        <v>24</v>
      </c>
      <c r="L1286" s="28" t="s">
        <v>4745</v>
      </c>
      <c r="M1286" s="30">
        <v>0.13259668508287301</v>
      </c>
      <c r="N1286" s="28"/>
      <c r="O1286" s="1">
        <v>1</v>
      </c>
      <c r="P1286" s="16" t="s">
        <v>5131</v>
      </c>
      <c r="T1286" s="3"/>
    </row>
    <row r="1287" spans="1:20" ht="15" customHeight="1">
      <c r="A1287" s="28" t="s">
        <v>4972</v>
      </c>
      <c r="B1287" s="31" t="s">
        <v>276</v>
      </c>
      <c r="C1287" s="28" t="s">
        <v>1846</v>
      </c>
      <c r="D1287" s="28" t="s">
        <v>1883</v>
      </c>
      <c r="E1287" s="53">
        <v>17267057</v>
      </c>
      <c r="F1287" s="53">
        <v>17267058</v>
      </c>
      <c r="G1287" s="28">
        <v>2</v>
      </c>
      <c r="H1287" s="28" t="s">
        <v>2161</v>
      </c>
      <c r="I1287" s="28" t="s">
        <v>3378</v>
      </c>
      <c r="J1287" s="28">
        <v>147</v>
      </c>
      <c r="K1287" s="28">
        <v>49</v>
      </c>
      <c r="L1287" s="28" t="s">
        <v>4672</v>
      </c>
      <c r="M1287" s="30">
        <v>0.27071823204419898</v>
      </c>
      <c r="N1287" s="28"/>
      <c r="O1287" s="1">
        <v>1</v>
      </c>
      <c r="P1287" s="16" t="s">
        <v>5131</v>
      </c>
      <c r="T1287" s="3"/>
    </row>
    <row r="1288" spans="1:20" ht="15" customHeight="1">
      <c r="A1288" s="28" t="s">
        <v>4972</v>
      </c>
      <c r="B1288" s="31" t="s">
        <v>260</v>
      </c>
      <c r="C1288" s="28" t="s">
        <v>5121</v>
      </c>
      <c r="D1288" s="28" t="s">
        <v>1883</v>
      </c>
      <c r="E1288" s="53">
        <v>23723494</v>
      </c>
      <c r="F1288" s="53">
        <v>23723494</v>
      </c>
      <c r="G1288" s="28">
        <v>1</v>
      </c>
      <c r="H1288" s="28" t="s">
        <v>2162</v>
      </c>
      <c r="I1288" s="28" t="s">
        <v>2999</v>
      </c>
      <c r="J1288" s="28">
        <v>313</v>
      </c>
      <c r="K1288" s="28">
        <v>105</v>
      </c>
      <c r="L1288" s="28" t="s">
        <v>4127</v>
      </c>
      <c r="M1288" s="30">
        <v>0.14502762430939201</v>
      </c>
      <c r="N1288" s="28"/>
      <c r="O1288" s="1">
        <v>1</v>
      </c>
      <c r="P1288" s="16" t="s">
        <v>5130</v>
      </c>
      <c r="T1288" s="3"/>
    </row>
    <row r="1289" spans="1:20" ht="15" customHeight="1">
      <c r="A1289" s="28" t="s">
        <v>4972</v>
      </c>
      <c r="B1289" s="31" t="s">
        <v>2278</v>
      </c>
      <c r="C1289" s="28" t="s">
        <v>1844</v>
      </c>
      <c r="D1289" s="28" t="s">
        <v>1883</v>
      </c>
      <c r="E1289" s="53">
        <v>24425100</v>
      </c>
      <c r="F1289" s="53">
        <v>24425100</v>
      </c>
      <c r="G1289" s="28">
        <v>1</v>
      </c>
      <c r="H1289" s="28" t="s">
        <v>2162</v>
      </c>
      <c r="I1289" s="28" t="s">
        <v>2915</v>
      </c>
      <c r="J1289" s="28">
        <v>244</v>
      </c>
      <c r="K1289" s="28">
        <v>82</v>
      </c>
      <c r="L1289" s="28" t="s">
        <v>4029</v>
      </c>
      <c r="M1289" s="30">
        <v>0.70689655172413801</v>
      </c>
      <c r="N1289" s="28"/>
      <c r="O1289" s="1">
        <v>1</v>
      </c>
      <c r="P1289" s="16" t="s">
        <v>5131</v>
      </c>
      <c r="T1289" s="3"/>
    </row>
    <row r="1290" spans="1:20" ht="15" customHeight="1">
      <c r="A1290" s="28" t="s">
        <v>4972</v>
      </c>
      <c r="B1290" s="31" t="s">
        <v>796</v>
      </c>
      <c r="C1290" s="28" t="s">
        <v>1848</v>
      </c>
      <c r="D1290" s="28" t="s">
        <v>1883</v>
      </c>
      <c r="E1290" s="53">
        <v>29930202</v>
      </c>
      <c r="F1290" s="53">
        <v>29930212</v>
      </c>
      <c r="G1290" s="28">
        <v>11</v>
      </c>
      <c r="H1290" s="28" t="s">
        <v>2161</v>
      </c>
      <c r="I1290" s="28" t="s">
        <v>1417</v>
      </c>
      <c r="J1290" s="28">
        <v>201</v>
      </c>
      <c r="K1290" s="28">
        <v>67</v>
      </c>
      <c r="L1290" s="28" t="s">
        <v>4783</v>
      </c>
      <c r="M1290" s="30">
        <v>0.398809523809524</v>
      </c>
      <c r="N1290" s="28"/>
      <c r="O1290" s="1">
        <v>1</v>
      </c>
      <c r="P1290" s="16" t="s">
        <v>5131</v>
      </c>
      <c r="T1290" s="3"/>
    </row>
    <row r="1291" spans="1:20" ht="15" customHeight="1">
      <c r="A1291" s="28" t="s">
        <v>4972</v>
      </c>
      <c r="B1291" s="31" t="s">
        <v>274</v>
      </c>
      <c r="C1291" s="28" t="s">
        <v>1852</v>
      </c>
      <c r="D1291" s="28" t="s">
        <v>1883</v>
      </c>
      <c r="E1291" s="53">
        <v>30796533</v>
      </c>
      <c r="F1291" s="53">
        <v>30796533</v>
      </c>
      <c r="G1291" s="28">
        <v>1</v>
      </c>
      <c r="H1291" s="28" t="s">
        <v>2161</v>
      </c>
      <c r="I1291" s="28" t="s">
        <v>275</v>
      </c>
      <c r="J1291" s="28">
        <v>280</v>
      </c>
      <c r="K1291" s="28">
        <v>94</v>
      </c>
      <c r="L1291" s="28" t="s">
        <v>3890</v>
      </c>
      <c r="M1291" s="30">
        <v>0.10467706013363</v>
      </c>
      <c r="N1291" s="28"/>
      <c r="O1291" s="1">
        <v>1</v>
      </c>
      <c r="P1291" s="16" t="s">
        <v>5131</v>
      </c>
      <c r="T1291" s="3"/>
    </row>
    <row r="1292" spans="1:20" ht="15" customHeight="1">
      <c r="A1292" s="28" t="s">
        <v>4972</v>
      </c>
      <c r="B1292" s="31" t="s">
        <v>797</v>
      </c>
      <c r="C1292" s="28" t="s">
        <v>1844</v>
      </c>
      <c r="D1292" s="28" t="s">
        <v>1883</v>
      </c>
      <c r="E1292" s="53">
        <v>32038922</v>
      </c>
      <c r="F1292" s="53">
        <v>32038922</v>
      </c>
      <c r="G1292" s="28">
        <v>4</v>
      </c>
      <c r="H1292" s="28" t="s">
        <v>2162</v>
      </c>
      <c r="I1292" s="28" t="s">
        <v>1418</v>
      </c>
      <c r="J1292" s="28">
        <v>1020</v>
      </c>
      <c r="K1292" s="28">
        <v>340</v>
      </c>
      <c r="L1292" s="28" t="s">
        <v>3984</v>
      </c>
      <c r="M1292" s="30">
        <v>0.96045197740112997</v>
      </c>
      <c r="N1292" s="28"/>
      <c r="O1292" s="1">
        <v>1</v>
      </c>
      <c r="P1292" s="16" t="s">
        <v>5131</v>
      </c>
      <c r="T1292" s="3"/>
    </row>
    <row r="1293" spans="1:20" ht="15" customHeight="1">
      <c r="A1293" s="28" t="s">
        <v>4972</v>
      </c>
      <c r="B1293" s="31" t="s">
        <v>802</v>
      </c>
      <c r="C1293" s="28" t="s">
        <v>1842</v>
      </c>
      <c r="D1293" s="28" t="s">
        <v>1883</v>
      </c>
      <c r="E1293" s="53">
        <v>37528798</v>
      </c>
      <c r="F1293" s="53">
        <v>37528799</v>
      </c>
      <c r="G1293" s="28">
        <v>2</v>
      </c>
      <c r="H1293" s="28" t="s">
        <v>2161</v>
      </c>
      <c r="I1293" s="28" t="s">
        <v>1423</v>
      </c>
      <c r="J1293" s="28">
        <v>404</v>
      </c>
      <c r="K1293" s="28">
        <v>135</v>
      </c>
      <c r="L1293" s="28" t="s">
        <v>4328</v>
      </c>
      <c r="M1293" s="30">
        <v>0.84375</v>
      </c>
      <c r="N1293" s="28"/>
      <c r="O1293" s="1">
        <v>1</v>
      </c>
      <c r="P1293" s="16" t="s">
        <v>5131</v>
      </c>
      <c r="T1293" s="3"/>
    </row>
    <row r="1294" spans="1:20" ht="15" customHeight="1">
      <c r="A1294" s="28" t="s">
        <v>4972</v>
      </c>
      <c r="B1294" s="31" t="s">
        <v>2206</v>
      </c>
      <c r="C1294" s="28" t="s">
        <v>1844</v>
      </c>
      <c r="D1294" s="28" t="s">
        <v>1883</v>
      </c>
      <c r="E1294" s="53">
        <v>39605014</v>
      </c>
      <c r="F1294" s="53">
        <v>39605015</v>
      </c>
      <c r="G1294" s="28">
        <v>2</v>
      </c>
      <c r="H1294" s="28" t="s">
        <v>2161</v>
      </c>
      <c r="I1294" s="28" t="s">
        <v>2830</v>
      </c>
      <c r="J1294" s="28">
        <v>376</v>
      </c>
      <c r="K1294" s="28">
        <v>126</v>
      </c>
      <c r="L1294" s="28" t="s">
        <v>3915</v>
      </c>
      <c r="M1294" s="30">
        <v>0.27753303964757697</v>
      </c>
      <c r="N1294" s="28"/>
      <c r="O1294" s="1">
        <v>1</v>
      </c>
      <c r="P1294" s="16" t="s">
        <v>5130</v>
      </c>
      <c r="T1294" s="3"/>
    </row>
    <row r="1295" spans="1:20" ht="15" customHeight="1">
      <c r="A1295" s="28" t="s">
        <v>4972</v>
      </c>
      <c r="B1295" s="31" t="s">
        <v>2383</v>
      </c>
      <c r="C1295" s="28" t="s">
        <v>1842</v>
      </c>
      <c r="D1295" s="28" t="s">
        <v>1883</v>
      </c>
      <c r="E1295" s="53">
        <v>40107024</v>
      </c>
      <c r="F1295" s="53">
        <v>40107024</v>
      </c>
      <c r="G1295" s="28">
        <v>2</v>
      </c>
      <c r="H1295" s="28" t="s">
        <v>2162</v>
      </c>
      <c r="I1295" s="28" t="s">
        <v>3039</v>
      </c>
      <c r="J1295" s="28">
        <v>2793</v>
      </c>
      <c r="K1295" s="28">
        <v>931</v>
      </c>
      <c r="L1295" s="28" t="s">
        <v>4189</v>
      </c>
      <c r="M1295" s="30">
        <v>0.97691500524659003</v>
      </c>
      <c r="N1295" s="28"/>
      <c r="O1295" s="1">
        <v>1</v>
      </c>
      <c r="P1295" s="16" t="s">
        <v>5130</v>
      </c>
      <c r="T1295" s="3"/>
    </row>
    <row r="1296" spans="1:20" ht="15" customHeight="1">
      <c r="A1296" s="28" t="s">
        <v>4972</v>
      </c>
      <c r="B1296" s="31" t="s">
        <v>805</v>
      </c>
      <c r="C1296" s="28" t="s">
        <v>1842</v>
      </c>
      <c r="D1296" s="28" t="s">
        <v>1883</v>
      </c>
      <c r="E1296" s="53">
        <v>40183989</v>
      </c>
      <c r="F1296" s="53">
        <v>40183989</v>
      </c>
      <c r="G1296" s="28">
        <v>2</v>
      </c>
      <c r="H1296" s="28" t="s">
        <v>2162</v>
      </c>
      <c r="I1296" s="28" t="s">
        <v>1426</v>
      </c>
      <c r="J1296" s="28">
        <v>1690</v>
      </c>
      <c r="K1296" s="28">
        <v>564</v>
      </c>
      <c r="L1296" s="28" t="s">
        <v>4263</v>
      </c>
      <c r="M1296" s="30">
        <v>0.91558441558441594</v>
      </c>
      <c r="N1296" s="28"/>
      <c r="O1296" s="1">
        <v>0.33333333333333298</v>
      </c>
      <c r="P1296" s="16" t="s">
        <v>5130</v>
      </c>
      <c r="T1296" s="3"/>
    </row>
    <row r="1297" spans="1:20" ht="15" customHeight="1">
      <c r="A1297" s="28" t="s">
        <v>4972</v>
      </c>
      <c r="B1297" s="31" t="s">
        <v>2562</v>
      </c>
      <c r="C1297" s="28" t="s">
        <v>1842</v>
      </c>
      <c r="D1297" s="28" t="s">
        <v>1883</v>
      </c>
      <c r="E1297" s="53">
        <v>41432866</v>
      </c>
      <c r="F1297" s="53">
        <v>41432866</v>
      </c>
      <c r="G1297" s="28">
        <v>1</v>
      </c>
      <c r="H1297" s="28" t="s">
        <v>2161</v>
      </c>
      <c r="I1297" s="28" t="s">
        <v>3263</v>
      </c>
      <c r="J1297" s="28">
        <v>384</v>
      </c>
      <c r="K1297" s="28">
        <v>128</v>
      </c>
      <c r="L1297" s="28" t="s">
        <v>4508</v>
      </c>
      <c r="M1297" s="30">
        <v>0.99224806201550397</v>
      </c>
      <c r="N1297" s="28"/>
      <c r="O1297" s="1">
        <v>1</v>
      </c>
      <c r="P1297" s="16" t="s">
        <v>5131</v>
      </c>
      <c r="T1297" s="3"/>
    </row>
    <row r="1298" spans="1:20" ht="15" customHeight="1">
      <c r="A1298" s="28" t="s">
        <v>4972</v>
      </c>
      <c r="B1298" s="31" t="s">
        <v>54</v>
      </c>
      <c r="C1298" s="28" t="s">
        <v>1844</v>
      </c>
      <c r="D1298" s="28" t="s">
        <v>1883</v>
      </c>
      <c r="E1298" s="53">
        <v>42774342</v>
      </c>
      <c r="F1298" s="53">
        <v>42774342</v>
      </c>
      <c r="G1298" s="28">
        <v>1</v>
      </c>
      <c r="H1298" s="28" t="s">
        <v>2161</v>
      </c>
      <c r="I1298" s="28" t="s">
        <v>2841</v>
      </c>
      <c r="J1298" s="28" t="s">
        <v>3558</v>
      </c>
      <c r="K1298" s="28" t="s">
        <v>3559</v>
      </c>
      <c r="L1298" s="28" t="s">
        <v>3927</v>
      </c>
      <c r="M1298" s="30">
        <v>9.5474044912959855E-2</v>
      </c>
      <c r="N1298" s="28"/>
      <c r="O1298" s="1">
        <v>1</v>
      </c>
      <c r="P1298" s="16" t="s">
        <v>5131</v>
      </c>
      <c r="T1298" s="3"/>
    </row>
    <row r="1299" spans="1:20" ht="15" customHeight="1">
      <c r="A1299" s="28" t="s">
        <v>4972</v>
      </c>
      <c r="B1299" s="31" t="s">
        <v>54</v>
      </c>
      <c r="C1299" s="28" t="s">
        <v>1842</v>
      </c>
      <c r="D1299" s="28" t="s">
        <v>1883</v>
      </c>
      <c r="E1299" s="53">
        <v>42873009</v>
      </c>
      <c r="F1299" s="53">
        <v>42873013</v>
      </c>
      <c r="G1299" s="28">
        <v>5</v>
      </c>
      <c r="H1299" s="28" t="s">
        <v>2161</v>
      </c>
      <c r="I1299" s="28" t="s">
        <v>3040</v>
      </c>
      <c r="J1299" s="28">
        <v>2852</v>
      </c>
      <c r="K1299" s="28">
        <v>951</v>
      </c>
      <c r="L1299" s="28" t="s">
        <v>4190</v>
      </c>
      <c r="M1299" s="30">
        <v>0.97638603696098603</v>
      </c>
      <c r="N1299" s="28"/>
      <c r="O1299" s="1">
        <v>0.5</v>
      </c>
      <c r="P1299" s="16" t="s">
        <v>5131</v>
      </c>
      <c r="T1299" s="3"/>
    </row>
    <row r="1300" spans="1:20" ht="15" customHeight="1">
      <c r="A1300" s="28" t="s">
        <v>4972</v>
      </c>
      <c r="B1300" s="31" t="s">
        <v>2723</v>
      </c>
      <c r="C1300" s="28" t="s">
        <v>1848</v>
      </c>
      <c r="D1300" s="28" t="s">
        <v>1883</v>
      </c>
      <c r="E1300" s="53">
        <v>44154238</v>
      </c>
      <c r="F1300" s="53">
        <v>44154242</v>
      </c>
      <c r="G1300" s="28">
        <v>5</v>
      </c>
      <c r="H1300" s="28" t="s">
        <v>2161</v>
      </c>
      <c r="I1300" s="28" t="s">
        <v>3469</v>
      </c>
      <c r="J1300" s="28">
        <v>94</v>
      </c>
      <c r="K1300" s="28">
        <v>32</v>
      </c>
      <c r="L1300" s="28" t="s">
        <v>3921</v>
      </c>
      <c r="M1300" s="30">
        <v>0.55172413793103403</v>
      </c>
      <c r="N1300" s="28"/>
      <c r="O1300" s="1">
        <v>1</v>
      </c>
      <c r="P1300" s="16" t="s">
        <v>5131</v>
      </c>
      <c r="T1300" s="3"/>
    </row>
    <row r="1301" spans="1:20" ht="15" customHeight="1">
      <c r="A1301" s="28" t="s">
        <v>4972</v>
      </c>
      <c r="B1301" s="31" t="s">
        <v>2528</v>
      </c>
      <c r="C1301" s="28" t="s">
        <v>1842</v>
      </c>
      <c r="D1301" s="28" t="s">
        <v>1883</v>
      </c>
      <c r="E1301" s="53">
        <v>45538468</v>
      </c>
      <c r="F1301" s="53">
        <v>45538468</v>
      </c>
      <c r="G1301" s="28">
        <v>1</v>
      </c>
      <c r="H1301" s="28" t="s">
        <v>2161</v>
      </c>
      <c r="I1301" s="28" t="s">
        <v>3223</v>
      </c>
      <c r="J1301" s="28">
        <v>553</v>
      </c>
      <c r="K1301" s="28">
        <v>185</v>
      </c>
      <c r="L1301" s="28" t="s">
        <v>4454</v>
      </c>
      <c r="M1301" s="30">
        <v>0.92500000000000004</v>
      </c>
      <c r="N1301" s="28"/>
      <c r="O1301" s="1">
        <v>0.25</v>
      </c>
      <c r="P1301" s="16" t="s">
        <v>5130</v>
      </c>
      <c r="T1301" s="3"/>
    </row>
    <row r="1302" spans="1:20" ht="15" customHeight="1">
      <c r="A1302" s="28" t="s">
        <v>4972</v>
      </c>
      <c r="B1302" s="31" t="s">
        <v>811</v>
      </c>
      <c r="C1302" s="28" t="s">
        <v>1842</v>
      </c>
      <c r="D1302" s="28" t="s">
        <v>1883</v>
      </c>
      <c r="E1302" s="53">
        <v>45546741</v>
      </c>
      <c r="F1302" s="53">
        <v>45546741</v>
      </c>
      <c r="G1302" s="28">
        <v>1</v>
      </c>
      <c r="H1302" s="28" t="s">
        <v>2161</v>
      </c>
      <c r="I1302" s="28" t="s">
        <v>1433</v>
      </c>
      <c r="J1302" s="28">
        <v>885</v>
      </c>
      <c r="K1302" s="28">
        <v>295</v>
      </c>
      <c r="L1302" s="28" t="s">
        <v>4489</v>
      </c>
      <c r="M1302" s="30">
        <v>0.66143497757847503</v>
      </c>
      <c r="N1302" s="28"/>
      <c r="O1302" s="1">
        <v>0.5</v>
      </c>
      <c r="P1302" s="16" t="s">
        <v>5130</v>
      </c>
      <c r="T1302" s="3"/>
    </row>
    <row r="1303" spans="1:20" ht="15" customHeight="1">
      <c r="A1303" s="28" t="s">
        <v>4972</v>
      </c>
      <c r="B1303" s="31" t="s">
        <v>2477</v>
      </c>
      <c r="C1303" s="28" t="s">
        <v>1842</v>
      </c>
      <c r="D1303" s="28" t="s">
        <v>1883</v>
      </c>
      <c r="E1303" s="53">
        <v>46178362</v>
      </c>
      <c r="F1303" s="53">
        <v>46178362</v>
      </c>
      <c r="G1303" s="28">
        <v>5</v>
      </c>
      <c r="H1303" s="28" t="s">
        <v>2162</v>
      </c>
      <c r="I1303" s="28" t="s">
        <v>3163</v>
      </c>
      <c r="J1303" s="28" t="s">
        <v>3707</v>
      </c>
      <c r="K1303" s="28" t="s">
        <v>3708</v>
      </c>
      <c r="L1303" s="28" t="s">
        <v>4360</v>
      </c>
      <c r="M1303" s="30">
        <v>0.752886836027714</v>
      </c>
      <c r="N1303" s="28"/>
      <c r="O1303" s="1">
        <v>1</v>
      </c>
      <c r="P1303" s="16" t="s">
        <v>5131</v>
      </c>
      <c r="T1303" s="3"/>
    </row>
    <row r="1304" spans="1:20" ht="15" customHeight="1">
      <c r="A1304" s="28" t="s">
        <v>4972</v>
      </c>
      <c r="B1304" s="31" t="s">
        <v>812</v>
      </c>
      <c r="C1304" s="28" t="s">
        <v>1849</v>
      </c>
      <c r="D1304" s="28" t="s">
        <v>1883</v>
      </c>
      <c r="E1304" s="53">
        <v>53587849</v>
      </c>
      <c r="F1304" s="53">
        <v>53587849</v>
      </c>
      <c r="G1304" s="28">
        <v>1</v>
      </c>
      <c r="H1304" s="28" t="s">
        <v>2162</v>
      </c>
      <c r="I1304" s="28" t="s">
        <v>1434</v>
      </c>
      <c r="J1304" s="28">
        <v>336</v>
      </c>
      <c r="K1304" s="28">
        <v>112</v>
      </c>
      <c r="L1304" s="28" t="s">
        <v>4421</v>
      </c>
      <c r="M1304" s="30">
        <v>0.36012861736334401</v>
      </c>
      <c r="N1304" s="28"/>
      <c r="O1304" s="1">
        <v>1</v>
      </c>
      <c r="P1304" s="16" t="s">
        <v>5131</v>
      </c>
      <c r="T1304" s="3"/>
    </row>
    <row r="1305" spans="1:20" ht="15" customHeight="1">
      <c r="A1305" s="28" t="s">
        <v>4972</v>
      </c>
      <c r="B1305" s="31" t="s">
        <v>251</v>
      </c>
      <c r="C1305" s="28" t="s">
        <v>1840</v>
      </c>
      <c r="D1305" s="28" t="s">
        <v>1883</v>
      </c>
      <c r="E1305" s="53">
        <v>54125004</v>
      </c>
      <c r="F1305" s="53">
        <v>54125004</v>
      </c>
      <c r="G1305" s="28">
        <v>1</v>
      </c>
      <c r="H1305" s="28" t="s">
        <v>2162</v>
      </c>
      <c r="I1305" s="28" t="s">
        <v>3424</v>
      </c>
      <c r="J1305" s="28" t="s">
        <v>3557</v>
      </c>
      <c r="K1305" s="28" t="s">
        <v>3557</v>
      </c>
      <c r="L1305" s="28" t="s">
        <v>3925</v>
      </c>
      <c r="M1305" s="30">
        <v>5.002730535184895E-3</v>
      </c>
      <c r="N1305" s="28"/>
      <c r="O1305" s="1">
        <v>1</v>
      </c>
      <c r="P1305" s="16" t="s">
        <v>5131</v>
      </c>
      <c r="T1305" s="3"/>
    </row>
    <row r="1306" spans="1:20" ht="15" customHeight="1">
      <c r="A1306" s="28" t="s">
        <v>4972</v>
      </c>
      <c r="B1306" s="31" t="s">
        <v>2302</v>
      </c>
      <c r="C1306" s="28" t="s">
        <v>1874</v>
      </c>
      <c r="D1306" s="28" t="s">
        <v>1883</v>
      </c>
      <c r="E1306" s="53">
        <v>56844753</v>
      </c>
      <c r="F1306" s="53">
        <v>56844753</v>
      </c>
      <c r="G1306" s="28">
        <v>1</v>
      </c>
      <c r="H1306" s="28" t="s">
        <v>2162</v>
      </c>
      <c r="I1306" s="28" t="s">
        <v>2941</v>
      </c>
      <c r="J1306" s="28">
        <v>635</v>
      </c>
      <c r="K1306" s="28">
        <v>212</v>
      </c>
      <c r="L1306" s="28" t="s">
        <v>4058</v>
      </c>
      <c r="M1306" s="30">
        <v>0.84126984126984095</v>
      </c>
      <c r="N1306" s="28"/>
      <c r="O1306" s="1">
        <v>1</v>
      </c>
      <c r="P1306" s="16" t="s">
        <v>5131</v>
      </c>
      <c r="T1306" s="3"/>
    </row>
    <row r="1307" spans="1:20" ht="15" customHeight="1">
      <c r="A1307" s="28" t="s">
        <v>4972</v>
      </c>
      <c r="B1307" s="31" t="s">
        <v>138</v>
      </c>
      <c r="C1307" s="28" t="s">
        <v>1842</v>
      </c>
      <c r="D1307" s="28" t="s">
        <v>1883</v>
      </c>
      <c r="E1307" s="53">
        <v>58976356</v>
      </c>
      <c r="F1307" s="53">
        <v>58976362</v>
      </c>
      <c r="G1307" s="28">
        <v>7</v>
      </c>
      <c r="H1307" s="28" t="s">
        <v>2161</v>
      </c>
      <c r="I1307" s="28" t="s">
        <v>3147</v>
      </c>
      <c r="J1307" s="28" t="s">
        <v>3702</v>
      </c>
      <c r="K1307" s="28" t="s">
        <v>3703</v>
      </c>
      <c r="L1307" s="28" t="s">
        <v>4340</v>
      </c>
      <c r="M1307" s="30">
        <v>0.89666988363450795</v>
      </c>
      <c r="N1307" s="28"/>
      <c r="O1307" s="1">
        <v>1</v>
      </c>
      <c r="P1307" s="16" t="s">
        <v>5130</v>
      </c>
      <c r="T1307" s="3"/>
    </row>
    <row r="1308" spans="1:20" ht="15" customHeight="1">
      <c r="A1308" s="28" t="s">
        <v>4972</v>
      </c>
      <c r="B1308" s="31" t="s">
        <v>2575</v>
      </c>
      <c r="C1308" s="28" t="s">
        <v>1842</v>
      </c>
      <c r="D1308" s="28" t="s">
        <v>1883</v>
      </c>
      <c r="E1308" s="53">
        <v>59619523</v>
      </c>
      <c r="F1308" s="53">
        <v>59619523</v>
      </c>
      <c r="G1308" s="28">
        <v>1</v>
      </c>
      <c r="H1308" s="28" t="s">
        <v>2161</v>
      </c>
      <c r="I1308" s="28" t="s">
        <v>3280</v>
      </c>
      <c r="J1308" s="28">
        <v>2182</v>
      </c>
      <c r="K1308" s="28">
        <v>728</v>
      </c>
      <c r="L1308" s="28" t="s">
        <v>4528</v>
      </c>
      <c r="M1308" s="30">
        <v>0.64140969162995598</v>
      </c>
      <c r="N1308" s="28"/>
      <c r="O1308" s="1">
        <v>1</v>
      </c>
      <c r="P1308" s="16" t="s">
        <v>5130</v>
      </c>
      <c r="T1308" s="3"/>
    </row>
    <row r="1309" spans="1:20" ht="15" customHeight="1">
      <c r="A1309" s="28" t="s">
        <v>4972</v>
      </c>
      <c r="B1309" s="31" t="s">
        <v>11</v>
      </c>
      <c r="C1309" s="28" t="s">
        <v>1846</v>
      </c>
      <c r="D1309" s="28" t="s">
        <v>1883</v>
      </c>
      <c r="E1309" s="53">
        <v>64662755</v>
      </c>
      <c r="F1309" s="53">
        <v>64662755</v>
      </c>
      <c r="G1309" s="28">
        <v>1</v>
      </c>
      <c r="H1309" s="28" t="s">
        <v>2162</v>
      </c>
      <c r="I1309" s="28" t="s">
        <v>1437</v>
      </c>
      <c r="J1309" s="28">
        <v>3694</v>
      </c>
      <c r="K1309" s="28">
        <v>1232</v>
      </c>
      <c r="L1309" s="28" t="s">
        <v>4613</v>
      </c>
      <c r="M1309" s="30">
        <v>0.79792746113989599</v>
      </c>
      <c r="N1309" s="28"/>
      <c r="O1309" s="1">
        <v>1</v>
      </c>
      <c r="P1309" s="16" t="s">
        <v>5131</v>
      </c>
      <c r="T1309" s="3"/>
    </row>
    <row r="1310" spans="1:20" ht="15" customHeight="1">
      <c r="A1310" s="28" t="s">
        <v>4972</v>
      </c>
      <c r="B1310" s="31" t="s">
        <v>11</v>
      </c>
      <c r="C1310" s="28" t="s">
        <v>1842</v>
      </c>
      <c r="D1310" s="28" t="s">
        <v>1883</v>
      </c>
      <c r="E1310" s="53">
        <v>64663540</v>
      </c>
      <c r="F1310" s="53">
        <v>64663542</v>
      </c>
      <c r="G1310" s="28">
        <v>3</v>
      </c>
      <c r="H1310" s="28" t="s">
        <v>2161</v>
      </c>
      <c r="I1310" s="28" t="s">
        <v>1437</v>
      </c>
      <c r="J1310" s="28">
        <v>3575</v>
      </c>
      <c r="K1310" s="28">
        <v>1192</v>
      </c>
      <c r="L1310" s="28" t="s">
        <v>4149</v>
      </c>
      <c r="M1310" s="30">
        <v>0.772020725388601</v>
      </c>
      <c r="N1310" s="28"/>
      <c r="O1310" s="1">
        <v>1</v>
      </c>
      <c r="P1310" s="16" t="s">
        <v>5131</v>
      </c>
      <c r="T1310" s="3"/>
    </row>
    <row r="1311" spans="1:20" ht="15" customHeight="1">
      <c r="A1311" s="28" t="s">
        <v>4972</v>
      </c>
      <c r="B1311" s="31" t="s">
        <v>11</v>
      </c>
      <c r="C1311" s="28" t="s">
        <v>1849</v>
      </c>
      <c r="D1311" s="28" t="s">
        <v>1883</v>
      </c>
      <c r="E1311" s="53">
        <v>64672766</v>
      </c>
      <c r="F1311" s="53">
        <v>64672766</v>
      </c>
      <c r="G1311" s="28">
        <v>1</v>
      </c>
      <c r="H1311" s="28" t="s">
        <v>2161</v>
      </c>
      <c r="I1311" s="28" t="s">
        <v>1437</v>
      </c>
      <c r="J1311" s="28">
        <v>3216</v>
      </c>
      <c r="K1311" s="28">
        <v>1072</v>
      </c>
      <c r="L1311" s="28" t="s">
        <v>4572</v>
      </c>
      <c r="M1311" s="30">
        <v>0.69430051813471505</v>
      </c>
      <c r="N1311" s="28"/>
      <c r="O1311" s="1">
        <v>1</v>
      </c>
      <c r="P1311" s="16" t="s">
        <v>5131</v>
      </c>
      <c r="T1311" s="3"/>
    </row>
    <row r="1312" spans="1:20" ht="15" customHeight="1">
      <c r="A1312" s="28" t="s">
        <v>4972</v>
      </c>
      <c r="B1312" s="31" t="s">
        <v>11</v>
      </c>
      <c r="C1312" s="28" t="s">
        <v>1842</v>
      </c>
      <c r="D1312" s="28" t="s">
        <v>1883</v>
      </c>
      <c r="E1312" s="53">
        <v>64682459</v>
      </c>
      <c r="F1312" s="53">
        <v>64682459</v>
      </c>
      <c r="G1312" s="28">
        <v>1</v>
      </c>
      <c r="H1312" s="28" t="s">
        <v>2162</v>
      </c>
      <c r="I1312" s="28" t="s">
        <v>1437</v>
      </c>
      <c r="J1312" s="28">
        <v>2932</v>
      </c>
      <c r="K1312" s="28">
        <v>978</v>
      </c>
      <c r="L1312" s="28" t="s">
        <v>4150</v>
      </c>
      <c r="M1312" s="30">
        <v>0.63341968911917101</v>
      </c>
      <c r="N1312" s="28"/>
      <c r="O1312" s="1">
        <v>1</v>
      </c>
      <c r="P1312" s="16" t="s">
        <v>5131</v>
      </c>
      <c r="T1312" s="3"/>
    </row>
    <row r="1313" spans="1:20" ht="15" customHeight="1">
      <c r="A1313" s="28" t="s">
        <v>4972</v>
      </c>
      <c r="B1313" s="31" t="s">
        <v>11</v>
      </c>
      <c r="C1313" s="28" t="s">
        <v>1842</v>
      </c>
      <c r="D1313" s="28" t="s">
        <v>1883</v>
      </c>
      <c r="E1313" s="53">
        <v>64730401</v>
      </c>
      <c r="F1313" s="53">
        <v>64730402</v>
      </c>
      <c r="G1313" s="28">
        <v>2</v>
      </c>
      <c r="H1313" s="28" t="s">
        <v>2161</v>
      </c>
      <c r="I1313" s="28" t="s">
        <v>1437</v>
      </c>
      <c r="J1313" s="28">
        <v>66</v>
      </c>
      <c r="K1313" s="28">
        <v>22</v>
      </c>
      <c r="L1313" s="28" t="s">
        <v>4151</v>
      </c>
      <c r="M1313" s="30">
        <v>1.4248704663212401E-2</v>
      </c>
      <c r="N1313" s="28"/>
      <c r="O1313" s="1">
        <v>1</v>
      </c>
      <c r="P1313" s="16" t="s">
        <v>5131</v>
      </c>
      <c r="T1313" s="3"/>
    </row>
    <row r="1314" spans="1:20" ht="15" customHeight="1">
      <c r="A1314" s="28" t="s">
        <v>4972</v>
      </c>
      <c r="B1314" s="31" t="s">
        <v>2186</v>
      </c>
      <c r="C1314" s="28" t="s">
        <v>1852</v>
      </c>
      <c r="D1314" s="28" t="s">
        <v>1883</v>
      </c>
      <c r="E1314" s="53">
        <v>70244739</v>
      </c>
      <c r="F1314" s="53">
        <v>70244761</v>
      </c>
      <c r="G1314" s="28">
        <v>23</v>
      </c>
      <c r="H1314" s="28" t="s">
        <v>2164</v>
      </c>
      <c r="I1314" s="28" t="s">
        <v>2808</v>
      </c>
      <c r="J1314" s="28">
        <v>1</v>
      </c>
      <c r="K1314" s="28">
        <v>1</v>
      </c>
      <c r="L1314" s="28" t="s">
        <v>3888</v>
      </c>
      <c r="M1314" s="30">
        <v>4.3668122270742399E-3</v>
      </c>
      <c r="N1314" s="28"/>
      <c r="O1314" s="1">
        <v>0.25</v>
      </c>
      <c r="P1314" s="16" t="s">
        <v>5130</v>
      </c>
      <c r="T1314" s="3"/>
    </row>
    <row r="1315" spans="1:20" ht="15" customHeight="1">
      <c r="A1315" s="28" t="s">
        <v>4972</v>
      </c>
      <c r="B1315" s="31" t="s">
        <v>2361</v>
      </c>
      <c r="C1315" s="28" t="s">
        <v>1843</v>
      </c>
      <c r="D1315" s="28" t="s">
        <v>1883</v>
      </c>
      <c r="E1315" s="53">
        <v>70296604</v>
      </c>
      <c r="F1315" s="53">
        <v>70296604</v>
      </c>
      <c r="G1315" s="28">
        <v>2</v>
      </c>
      <c r="H1315" s="28" t="s">
        <v>2162</v>
      </c>
      <c r="I1315" s="28" t="s">
        <v>3014</v>
      </c>
      <c r="J1315" s="28">
        <v>249</v>
      </c>
      <c r="K1315" s="28">
        <v>83</v>
      </c>
      <c r="L1315" s="28" t="s">
        <v>4146</v>
      </c>
      <c r="M1315" s="30">
        <v>0.16700201207243501</v>
      </c>
      <c r="N1315" s="28"/>
      <c r="O1315" s="1">
        <v>1</v>
      </c>
      <c r="P1315" s="16" t="s">
        <v>5130</v>
      </c>
      <c r="T1315" s="3"/>
    </row>
    <row r="1316" spans="1:20" ht="15" customHeight="1">
      <c r="A1316" s="28" t="s">
        <v>4972</v>
      </c>
      <c r="B1316" s="31" t="s">
        <v>2660</v>
      </c>
      <c r="C1316" s="28" t="s">
        <v>1840</v>
      </c>
      <c r="D1316" s="28" t="s">
        <v>1883</v>
      </c>
      <c r="E1316" s="53">
        <v>71973859</v>
      </c>
      <c r="F1316" s="53">
        <v>71973859</v>
      </c>
      <c r="G1316" s="28">
        <v>2</v>
      </c>
      <c r="H1316" s="28" t="s">
        <v>2162</v>
      </c>
      <c r="I1316" s="28" t="s">
        <v>3389</v>
      </c>
      <c r="J1316" s="28">
        <v>10</v>
      </c>
      <c r="K1316" s="28">
        <v>4</v>
      </c>
      <c r="L1316" s="28" t="s">
        <v>4692</v>
      </c>
      <c r="M1316" s="30">
        <v>1.58102766798419E-2</v>
      </c>
      <c r="N1316" s="28"/>
      <c r="O1316" s="1">
        <v>0.5</v>
      </c>
      <c r="P1316" s="16" t="s">
        <v>5130</v>
      </c>
      <c r="T1316" s="3"/>
    </row>
    <row r="1317" spans="1:20" ht="15" customHeight="1">
      <c r="A1317" s="28" t="s">
        <v>4972</v>
      </c>
      <c r="B1317" s="31" t="s">
        <v>2333</v>
      </c>
      <c r="C1317" s="28" t="s">
        <v>1865</v>
      </c>
      <c r="D1317" s="28" t="s">
        <v>1883</v>
      </c>
      <c r="E1317" s="53">
        <v>73654090</v>
      </c>
      <c r="F1317" s="53">
        <v>73654090</v>
      </c>
      <c r="G1317" s="28">
        <v>1</v>
      </c>
      <c r="H1317" s="28" t="s">
        <v>2162</v>
      </c>
      <c r="I1317" s="28" t="s">
        <v>2975</v>
      </c>
      <c r="J1317" s="28">
        <v>7</v>
      </c>
      <c r="K1317" s="28">
        <v>3</v>
      </c>
      <c r="L1317" s="28" t="s">
        <v>4102</v>
      </c>
      <c r="M1317" s="30">
        <v>1.12781954887218E-2</v>
      </c>
      <c r="N1317" s="28"/>
      <c r="O1317" s="1">
        <v>1</v>
      </c>
      <c r="P1317" s="16" t="s">
        <v>5130</v>
      </c>
      <c r="T1317" s="3"/>
    </row>
    <row r="1318" spans="1:20" ht="15" customHeight="1">
      <c r="A1318" s="28" t="s">
        <v>4972</v>
      </c>
      <c r="B1318" s="31" t="s">
        <v>2675</v>
      </c>
      <c r="C1318" s="28" t="s">
        <v>1840</v>
      </c>
      <c r="D1318" s="28" t="s">
        <v>1883</v>
      </c>
      <c r="E1318" s="53">
        <v>74400122</v>
      </c>
      <c r="F1318" s="53">
        <v>74400122</v>
      </c>
      <c r="G1318" s="28">
        <v>1</v>
      </c>
      <c r="H1318" s="28" t="s">
        <v>2162</v>
      </c>
      <c r="I1318" s="28" t="s">
        <v>3409</v>
      </c>
      <c r="J1318" s="28">
        <v>59</v>
      </c>
      <c r="K1318" s="28">
        <v>20</v>
      </c>
      <c r="L1318" s="28" t="s">
        <v>4191</v>
      </c>
      <c r="M1318" s="30">
        <v>3.2154340836012901E-2</v>
      </c>
      <c r="N1318" s="28"/>
      <c r="O1318" s="1">
        <v>0.5</v>
      </c>
      <c r="P1318" s="16" t="s">
        <v>5131</v>
      </c>
      <c r="T1318" s="3"/>
    </row>
    <row r="1319" spans="1:20" ht="15" customHeight="1">
      <c r="A1319" s="28" t="s">
        <v>4972</v>
      </c>
      <c r="B1319" s="31" t="s">
        <v>819</v>
      </c>
      <c r="C1319" s="28" t="s">
        <v>1842</v>
      </c>
      <c r="D1319" s="28" t="s">
        <v>1883</v>
      </c>
      <c r="E1319" s="53">
        <v>75370371</v>
      </c>
      <c r="F1319" s="53">
        <v>75370371</v>
      </c>
      <c r="G1319" s="28">
        <v>1</v>
      </c>
      <c r="H1319" s="28" t="s">
        <v>2162</v>
      </c>
      <c r="I1319" s="28" t="s">
        <v>1442</v>
      </c>
      <c r="J1319" s="28">
        <v>464</v>
      </c>
      <c r="K1319" s="28">
        <v>155</v>
      </c>
      <c r="L1319" s="28" t="s">
        <v>4221</v>
      </c>
      <c r="M1319" s="30">
        <v>0.73113207547169801</v>
      </c>
      <c r="N1319" s="28"/>
      <c r="O1319" s="1">
        <v>0.5</v>
      </c>
      <c r="P1319" s="16" t="s">
        <v>5130</v>
      </c>
      <c r="T1319" s="3"/>
    </row>
    <row r="1320" spans="1:20" ht="15" customHeight="1">
      <c r="A1320" s="28" t="s">
        <v>4972</v>
      </c>
      <c r="B1320" s="31" t="s">
        <v>819</v>
      </c>
      <c r="C1320" s="28" t="s">
        <v>1842</v>
      </c>
      <c r="D1320" s="28" t="s">
        <v>1883</v>
      </c>
      <c r="E1320" s="53">
        <v>75370456</v>
      </c>
      <c r="F1320" s="53">
        <v>75370460</v>
      </c>
      <c r="G1320" s="28">
        <v>5</v>
      </c>
      <c r="H1320" s="28" t="s">
        <v>2161</v>
      </c>
      <c r="I1320" s="28" t="s">
        <v>1442</v>
      </c>
      <c r="J1320" s="28">
        <v>549</v>
      </c>
      <c r="K1320" s="28">
        <v>183</v>
      </c>
      <c r="L1320" s="28" t="s">
        <v>4222</v>
      </c>
      <c r="M1320" s="30">
        <v>0.86320754716981096</v>
      </c>
      <c r="N1320" s="28"/>
      <c r="O1320" s="1">
        <v>0.5</v>
      </c>
      <c r="P1320" s="16" t="s">
        <v>5130</v>
      </c>
      <c r="T1320" s="3"/>
    </row>
    <row r="1321" spans="1:20" ht="15" customHeight="1">
      <c r="A1321" s="28" t="s">
        <v>4972</v>
      </c>
      <c r="B1321" s="31" t="s">
        <v>256</v>
      </c>
      <c r="C1321" s="28" t="s">
        <v>1842</v>
      </c>
      <c r="D1321" s="28" t="s">
        <v>1883</v>
      </c>
      <c r="E1321" s="53">
        <v>75907723</v>
      </c>
      <c r="F1321" s="53">
        <v>75907723</v>
      </c>
      <c r="G1321" s="28">
        <v>2</v>
      </c>
      <c r="H1321" s="28" t="s">
        <v>2162</v>
      </c>
      <c r="I1321" s="28" t="s">
        <v>1443</v>
      </c>
      <c r="J1321" s="28">
        <v>3040</v>
      </c>
      <c r="K1321" s="28">
        <v>1014</v>
      </c>
      <c r="L1321" s="28" t="s">
        <v>4485</v>
      </c>
      <c r="M1321" s="30">
        <v>0.95300751879699297</v>
      </c>
      <c r="N1321" s="28"/>
      <c r="O1321" s="1">
        <v>0.5</v>
      </c>
      <c r="P1321" s="16" t="s">
        <v>5130</v>
      </c>
      <c r="T1321" s="3"/>
    </row>
    <row r="1322" spans="1:20" ht="15" customHeight="1">
      <c r="A1322" s="28" t="s">
        <v>4972</v>
      </c>
      <c r="B1322" s="31" t="s">
        <v>2578</v>
      </c>
      <c r="C1322" s="28" t="s">
        <v>1842</v>
      </c>
      <c r="D1322" s="28" t="s">
        <v>1883</v>
      </c>
      <c r="E1322" s="53">
        <v>76902171</v>
      </c>
      <c r="F1322" s="53">
        <v>76902171</v>
      </c>
      <c r="G1322" s="28">
        <v>1</v>
      </c>
      <c r="H1322" s="28" t="s">
        <v>2161</v>
      </c>
      <c r="I1322" s="28" t="s">
        <v>3285</v>
      </c>
      <c r="J1322" s="28">
        <v>265</v>
      </c>
      <c r="K1322" s="28">
        <v>89</v>
      </c>
      <c r="L1322" s="28" t="s">
        <v>4535</v>
      </c>
      <c r="M1322" s="30">
        <v>0.68461538461538496</v>
      </c>
      <c r="N1322" s="28"/>
      <c r="O1322" s="1">
        <v>1</v>
      </c>
      <c r="P1322" s="16" t="s">
        <v>5131</v>
      </c>
      <c r="T1322" s="3"/>
    </row>
    <row r="1323" spans="1:20" ht="15" customHeight="1">
      <c r="A1323" s="28" t="s">
        <v>4972</v>
      </c>
      <c r="B1323" s="31" t="s">
        <v>2578</v>
      </c>
      <c r="C1323" s="28" t="s">
        <v>1849</v>
      </c>
      <c r="D1323" s="28" t="s">
        <v>1883</v>
      </c>
      <c r="E1323" s="53">
        <v>76902236</v>
      </c>
      <c r="F1323" s="53">
        <v>76902236</v>
      </c>
      <c r="G1323" s="28">
        <v>1</v>
      </c>
      <c r="H1323" s="28" t="s">
        <v>2162</v>
      </c>
      <c r="I1323" s="28" t="s">
        <v>3285</v>
      </c>
      <c r="J1323" s="28">
        <v>200</v>
      </c>
      <c r="K1323" s="28">
        <v>67</v>
      </c>
      <c r="L1323" s="28" t="s">
        <v>4603</v>
      </c>
      <c r="M1323" s="30">
        <v>0.515384615384615</v>
      </c>
      <c r="N1323" s="28"/>
      <c r="O1323" s="1">
        <v>1</v>
      </c>
      <c r="P1323" s="16" t="s">
        <v>5131</v>
      </c>
      <c r="T1323" s="3"/>
    </row>
    <row r="1324" spans="1:20" ht="15" customHeight="1">
      <c r="A1324" s="28" t="s">
        <v>4972</v>
      </c>
      <c r="B1324" s="31" t="s">
        <v>2286</v>
      </c>
      <c r="C1324" s="28" t="s">
        <v>2315</v>
      </c>
      <c r="D1324" s="28" t="s">
        <v>1883</v>
      </c>
      <c r="E1324" s="53">
        <v>77566255</v>
      </c>
      <c r="F1324" s="53">
        <v>77566255</v>
      </c>
      <c r="G1324" s="28">
        <v>1</v>
      </c>
      <c r="H1324" s="28" t="s">
        <v>2162</v>
      </c>
      <c r="I1324" s="28" t="s">
        <v>2925</v>
      </c>
      <c r="J1324" s="28">
        <v>1369</v>
      </c>
      <c r="K1324" s="28">
        <v>457</v>
      </c>
      <c r="L1324" s="28" t="s">
        <v>4072</v>
      </c>
      <c r="M1324" s="30">
        <v>0.70524691358024705</v>
      </c>
      <c r="N1324" s="28"/>
      <c r="O1324" s="1">
        <v>0.33333333333333298</v>
      </c>
      <c r="P1324" s="16" t="s">
        <v>5130</v>
      </c>
      <c r="T1324" s="3"/>
    </row>
    <row r="1325" spans="1:20" ht="15" customHeight="1">
      <c r="A1325" s="28" t="s">
        <v>4972</v>
      </c>
      <c r="B1325" s="31" t="s">
        <v>2286</v>
      </c>
      <c r="C1325" s="28" t="s">
        <v>1841</v>
      </c>
      <c r="D1325" s="28" t="s">
        <v>1883</v>
      </c>
      <c r="E1325" s="53">
        <v>77566301</v>
      </c>
      <c r="F1325" s="53">
        <v>77566301</v>
      </c>
      <c r="G1325" s="28">
        <v>1</v>
      </c>
      <c r="H1325" s="28" t="s">
        <v>2162</v>
      </c>
      <c r="I1325" s="28" t="s">
        <v>2925</v>
      </c>
      <c r="J1325" s="28">
        <v>1415</v>
      </c>
      <c r="K1325" s="28">
        <v>472</v>
      </c>
      <c r="L1325" s="28" t="s">
        <v>4040</v>
      </c>
      <c r="M1325" s="30">
        <v>0.72839506172839497</v>
      </c>
      <c r="N1325" s="28"/>
      <c r="O1325" s="1">
        <v>0.33333333333333298</v>
      </c>
      <c r="P1325" s="16" t="s">
        <v>5130</v>
      </c>
      <c r="T1325" s="3"/>
    </row>
    <row r="1326" spans="1:20" ht="15" customHeight="1">
      <c r="A1326" s="28" t="s">
        <v>4972</v>
      </c>
      <c r="B1326" s="31" t="s">
        <v>2382</v>
      </c>
      <c r="C1326" s="28" t="s">
        <v>1842</v>
      </c>
      <c r="D1326" s="28" t="s">
        <v>1883</v>
      </c>
      <c r="E1326" s="53">
        <v>77945687</v>
      </c>
      <c r="F1326" s="53">
        <v>77945697</v>
      </c>
      <c r="G1326" s="28">
        <v>11</v>
      </c>
      <c r="H1326" s="28" t="s">
        <v>2161</v>
      </c>
      <c r="I1326" s="28" t="s">
        <v>3038</v>
      </c>
      <c r="J1326" s="28">
        <v>835</v>
      </c>
      <c r="K1326" s="28">
        <v>279</v>
      </c>
      <c r="L1326" s="28" t="s">
        <v>4188</v>
      </c>
      <c r="M1326" s="30">
        <v>0.84036144578313299</v>
      </c>
      <c r="N1326" s="28"/>
      <c r="O1326" s="1">
        <v>0.33333333333333298</v>
      </c>
      <c r="P1326" s="16" t="s">
        <v>5131</v>
      </c>
      <c r="T1326" s="3"/>
    </row>
    <row r="1327" spans="1:20" ht="15" customHeight="1">
      <c r="A1327" s="28" t="s">
        <v>4972</v>
      </c>
      <c r="B1327" s="31" t="s">
        <v>2168</v>
      </c>
      <c r="C1327" s="28" t="s">
        <v>1852</v>
      </c>
      <c r="D1327" s="28" t="s">
        <v>1884</v>
      </c>
      <c r="E1327" s="53">
        <v>647952</v>
      </c>
      <c r="F1327" s="53">
        <v>647961</v>
      </c>
      <c r="G1327" s="28">
        <v>10</v>
      </c>
      <c r="H1327" s="28" t="s">
        <v>2161</v>
      </c>
      <c r="I1327" s="28" t="s">
        <v>2790</v>
      </c>
      <c r="J1327" s="28">
        <v>287</v>
      </c>
      <c r="K1327" s="28">
        <v>96</v>
      </c>
      <c r="L1327" s="28" t="s">
        <v>3864</v>
      </c>
      <c r="M1327" s="30">
        <v>0.77419354838709697</v>
      </c>
      <c r="N1327" s="28"/>
      <c r="O1327" s="1">
        <v>1</v>
      </c>
      <c r="P1327" s="16" t="s">
        <v>5131</v>
      </c>
      <c r="T1327" s="3"/>
    </row>
    <row r="1328" spans="1:20" ht="15" customHeight="1">
      <c r="A1328" s="28" t="s">
        <v>4972</v>
      </c>
      <c r="B1328" s="31" t="s">
        <v>2168</v>
      </c>
      <c r="C1328" s="28" t="s">
        <v>2755</v>
      </c>
      <c r="D1328" s="28" t="s">
        <v>1884</v>
      </c>
      <c r="E1328" s="53">
        <v>648198</v>
      </c>
      <c r="F1328" s="53">
        <v>648198</v>
      </c>
      <c r="G1328" s="28">
        <v>1</v>
      </c>
      <c r="H1328" s="28" t="s">
        <v>2162</v>
      </c>
      <c r="I1328" s="28" t="s">
        <v>2790</v>
      </c>
      <c r="J1328" s="28">
        <v>50</v>
      </c>
      <c r="K1328" s="28">
        <v>17</v>
      </c>
      <c r="L1328" s="28" t="s">
        <v>4851</v>
      </c>
      <c r="M1328" s="30">
        <v>0.13709677419354799</v>
      </c>
      <c r="N1328" s="28"/>
      <c r="O1328" s="1">
        <v>1</v>
      </c>
      <c r="P1328" s="16" t="s">
        <v>5131</v>
      </c>
      <c r="T1328" s="3"/>
    </row>
    <row r="1329" spans="1:20" ht="15" customHeight="1">
      <c r="A1329" s="28" t="s">
        <v>4972</v>
      </c>
      <c r="B1329" s="31" t="s">
        <v>2172</v>
      </c>
      <c r="C1329" s="28" t="s">
        <v>1852</v>
      </c>
      <c r="D1329" s="28" t="s">
        <v>1884</v>
      </c>
      <c r="E1329" s="53">
        <v>18251063</v>
      </c>
      <c r="F1329" s="53">
        <v>18251064</v>
      </c>
      <c r="G1329" s="28">
        <v>2</v>
      </c>
      <c r="H1329" s="28" t="s">
        <v>2161</v>
      </c>
      <c r="I1329" s="28" t="s">
        <v>2793</v>
      </c>
      <c r="J1329" s="28">
        <v>709</v>
      </c>
      <c r="K1329" s="28">
        <v>237</v>
      </c>
      <c r="L1329" s="28" t="s">
        <v>3868</v>
      </c>
      <c r="M1329" s="30">
        <v>0.31769436997319001</v>
      </c>
      <c r="N1329" s="28"/>
      <c r="O1329" s="1">
        <v>1</v>
      </c>
      <c r="P1329" s="16" t="s">
        <v>5131</v>
      </c>
      <c r="T1329" s="3"/>
    </row>
    <row r="1330" spans="1:20" ht="15" customHeight="1">
      <c r="A1330" s="28" t="s">
        <v>4972</v>
      </c>
      <c r="B1330" s="31" t="s">
        <v>2172</v>
      </c>
      <c r="C1330" s="28" t="s">
        <v>1852</v>
      </c>
      <c r="D1330" s="28" t="s">
        <v>1884</v>
      </c>
      <c r="E1330" s="53">
        <v>18251353</v>
      </c>
      <c r="F1330" s="53">
        <v>18251353</v>
      </c>
      <c r="G1330" s="28">
        <v>1</v>
      </c>
      <c r="H1330" s="28" t="s">
        <v>2161</v>
      </c>
      <c r="I1330" s="28" t="s">
        <v>2793</v>
      </c>
      <c r="J1330" s="28">
        <v>420</v>
      </c>
      <c r="K1330" s="28">
        <v>140</v>
      </c>
      <c r="L1330" s="28" t="s">
        <v>3869</v>
      </c>
      <c r="M1330" s="30">
        <v>0.187667560321716</v>
      </c>
      <c r="N1330" s="28"/>
      <c r="O1330" s="1">
        <v>1</v>
      </c>
      <c r="P1330" s="16" t="s">
        <v>5131</v>
      </c>
      <c r="T1330" s="3"/>
    </row>
    <row r="1331" spans="1:20" ht="15" customHeight="1">
      <c r="A1331" s="28" t="s">
        <v>4972</v>
      </c>
      <c r="B1331" s="31" t="s">
        <v>824</v>
      </c>
      <c r="C1331" s="28" t="s">
        <v>1842</v>
      </c>
      <c r="D1331" s="28" t="s">
        <v>1884</v>
      </c>
      <c r="E1331" s="53">
        <v>31203437</v>
      </c>
      <c r="F1331" s="53">
        <v>31203437</v>
      </c>
      <c r="G1331" s="28">
        <v>1</v>
      </c>
      <c r="H1331" s="28" t="s">
        <v>2162</v>
      </c>
      <c r="I1331" s="28" t="s">
        <v>1449</v>
      </c>
      <c r="J1331" s="28">
        <v>748</v>
      </c>
      <c r="K1331" s="28">
        <v>250</v>
      </c>
      <c r="L1331" s="28" t="s">
        <v>4563</v>
      </c>
      <c r="M1331" s="30">
        <v>0.74850299401197595</v>
      </c>
      <c r="N1331" s="28"/>
      <c r="O1331" s="1">
        <v>1</v>
      </c>
      <c r="P1331" s="16" t="s">
        <v>5131</v>
      </c>
      <c r="T1331" s="3"/>
    </row>
    <row r="1332" spans="1:20" ht="15" customHeight="1">
      <c r="A1332" s="28" t="s">
        <v>4972</v>
      </c>
      <c r="B1332" s="31" t="s">
        <v>2572</v>
      </c>
      <c r="C1332" s="28" t="s">
        <v>1842</v>
      </c>
      <c r="D1332" s="28" t="s">
        <v>1884</v>
      </c>
      <c r="E1332" s="53">
        <v>51454071</v>
      </c>
      <c r="F1332" s="53">
        <v>51454071</v>
      </c>
      <c r="G1332" s="28">
        <v>1</v>
      </c>
      <c r="H1332" s="28" t="s">
        <v>2161</v>
      </c>
      <c r="I1332" s="28" t="s">
        <v>3277</v>
      </c>
      <c r="J1332" s="28">
        <v>56</v>
      </c>
      <c r="K1332" s="28">
        <v>19</v>
      </c>
      <c r="L1332" s="28" t="s">
        <v>4525</v>
      </c>
      <c r="M1332" s="30">
        <v>2.4547803617571098E-2</v>
      </c>
      <c r="N1332" s="28"/>
      <c r="O1332" s="1">
        <v>8.3333333333333301E-2</v>
      </c>
      <c r="P1332" s="16" t="s">
        <v>5130</v>
      </c>
      <c r="T1332" s="3"/>
    </row>
    <row r="1333" spans="1:20" ht="15" customHeight="1">
      <c r="A1333" s="28" t="s">
        <v>4972</v>
      </c>
      <c r="B1333" s="31" t="s">
        <v>2727</v>
      </c>
      <c r="C1333" s="28" t="s">
        <v>1848</v>
      </c>
      <c r="D1333" s="28" t="s">
        <v>1884</v>
      </c>
      <c r="E1333" s="53">
        <v>59796690</v>
      </c>
      <c r="F1333" s="53">
        <v>59796690</v>
      </c>
      <c r="G1333" s="28">
        <v>4</v>
      </c>
      <c r="H1333" s="28" t="s">
        <v>2162</v>
      </c>
      <c r="I1333" s="28" t="s">
        <v>3473</v>
      </c>
      <c r="J1333" s="28" t="s">
        <v>3839</v>
      </c>
      <c r="K1333" s="28" t="s">
        <v>3840</v>
      </c>
      <c r="L1333" s="28" t="s">
        <v>4806</v>
      </c>
      <c r="M1333" s="30">
        <v>0.176373113854595</v>
      </c>
      <c r="N1333" s="28"/>
      <c r="O1333" s="1">
        <v>1</v>
      </c>
      <c r="P1333" s="16" t="s">
        <v>5130</v>
      </c>
      <c r="T1333" s="3"/>
    </row>
    <row r="1334" spans="1:20" ht="15" customHeight="1">
      <c r="A1334" s="28" t="s">
        <v>4972</v>
      </c>
      <c r="B1334" s="31" t="s">
        <v>2764</v>
      </c>
      <c r="C1334" s="28" t="s">
        <v>1863</v>
      </c>
      <c r="D1334" s="28" t="s">
        <v>1885</v>
      </c>
      <c r="E1334" s="53">
        <v>241974</v>
      </c>
      <c r="F1334" s="53">
        <v>241974</v>
      </c>
      <c r="G1334" s="28">
        <v>1</v>
      </c>
      <c r="H1334" s="28" t="s">
        <v>2162</v>
      </c>
      <c r="I1334" s="28" t="s">
        <v>3509</v>
      </c>
      <c r="J1334" s="28">
        <v>93</v>
      </c>
      <c r="K1334" s="28">
        <v>31</v>
      </c>
      <c r="L1334" s="28" t="s">
        <v>4861</v>
      </c>
      <c r="M1334" s="30">
        <v>0.1</v>
      </c>
      <c r="N1334" s="28"/>
      <c r="O1334" s="1">
        <v>0.33333333333333298</v>
      </c>
      <c r="P1334" s="16" t="s">
        <v>5131</v>
      </c>
      <c r="T1334" s="3"/>
    </row>
    <row r="1335" spans="1:20" ht="15" customHeight="1">
      <c r="A1335" s="28" t="s">
        <v>4972</v>
      </c>
      <c r="B1335" s="31" t="s">
        <v>2753</v>
      </c>
      <c r="C1335" s="28" t="s">
        <v>2754</v>
      </c>
      <c r="D1335" s="28" t="s">
        <v>1885</v>
      </c>
      <c r="E1335" s="53">
        <v>765609</v>
      </c>
      <c r="F1335" s="53">
        <v>765609</v>
      </c>
      <c r="G1335" s="28">
        <v>1</v>
      </c>
      <c r="H1335" s="28" t="s">
        <v>2162</v>
      </c>
      <c r="I1335" s="28" t="s">
        <v>3501</v>
      </c>
      <c r="J1335" s="28">
        <v>740</v>
      </c>
      <c r="K1335" s="28">
        <v>247</v>
      </c>
      <c r="L1335" s="28" t="s">
        <v>4850</v>
      </c>
      <c r="M1335" s="30">
        <v>0.33065595716198098</v>
      </c>
      <c r="N1335" s="28"/>
      <c r="O1335" s="1">
        <v>0.5</v>
      </c>
      <c r="P1335" s="16" t="s">
        <v>5131</v>
      </c>
      <c r="T1335" s="3"/>
    </row>
    <row r="1336" spans="1:20" ht="15" customHeight="1">
      <c r="A1336" s="28" t="s">
        <v>4972</v>
      </c>
      <c r="B1336" s="31" t="s">
        <v>2742</v>
      </c>
      <c r="C1336" s="28" t="s">
        <v>1850</v>
      </c>
      <c r="D1336" s="28" t="s">
        <v>1885</v>
      </c>
      <c r="E1336" s="53">
        <v>1831970</v>
      </c>
      <c r="F1336" s="53">
        <v>1831970</v>
      </c>
      <c r="G1336" s="28">
        <v>2</v>
      </c>
      <c r="H1336" s="28" t="s">
        <v>2162</v>
      </c>
      <c r="I1336" s="28" t="s">
        <v>3490</v>
      </c>
      <c r="J1336" s="28">
        <v>410</v>
      </c>
      <c r="K1336" s="28">
        <v>137</v>
      </c>
      <c r="L1336" s="28" t="s">
        <v>4829</v>
      </c>
      <c r="M1336" s="30">
        <v>0.37845303867403302</v>
      </c>
      <c r="N1336" s="28"/>
      <c r="O1336" s="1">
        <v>0.5</v>
      </c>
      <c r="P1336" s="16" t="s">
        <v>5131</v>
      </c>
      <c r="T1336" s="3"/>
    </row>
    <row r="1337" spans="1:20" ht="15" customHeight="1">
      <c r="A1337" s="28" t="s">
        <v>4972</v>
      </c>
      <c r="B1337" s="31" t="s">
        <v>2285</v>
      </c>
      <c r="C1337" s="28" t="s">
        <v>1844</v>
      </c>
      <c r="D1337" s="28" t="s">
        <v>1885</v>
      </c>
      <c r="E1337" s="53">
        <v>2829058</v>
      </c>
      <c r="F1337" s="53">
        <v>2829059</v>
      </c>
      <c r="G1337" s="28">
        <v>2</v>
      </c>
      <c r="H1337" s="28" t="s">
        <v>2161</v>
      </c>
      <c r="I1337" s="28" t="s">
        <v>2923</v>
      </c>
      <c r="J1337" s="28">
        <v>1102</v>
      </c>
      <c r="K1337" s="28">
        <v>368</v>
      </c>
      <c r="L1337" s="28" t="s">
        <v>4037</v>
      </c>
      <c r="M1337" s="30">
        <v>0.80525164113785597</v>
      </c>
      <c r="N1337" s="28"/>
      <c r="O1337" s="1">
        <v>1</v>
      </c>
      <c r="P1337" s="16" t="s">
        <v>5131</v>
      </c>
      <c r="T1337" s="3"/>
    </row>
    <row r="1338" spans="1:20" ht="15" customHeight="1">
      <c r="A1338" s="28" t="s">
        <v>4972</v>
      </c>
      <c r="B1338" s="31" t="s">
        <v>2603</v>
      </c>
      <c r="C1338" s="28" t="s">
        <v>1849</v>
      </c>
      <c r="D1338" s="28" t="s">
        <v>1885</v>
      </c>
      <c r="E1338" s="53">
        <v>3525582</v>
      </c>
      <c r="F1338" s="53">
        <v>3525582</v>
      </c>
      <c r="G1338" s="28">
        <v>4</v>
      </c>
      <c r="H1338" s="28" t="s">
        <v>2162</v>
      </c>
      <c r="I1338" s="28" t="s">
        <v>3318</v>
      </c>
      <c r="J1338" s="28">
        <v>349</v>
      </c>
      <c r="K1338" s="28">
        <v>117</v>
      </c>
      <c r="L1338" s="28" t="s">
        <v>4585</v>
      </c>
      <c r="M1338" s="30">
        <v>0.36792452830188699</v>
      </c>
      <c r="N1338" s="28"/>
      <c r="O1338" s="1">
        <v>1</v>
      </c>
      <c r="P1338" s="16" t="s">
        <v>5130</v>
      </c>
      <c r="T1338" s="3"/>
    </row>
    <row r="1339" spans="1:20" ht="15" customHeight="1">
      <c r="A1339" s="28" t="s">
        <v>4972</v>
      </c>
      <c r="B1339" s="31" t="s">
        <v>2688</v>
      </c>
      <c r="C1339" s="28" t="s">
        <v>1840</v>
      </c>
      <c r="D1339" s="28" t="s">
        <v>1885</v>
      </c>
      <c r="E1339" s="53">
        <v>3545924</v>
      </c>
      <c r="F1339" s="53">
        <v>3545924</v>
      </c>
      <c r="G1339" s="28">
        <v>1</v>
      </c>
      <c r="H1339" s="28" t="s">
        <v>2162</v>
      </c>
      <c r="I1339" s="28" t="s">
        <v>3431</v>
      </c>
      <c r="J1339" s="28">
        <v>1134</v>
      </c>
      <c r="K1339" s="28">
        <v>378</v>
      </c>
      <c r="L1339" s="28" t="s">
        <v>4748</v>
      </c>
      <c r="M1339" s="30">
        <v>0.92647058823529405</v>
      </c>
      <c r="N1339" s="28"/>
      <c r="O1339" s="1">
        <v>0.5</v>
      </c>
      <c r="P1339" s="16" t="s">
        <v>5130</v>
      </c>
      <c r="T1339" s="3"/>
    </row>
    <row r="1340" spans="1:20" ht="15" customHeight="1">
      <c r="A1340" s="28" t="s">
        <v>4972</v>
      </c>
      <c r="B1340" s="31" t="s">
        <v>2369</v>
      </c>
      <c r="C1340" s="28" t="s">
        <v>1842</v>
      </c>
      <c r="D1340" s="28" t="s">
        <v>1885</v>
      </c>
      <c r="E1340" s="53">
        <v>4853845</v>
      </c>
      <c r="F1340" s="53">
        <v>4853845</v>
      </c>
      <c r="G1340" s="28">
        <v>1</v>
      </c>
      <c r="H1340" s="28" t="s">
        <v>2162</v>
      </c>
      <c r="I1340" s="28" t="s">
        <v>3024</v>
      </c>
      <c r="J1340" s="28">
        <v>35</v>
      </c>
      <c r="K1340" s="28">
        <v>12</v>
      </c>
      <c r="L1340" s="28" t="s">
        <v>4162</v>
      </c>
      <c r="M1340" s="30">
        <v>3.4985422740524803E-2</v>
      </c>
      <c r="N1340" s="28"/>
      <c r="O1340" s="1">
        <v>1</v>
      </c>
      <c r="P1340" s="16" t="s">
        <v>5130</v>
      </c>
      <c r="T1340" s="3"/>
    </row>
    <row r="1341" spans="1:20" ht="15" customHeight="1">
      <c r="A1341" s="28" t="s">
        <v>4972</v>
      </c>
      <c r="B1341" s="31" t="s">
        <v>2457</v>
      </c>
      <c r="C1341" s="28" t="s">
        <v>1842</v>
      </c>
      <c r="D1341" s="28" t="s">
        <v>1885</v>
      </c>
      <c r="E1341" s="53">
        <v>5635119</v>
      </c>
      <c r="F1341" s="53">
        <v>5635119</v>
      </c>
      <c r="G1341" s="28">
        <v>1</v>
      </c>
      <c r="H1341" s="28" t="s">
        <v>2162</v>
      </c>
      <c r="I1341" s="28" t="s">
        <v>3135</v>
      </c>
      <c r="J1341" s="28">
        <v>76</v>
      </c>
      <c r="K1341" s="28">
        <v>26</v>
      </c>
      <c r="L1341" s="28" t="s">
        <v>4324</v>
      </c>
      <c r="M1341" s="30">
        <v>7.7844311377245498E-2</v>
      </c>
      <c r="N1341" s="28"/>
      <c r="O1341" s="1">
        <v>0.1</v>
      </c>
      <c r="P1341" s="16" t="s">
        <v>5130</v>
      </c>
      <c r="T1341" s="3"/>
    </row>
    <row r="1342" spans="1:20" ht="15" customHeight="1">
      <c r="A1342" s="28" t="s">
        <v>4972</v>
      </c>
      <c r="B1342" s="31" t="s">
        <v>2267</v>
      </c>
      <c r="C1342" s="28" t="s">
        <v>1844</v>
      </c>
      <c r="D1342" s="28" t="s">
        <v>1885</v>
      </c>
      <c r="E1342" s="53">
        <v>6377453</v>
      </c>
      <c r="F1342" s="53">
        <v>6377453</v>
      </c>
      <c r="G1342" s="28">
        <v>1</v>
      </c>
      <c r="H1342" s="28" t="s">
        <v>2162</v>
      </c>
      <c r="I1342" s="28" t="s">
        <v>2904</v>
      </c>
      <c r="J1342" s="28">
        <v>1060</v>
      </c>
      <c r="K1342" s="28">
        <v>354</v>
      </c>
      <c r="L1342" s="28" t="s">
        <v>4017</v>
      </c>
      <c r="M1342" s="30">
        <v>0.95417789757412397</v>
      </c>
      <c r="N1342" s="28"/>
      <c r="O1342" s="1">
        <v>1</v>
      </c>
      <c r="P1342" s="16" t="s">
        <v>5131</v>
      </c>
      <c r="T1342" s="3"/>
    </row>
    <row r="1343" spans="1:20" ht="15" customHeight="1">
      <c r="A1343" s="28" t="s">
        <v>4972</v>
      </c>
      <c r="B1343" s="31" t="s">
        <v>2267</v>
      </c>
      <c r="C1343" s="28" t="s">
        <v>1842</v>
      </c>
      <c r="D1343" s="28" t="s">
        <v>1885</v>
      </c>
      <c r="E1343" s="53">
        <v>6384603</v>
      </c>
      <c r="F1343" s="53">
        <v>6384603</v>
      </c>
      <c r="G1343" s="28">
        <v>2</v>
      </c>
      <c r="H1343" s="28" t="s">
        <v>2162</v>
      </c>
      <c r="I1343" s="28" t="s">
        <v>2904</v>
      </c>
      <c r="J1343" s="28">
        <v>102</v>
      </c>
      <c r="K1343" s="28">
        <v>34</v>
      </c>
      <c r="L1343" s="28" t="s">
        <v>3922</v>
      </c>
      <c r="M1343" s="30">
        <v>9.1644204851751995E-2</v>
      </c>
      <c r="N1343" s="28"/>
      <c r="O1343" s="1">
        <v>1</v>
      </c>
      <c r="P1343" s="16" t="s">
        <v>5131</v>
      </c>
      <c r="T1343" s="3"/>
    </row>
    <row r="1344" spans="1:20" ht="15" customHeight="1">
      <c r="A1344" s="28" t="s">
        <v>4972</v>
      </c>
      <c r="B1344" s="31" t="s">
        <v>2648</v>
      </c>
      <c r="C1344" s="28" t="s">
        <v>1846</v>
      </c>
      <c r="D1344" s="28" t="s">
        <v>1885</v>
      </c>
      <c r="E1344" s="53">
        <v>7524756</v>
      </c>
      <c r="F1344" s="53">
        <v>7524758</v>
      </c>
      <c r="G1344" s="28">
        <v>3</v>
      </c>
      <c r="H1344" s="28" t="s">
        <v>2161</v>
      </c>
      <c r="I1344" s="28" t="s">
        <v>3372</v>
      </c>
      <c r="J1344" s="28" t="s">
        <v>3799</v>
      </c>
      <c r="K1344" s="28" t="s">
        <v>3800</v>
      </c>
      <c r="L1344" s="28" t="s">
        <v>4666</v>
      </c>
      <c r="M1344" s="30">
        <v>0.54377101428971664</v>
      </c>
      <c r="N1344" s="28"/>
      <c r="O1344" s="1">
        <v>0.6</v>
      </c>
      <c r="P1344" s="16" t="s">
        <v>5130</v>
      </c>
      <c r="T1344" s="3"/>
    </row>
    <row r="1345" spans="1:20" ht="15" customHeight="1">
      <c r="A1345" s="28" t="s">
        <v>4972</v>
      </c>
      <c r="B1345" s="31" t="s">
        <v>2327</v>
      </c>
      <c r="C1345" s="28" t="s">
        <v>1851</v>
      </c>
      <c r="D1345" s="28" t="s">
        <v>1885</v>
      </c>
      <c r="E1345" s="53">
        <v>7602409</v>
      </c>
      <c r="F1345" s="53">
        <v>7602409</v>
      </c>
      <c r="G1345" s="28">
        <v>1</v>
      </c>
      <c r="H1345" s="28" t="s">
        <v>2161</v>
      </c>
      <c r="I1345" s="28" t="s">
        <v>2967</v>
      </c>
      <c r="J1345" s="28">
        <v>189</v>
      </c>
      <c r="K1345" s="28">
        <v>63</v>
      </c>
      <c r="L1345" s="28" t="s">
        <v>4091</v>
      </c>
      <c r="M1345" s="30">
        <v>0.85135135135135098</v>
      </c>
      <c r="N1345" s="28"/>
      <c r="O1345" s="1">
        <v>0.5</v>
      </c>
      <c r="P1345" s="16" t="s">
        <v>5131</v>
      </c>
      <c r="T1345" s="3"/>
    </row>
    <row r="1346" spans="1:20" ht="15" customHeight="1">
      <c r="A1346" s="28" t="s">
        <v>4972</v>
      </c>
      <c r="B1346" s="31" t="s">
        <v>182</v>
      </c>
      <c r="C1346" s="28" t="s">
        <v>1843</v>
      </c>
      <c r="D1346" s="28" t="s">
        <v>1885</v>
      </c>
      <c r="E1346" s="53">
        <v>8925323</v>
      </c>
      <c r="F1346" s="53">
        <v>8925323</v>
      </c>
      <c r="G1346" s="28">
        <v>1</v>
      </c>
      <c r="H1346" s="28" t="s">
        <v>2161</v>
      </c>
      <c r="I1346" s="28" t="s">
        <v>3008</v>
      </c>
      <c r="J1346" s="28">
        <v>23123</v>
      </c>
      <c r="K1346" s="28">
        <v>7708</v>
      </c>
      <c r="L1346" s="28" t="s">
        <v>4136</v>
      </c>
      <c r="M1346" s="30">
        <v>0.53129307968017603</v>
      </c>
      <c r="N1346" s="28"/>
      <c r="O1346" s="1">
        <v>1</v>
      </c>
      <c r="P1346" s="16" t="s">
        <v>5130</v>
      </c>
      <c r="T1346" s="3"/>
    </row>
    <row r="1347" spans="1:20" ht="15" customHeight="1">
      <c r="A1347" s="28" t="s">
        <v>4972</v>
      </c>
      <c r="B1347" s="31" t="s">
        <v>2521</v>
      </c>
      <c r="C1347" s="28" t="s">
        <v>1842</v>
      </c>
      <c r="D1347" s="28" t="s">
        <v>1885</v>
      </c>
      <c r="E1347" s="53">
        <v>9097886</v>
      </c>
      <c r="F1347" s="53">
        <v>9097893</v>
      </c>
      <c r="G1347" s="28">
        <v>8</v>
      </c>
      <c r="H1347" s="28" t="s">
        <v>2161</v>
      </c>
      <c r="I1347" s="28" t="s">
        <v>3214</v>
      </c>
      <c r="J1347" s="28">
        <v>734</v>
      </c>
      <c r="K1347" s="28">
        <v>245</v>
      </c>
      <c r="L1347" s="28" t="s">
        <v>4442</v>
      </c>
      <c r="M1347" s="30">
        <v>0.78274760383386599</v>
      </c>
      <c r="N1347" s="28"/>
      <c r="O1347" s="1">
        <v>1</v>
      </c>
      <c r="P1347" s="16" t="s">
        <v>5131</v>
      </c>
      <c r="T1347" s="3"/>
    </row>
    <row r="1348" spans="1:20" ht="15" customHeight="1">
      <c r="A1348" s="28" t="s">
        <v>4972</v>
      </c>
      <c r="B1348" s="31" t="s">
        <v>318</v>
      </c>
      <c r="C1348" s="28" t="s">
        <v>1842</v>
      </c>
      <c r="D1348" s="28" t="s">
        <v>1885</v>
      </c>
      <c r="E1348" s="53">
        <v>9295889</v>
      </c>
      <c r="F1348" s="53">
        <v>9295889</v>
      </c>
      <c r="G1348" s="28">
        <v>1</v>
      </c>
      <c r="H1348" s="28" t="s">
        <v>2161</v>
      </c>
      <c r="I1348" s="28" t="s">
        <v>3306</v>
      </c>
      <c r="J1348" s="28" t="s">
        <v>3761</v>
      </c>
      <c r="K1348" s="28" t="s">
        <v>2055</v>
      </c>
      <c r="L1348" s="28" t="s">
        <v>4564</v>
      </c>
      <c r="M1348" s="30">
        <v>5.0218705132057805E-2</v>
      </c>
      <c r="N1348" s="28"/>
      <c r="O1348" s="1">
        <v>0.25</v>
      </c>
      <c r="P1348" s="16" t="s">
        <v>5130</v>
      </c>
      <c r="T1348" s="3"/>
    </row>
    <row r="1349" spans="1:20" ht="15" customHeight="1">
      <c r="A1349" s="28" t="s">
        <v>4972</v>
      </c>
      <c r="B1349" s="31" t="s">
        <v>322</v>
      </c>
      <c r="C1349" s="28" t="s">
        <v>1842</v>
      </c>
      <c r="D1349" s="28" t="s">
        <v>1885</v>
      </c>
      <c r="E1349" s="53">
        <v>9729147</v>
      </c>
      <c r="F1349" s="53">
        <v>9729161</v>
      </c>
      <c r="G1349" s="28">
        <v>15</v>
      </c>
      <c r="H1349" s="28" t="s">
        <v>2161</v>
      </c>
      <c r="I1349" s="28" t="s">
        <v>1467</v>
      </c>
      <c r="J1349" s="28">
        <v>1592</v>
      </c>
      <c r="K1349" s="28">
        <v>531</v>
      </c>
      <c r="L1349" s="28" t="s">
        <v>4571</v>
      </c>
      <c r="M1349" s="30">
        <v>0.99438202247190999</v>
      </c>
      <c r="N1349" s="28"/>
      <c r="O1349" s="1">
        <v>1</v>
      </c>
      <c r="P1349" s="16" t="s">
        <v>5131</v>
      </c>
      <c r="T1349" s="3"/>
    </row>
    <row r="1350" spans="1:20" ht="15" customHeight="1">
      <c r="A1350" s="28" t="s">
        <v>4972</v>
      </c>
      <c r="B1350" s="31" t="s">
        <v>253</v>
      </c>
      <c r="C1350" s="28" t="s">
        <v>1846</v>
      </c>
      <c r="D1350" s="28" t="s">
        <v>1885</v>
      </c>
      <c r="E1350" s="53">
        <v>9985114</v>
      </c>
      <c r="F1350" s="53">
        <v>9985117</v>
      </c>
      <c r="G1350" s="28">
        <v>4</v>
      </c>
      <c r="H1350" s="28" t="s">
        <v>2164</v>
      </c>
      <c r="I1350" s="28" t="s">
        <v>3375</v>
      </c>
      <c r="J1350" s="28">
        <v>1</v>
      </c>
      <c r="K1350" s="28">
        <v>1</v>
      </c>
      <c r="L1350" s="28" t="s">
        <v>3888</v>
      </c>
      <c r="M1350" s="30">
        <v>3.0120481927710802E-3</v>
      </c>
      <c r="N1350" s="28"/>
      <c r="O1350" s="1">
        <v>1</v>
      </c>
      <c r="P1350" s="16" t="s">
        <v>5130</v>
      </c>
      <c r="T1350" s="3"/>
    </row>
    <row r="1351" spans="1:20" ht="15" customHeight="1">
      <c r="A1351" s="28" t="s">
        <v>4972</v>
      </c>
      <c r="B1351" s="31" t="s">
        <v>2673</v>
      </c>
      <c r="C1351" s="28" t="s">
        <v>1840</v>
      </c>
      <c r="D1351" s="28" t="s">
        <v>1885</v>
      </c>
      <c r="E1351" s="53">
        <v>10259810</v>
      </c>
      <c r="F1351" s="53">
        <v>10259810</v>
      </c>
      <c r="G1351" s="28">
        <v>1</v>
      </c>
      <c r="H1351" s="28" t="s">
        <v>2162</v>
      </c>
      <c r="I1351" s="28" t="s">
        <v>3405</v>
      </c>
      <c r="J1351" s="28">
        <v>769</v>
      </c>
      <c r="K1351" s="28">
        <v>257</v>
      </c>
      <c r="L1351" s="28" t="s">
        <v>4713</v>
      </c>
      <c r="M1351" s="30">
        <v>0.94139194139194105</v>
      </c>
      <c r="N1351" s="28"/>
      <c r="O1351" s="1">
        <v>0.33333333333333298</v>
      </c>
      <c r="P1351" s="16" t="s">
        <v>5130</v>
      </c>
      <c r="T1351" s="3"/>
    </row>
    <row r="1352" spans="1:20" ht="15" customHeight="1">
      <c r="A1352" s="28" t="s">
        <v>4972</v>
      </c>
      <c r="B1352" s="31" t="s">
        <v>2301</v>
      </c>
      <c r="C1352" s="28" t="s">
        <v>1874</v>
      </c>
      <c r="D1352" s="28" t="s">
        <v>1885</v>
      </c>
      <c r="E1352" s="53">
        <v>14108267</v>
      </c>
      <c r="F1352" s="53">
        <v>14108267</v>
      </c>
      <c r="G1352" s="28">
        <v>5</v>
      </c>
      <c r="H1352" s="28" t="s">
        <v>2162</v>
      </c>
      <c r="I1352" s="28" t="s">
        <v>2940</v>
      </c>
      <c r="J1352" s="28">
        <v>2</v>
      </c>
      <c r="K1352" s="28">
        <v>1</v>
      </c>
      <c r="L1352" s="28" t="s">
        <v>3870</v>
      </c>
      <c r="M1352" s="30">
        <v>4.92610837438424E-3</v>
      </c>
      <c r="N1352" s="28"/>
      <c r="O1352" s="1">
        <v>1</v>
      </c>
      <c r="P1352" s="16" t="s">
        <v>5130</v>
      </c>
      <c r="T1352" s="3"/>
    </row>
    <row r="1353" spans="1:20" ht="15" customHeight="1">
      <c r="A1353" s="28" t="s">
        <v>4972</v>
      </c>
      <c r="B1353" s="31" t="s">
        <v>2259</v>
      </c>
      <c r="C1353" s="28" t="s">
        <v>1844</v>
      </c>
      <c r="D1353" s="28" t="s">
        <v>1885</v>
      </c>
      <c r="E1353" s="53">
        <v>14799317</v>
      </c>
      <c r="F1353" s="53">
        <v>14799318</v>
      </c>
      <c r="G1353" s="28">
        <v>2</v>
      </c>
      <c r="H1353" s="28" t="s">
        <v>2161</v>
      </c>
      <c r="I1353" s="28" t="s">
        <v>2895</v>
      </c>
      <c r="J1353" s="28">
        <v>736</v>
      </c>
      <c r="K1353" s="28">
        <v>246</v>
      </c>
      <c r="L1353" s="28" t="s">
        <v>4003</v>
      </c>
      <c r="M1353" s="30">
        <v>0.76875000000000004</v>
      </c>
      <c r="N1353" s="28"/>
      <c r="O1353" s="1">
        <v>1</v>
      </c>
      <c r="P1353" s="16" t="s">
        <v>5131</v>
      </c>
      <c r="T1353" s="3"/>
    </row>
    <row r="1354" spans="1:20" ht="15" customHeight="1">
      <c r="A1354" s="28" t="s">
        <v>4972</v>
      </c>
      <c r="B1354" s="31" t="s">
        <v>2759</v>
      </c>
      <c r="C1354" s="28" t="s">
        <v>2760</v>
      </c>
      <c r="D1354" s="28" t="s">
        <v>1885</v>
      </c>
      <c r="E1354" s="53">
        <v>15059889</v>
      </c>
      <c r="F1354" s="53">
        <v>15059892</v>
      </c>
      <c r="G1354" s="28">
        <v>4</v>
      </c>
      <c r="H1354" s="28" t="s">
        <v>2161</v>
      </c>
      <c r="I1354" s="28" t="s">
        <v>3505</v>
      </c>
      <c r="J1354" s="28">
        <v>1013</v>
      </c>
      <c r="K1354" s="28">
        <v>338</v>
      </c>
      <c r="L1354" s="28" t="s">
        <v>4856</v>
      </c>
      <c r="M1354" s="30">
        <v>0.94943820224719</v>
      </c>
      <c r="N1354" s="28"/>
      <c r="O1354" s="1">
        <v>1</v>
      </c>
      <c r="P1354" s="16" t="s">
        <v>5131</v>
      </c>
      <c r="T1354" s="3"/>
    </row>
    <row r="1355" spans="1:20" ht="15" customHeight="1">
      <c r="A1355" s="28" t="s">
        <v>4972</v>
      </c>
      <c r="B1355" s="31" t="s">
        <v>2254</v>
      </c>
      <c r="C1355" s="28" t="s">
        <v>1844</v>
      </c>
      <c r="D1355" s="28" t="s">
        <v>1885</v>
      </c>
      <c r="E1355" s="53">
        <v>15700781</v>
      </c>
      <c r="F1355" s="53">
        <v>15700782</v>
      </c>
      <c r="G1355" s="28">
        <v>2</v>
      </c>
      <c r="H1355" s="28" t="s">
        <v>2161</v>
      </c>
      <c r="I1355" s="28" t="s">
        <v>2888</v>
      </c>
      <c r="J1355" s="28">
        <v>928</v>
      </c>
      <c r="K1355" s="28">
        <v>310</v>
      </c>
      <c r="L1355" s="28" t="s">
        <v>3991</v>
      </c>
      <c r="M1355" s="30">
        <v>0.981012658227848</v>
      </c>
      <c r="N1355" s="28"/>
      <c r="O1355" s="1">
        <v>1</v>
      </c>
      <c r="P1355" s="16" t="s">
        <v>5131</v>
      </c>
      <c r="T1355" s="3"/>
    </row>
    <row r="1356" spans="1:20" ht="15" customHeight="1">
      <c r="A1356" s="28" t="s">
        <v>4972</v>
      </c>
      <c r="B1356" s="31" t="s">
        <v>2732</v>
      </c>
      <c r="C1356" s="28" t="s">
        <v>1848</v>
      </c>
      <c r="D1356" s="28" t="s">
        <v>1885</v>
      </c>
      <c r="E1356" s="53">
        <v>16048454</v>
      </c>
      <c r="F1356" s="53">
        <v>16048455</v>
      </c>
      <c r="G1356" s="28">
        <v>2</v>
      </c>
      <c r="H1356" s="28" t="s">
        <v>2161</v>
      </c>
      <c r="I1356" s="28" t="s">
        <v>3482</v>
      </c>
      <c r="J1356" s="28">
        <v>79</v>
      </c>
      <c r="K1356" s="28">
        <v>27</v>
      </c>
      <c r="L1356" s="28" t="s">
        <v>4817</v>
      </c>
      <c r="M1356" s="30">
        <v>0.108433734939759</v>
      </c>
      <c r="N1356" s="28"/>
      <c r="O1356" s="1">
        <v>0.5</v>
      </c>
      <c r="P1356" s="16" t="s">
        <v>5131</v>
      </c>
      <c r="T1356" s="3"/>
    </row>
    <row r="1357" spans="1:20" ht="15" customHeight="1">
      <c r="A1357" s="28" t="s">
        <v>4972</v>
      </c>
      <c r="B1357" s="31" t="s">
        <v>2458</v>
      </c>
      <c r="C1357" s="28" t="s">
        <v>1842</v>
      </c>
      <c r="D1357" s="28" t="s">
        <v>1885</v>
      </c>
      <c r="E1357" s="53">
        <v>16129206</v>
      </c>
      <c r="F1357" s="53">
        <v>16129206</v>
      </c>
      <c r="G1357" s="28">
        <v>1</v>
      </c>
      <c r="H1357" s="28" t="s">
        <v>2163</v>
      </c>
      <c r="I1357" s="28" t="s">
        <v>3137</v>
      </c>
      <c r="J1357" s="28">
        <v>661</v>
      </c>
      <c r="K1357" s="28">
        <v>221</v>
      </c>
      <c r="L1357" s="28" t="s">
        <v>4326</v>
      </c>
      <c r="M1357" s="30">
        <v>0.62606232294617603</v>
      </c>
      <c r="N1357" s="28"/>
      <c r="O1357" s="1">
        <v>1</v>
      </c>
      <c r="P1357" s="16" t="s">
        <v>5130</v>
      </c>
      <c r="T1357" s="3"/>
    </row>
    <row r="1358" spans="1:20" ht="15" customHeight="1">
      <c r="A1358" s="28" t="s">
        <v>4972</v>
      </c>
      <c r="B1358" s="31" t="s">
        <v>196</v>
      </c>
      <c r="C1358" s="28" t="s">
        <v>1857</v>
      </c>
      <c r="D1358" s="28" t="s">
        <v>1885</v>
      </c>
      <c r="E1358" s="53">
        <v>16703053</v>
      </c>
      <c r="F1358" s="53">
        <v>16703053</v>
      </c>
      <c r="G1358" s="28">
        <v>1</v>
      </c>
      <c r="H1358" s="28" t="s">
        <v>2161</v>
      </c>
      <c r="I1358" s="28" t="s">
        <v>1474</v>
      </c>
      <c r="J1358" s="28">
        <v>45</v>
      </c>
      <c r="K1358" s="28">
        <v>15</v>
      </c>
      <c r="L1358" s="28" t="s">
        <v>4845</v>
      </c>
      <c r="M1358" s="30">
        <v>1.04675505931612E-2</v>
      </c>
      <c r="N1358" s="28"/>
      <c r="O1358" s="1">
        <v>1</v>
      </c>
      <c r="P1358" s="16" t="s">
        <v>5130</v>
      </c>
      <c r="T1358" s="3"/>
    </row>
    <row r="1359" spans="1:20" ht="15" customHeight="1">
      <c r="A1359" s="28" t="s">
        <v>4972</v>
      </c>
      <c r="B1359" s="31" t="s">
        <v>2415</v>
      </c>
      <c r="C1359" s="28" t="s">
        <v>1842</v>
      </c>
      <c r="D1359" s="28" t="s">
        <v>1885</v>
      </c>
      <c r="E1359" s="53">
        <v>16864960</v>
      </c>
      <c r="F1359" s="53">
        <v>16864960</v>
      </c>
      <c r="G1359" s="28">
        <v>1</v>
      </c>
      <c r="H1359" s="28" t="s">
        <v>2161</v>
      </c>
      <c r="I1359" s="28" t="s">
        <v>3082</v>
      </c>
      <c r="J1359" s="28">
        <v>5758</v>
      </c>
      <c r="K1359" s="28">
        <v>1920</v>
      </c>
      <c r="L1359" s="28" t="s">
        <v>4248</v>
      </c>
      <c r="M1359" s="30">
        <v>0.99327470253492001</v>
      </c>
      <c r="N1359" s="28"/>
      <c r="O1359" s="1">
        <v>1</v>
      </c>
      <c r="P1359" s="16" t="s">
        <v>5131</v>
      </c>
      <c r="T1359" s="3"/>
    </row>
    <row r="1360" spans="1:20" ht="15" customHeight="1">
      <c r="A1360" s="28" t="s">
        <v>4972</v>
      </c>
      <c r="B1360" s="31" t="s">
        <v>2471</v>
      </c>
      <c r="C1360" s="28" t="s">
        <v>1842</v>
      </c>
      <c r="D1360" s="28" t="s">
        <v>1885</v>
      </c>
      <c r="E1360" s="53">
        <v>18239226</v>
      </c>
      <c r="F1360" s="53">
        <v>18239226</v>
      </c>
      <c r="G1360" s="28">
        <v>1</v>
      </c>
      <c r="H1360" s="28" t="s">
        <v>2163</v>
      </c>
      <c r="I1360" s="28" t="s">
        <v>3153</v>
      </c>
      <c r="J1360" s="28" t="s">
        <v>3706</v>
      </c>
      <c r="K1360" s="28" t="s">
        <v>3621</v>
      </c>
      <c r="L1360" s="28" t="s">
        <v>4347</v>
      </c>
      <c r="M1360" s="30">
        <v>3.3132418259874903E-2</v>
      </c>
      <c r="N1360" s="28"/>
      <c r="O1360" s="1">
        <v>0.66666666666666696</v>
      </c>
      <c r="P1360" s="16" t="s">
        <v>5130</v>
      </c>
      <c r="T1360" s="3"/>
    </row>
    <row r="1361" spans="1:20" ht="15" customHeight="1">
      <c r="A1361" s="28" t="s">
        <v>4972</v>
      </c>
      <c r="B1361" s="31" t="s">
        <v>2277</v>
      </c>
      <c r="C1361" s="28" t="s">
        <v>1844</v>
      </c>
      <c r="D1361" s="28" t="s">
        <v>1885</v>
      </c>
      <c r="E1361" s="53">
        <v>36775671</v>
      </c>
      <c r="F1361" s="53">
        <v>36775671</v>
      </c>
      <c r="G1361" s="28">
        <v>1</v>
      </c>
      <c r="H1361" s="28" t="s">
        <v>2162</v>
      </c>
      <c r="I1361" s="28" t="s">
        <v>2914</v>
      </c>
      <c r="J1361" s="28">
        <v>333</v>
      </c>
      <c r="K1361" s="28">
        <v>111</v>
      </c>
      <c r="L1361" s="28" t="s">
        <v>4028</v>
      </c>
      <c r="M1361" s="30">
        <v>0.74496644295301995</v>
      </c>
      <c r="N1361" s="28"/>
      <c r="O1361" s="1">
        <v>1</v>
      </c>
      <c r="P1361" s="16" t="s">
        <v>5131</v>
      </c>
      <c r="T1361" s="3"/>
    </row>
    <row r="1362" spans="1:20" ht="15" customHeight="1">
      <c r="A1362" s="28" t="s">
        <v>4972</v>
      </c>
      <c r="B1362" s="31" t="s">
        <v>2700</v>
      </c>
      <c r="C1362" s="28" t="s">
        <v>1850</v>
      </c>
      <c r="D1362" s="28" t="s">
        <v>1885</v>
      </c>
      <c r="E1362" s="53">
        <v>40126524</v>
      </c>
      <c r="F1362" s="53">
        <v>40126524</v>
      </c>
      <c r="G1362" s="28">
        <v>1</v>
      </c>
      <c r="H1362" s="28" t="s">
        <v>2161</v>
      </c>
      <c r="I1362" s="28" t="s">
        <v>3443</v>
      </c>
      <c r="J1362" s="28" t="s">
        <v>3847</v>
      </c>
      <c r="K1362" s="28" t="s">
        <v>3848</v>
      </c>
      <c r="L1362" s="28" t="s">
        <v>4842</v>
      </c>
      <c r="M1362" s="30">
        <v>0.43649914529914535</v>
      </c>
      <c r="N1362" s="28"/>
      <c r="O1362" s="1">
        <v>0.75</v>
      </c>
      <c r="P1362" s="16" t="s">
        <v>5131</v>
      </c>
      <c r="T1362" s="3"/>
    </row>
    <row r="1363" spans="1:20" ht="15" customHeight="1">
      <c r="A1363" s="28" t="s">
        <v>4972</v>
      </c>
      <c r="B1363" s="31" t="s">
        <v>2700</v>
      </c>
      <c r="C1363" s="28" t="s">
        <v>2701</v>
      </c>
      <c r="D1363" s="28" t="s">
        <v>1885</v>
      </c>
      <c r="E1363" s="53">
        <v>40127563</v>
      </c>
      <c r="F1363" s="53">
        <v>40127564</v>
      </c>
      <c r="G1363" s="28">
        <v>2</v>
      </c>
      <c r="H1363" s="28" t="s">
        <v>2161</v>
      </c>
      <c r="I1363" s="28" t="s">
        <v>3443</v>
      </c>
      <c r="J1363" s="28" t="s">
        <v>3828</v>
      </c>
      <c r="K1363" s="28" t="s">
        <v>3829</v>
      </c>
      <c r="L1363" s="28" t="s">
        <v>4765</v>
      </c>
      <c r="M1363" s="30">
        <v>0.99039487179487162</v>
      </c>
      <c r="N1363" s="28"/>
      <c r="O1363" s="1">
        <v>0.75</v>
      </c>
      <c r="P1363" s="16" t="s">
        <v>5131</v>
      </c>
      <c r="T1363" s="3"/>
    </row>
    <row r="1364" spans="1:20" ht="15" customHeight="1">
      <c r="A1364" s="28" t="s">
        <v>4972</v>
      </c>
      <c r="B1364" s="31" t="s">
        <v>850</v>
      </c>
      <c r="C1364" s="28" t="s">
        <v>1842</v>
      </c>
      <c r="D1364" s="28" t="s">
        <v>1885</v>
      </c>
      <c r="E1364" s="53">
        <v>40304065</v>
      </c>
      <c r="F1364" s="53">
        <v>40304065</v>
      </c>
      <c r="G1364" s="28">
        <v>5</v>
      </c>
      <c r="H1364" s="28" t="s">
        <v>2162</v>
      </c>
      <c r="I1364" s="28" t="s">
        <v>3118</v>
      </c>
      <c r="J1364" s="28" t="s">
        <v>3690</v>
      </c>
      <c r="K1364" s="28" t="s">
        <v>3691</v>
      </c>
      <c r="L1364" s="28" t="s">
        <v>4300</v>
      </c>
      <c r="M1364" s="30">
        <v>0.93548387096774199</v>
      </c>
      <c r="N1364" s="28"/>
      <c r="O1364" s="1">
        <v>0.25</v>
      </c>
      <c r="P1364" s="16" t="s">
        <v>5130</v>
      </c>
      <c r="T1364" s="3"/>
    </row>
    <row r="1365" spans="1:20" ht="15" customHeight="1">
      <c r="A1365" s="28" t="s">
        <v>4972</v>
      </c>
      <c r="B1365" s="31" t="s">
        <v>850</v>
      </c>
      <c r="C1365" s="28" t="s">
        <v>1842</v>
      </c>
      <c r="D1365" s="28" t="s">
        <v>1885</v>
      </c>
      <c r="E1365" s="53">
        <v>40305599</v>
      </c>
      <c r="F1365" s="53">
        <v>40305599</v>
      </c>
      <c r="G1365" s="28">
        <v>1</v>
      </c>
      <c r="H1365" s="28" t="s">
        <v>2161</v>
      </c>
      <c r="I1365" s="28" t="s">
        <v>3119</v>
      </c>
      <c r="J1365" s="28" t="s">
        <v>3692</v>
      </c>
      <c r="K1365" s="28" t="s">
        <v>3693</v>
      </c>
      <c r="L1365" s="28" t="s">
        <v>4301</v>
      </c>
      <c r="M1365" s="30">
        <v>0.58491589799240329</v>
      </c>
      <c r="N1365" s="28"/>
      <c r="O1365" s="1">
        <v>0.375</v>
      </c>
      <c r="P1365" s="16" t="s">
        <v>5130</v>
      </c>
      <c r="T1365" s="3"/>
    </row>
    <row r="1366" spans="1:20" ht="15" customHeight="1">
      <c r="A1366" s="28" t="s">
        <v>4972</v>
      </c>
      <c r="B1366" s="31" t="s">
        <v>315</v>
      </c>
      <c r="C1366" s="28" t="s">
        <v>1844</v>
      </c>
      <c r="D1366" s="28" t="s">
        <v>1885</v>
      </c>
      <c r="E1366" s="53">
        <v>41697973</v>
      </c>
      <c r="F1366" s="53">
        <v>41697973</v>
      </c>
      <c r="G1366" s="28">
        <v>4</v>
      </c>
      <c r="H1366" s="28" t="s">
        <v>2162</v>
      </c>
      <c r="I1366" s="28" t="s">
        <v>2921</v>
      </c>
      <c r="J1366" s="28" t="s">
        <v>3595</v>
      </c>
      <c r="K1366" s="28" t="s">
        <v>3596</v>
      </c>
      <c r="L1366" s="28" t="s">
        <v>4035</v>
      </c>
      <c r="M1366" s="30">
        <v>7.2639225181598101E-3</v>
      </c>
      <c r="N1366" s="28"/>
      <c r="O1366" s="1">
        <v>1</v>
      </c>
      <c r="P1366" s="16" t="s">
        <v>5131</v>
      </c>
      <c r="T1366" s="3"/>
    </row>
    <row r="1367" spans="1:20" ht="15" customHeight="1">
      <c r="A1367" s="28" t="s">
        <v>4972</v>
      </c>
      <c r="B1367" s="31" t="s">
        <v>2284</v>
      </c>
      <c r="C1367" s="28" t="s">
        <v>1844</v>
      </c>
      <c r="D1367" s="28" t="s">
        <v>1885</v>
      </c>
      <c r="E1367" s="53">
        <v>42061017</v>
      </c>
      <c r="F1367" s="53">
        <v>42061018</v>
      </c>
      <c r="G1367" s="28">
        <v>2</v>
      </c>
      <c r="H1367" s="28" t="s">
        <v>2161</v>
      </c>
      <c r="I1367" s="28" t="s">
        <v>2922</v>
      </c>
      <c r="J1367" s="28" t="s">
        <v>3597</v>
      </c>
      <c r="K1367" s="28" t="s">
        <v>3598</v>
      </c>
      <c r="L1367" s="28" t="s">
        <v>4036</v>
      </c>
      <c r="M1367" s="30">
        <v>0.98568507157464202</v>
      </c>
      <c r="N1367" s="28"/>
      <c r="O1367" s="1">
        <v>0.83333333333333304</v>
      </c>
      <c r="P1367" s="16" t="s">
        <v>5131</v>
      </c>
      <c r="T1367" s="3"/>
    </row>
    <row r="1368" spans="1:20" ht="15" customHeight="1">
      <c r="A1368" s="28" t="s">
        <v>4972</v>
      </c>
      <c r="B1368" s="31" t="s">
        <v>319</v>
      </c>
      <c r="C1368" s="28" t="s">
        <v>1851</v>
      </c>
      <c r="D1368" s="28" t="s">
        <v>1885</v>
      </c>
      <c r="E1368" s="53">
        <v>42179366</v>
      </c>
      <c r="F1368" s="53">
        <v>42179367</v>
      </c>
      <c r="G1368" s="28">
        <v>2</v>
      </c>
      <c r="H1368" s="28" t="s">
        <v>2161</v>
      </c>
      <c r="I1368" s="28" t="s">
        <v>2971</v>
      </c>
      <c r="J1368" s="28" t="s">
        <v>3617</v>
      </c>
      <c r="K1368" s="28" t="s">
        <v>3618</v>
      </c>
      <c r="L1368" s="28" t="s">
        <v>4098</v>
      </c>
      <c r="M1368" s="30">
        <v>0.46040594625500297</v>
      </c>
      <c r="N1368" s="28"/>
      <c r="O1368" s="1">
        <v>0.33333333333333298</v>
      </c>
      <c r="P1368" s="16" t="s">
        <v>5130</v>
      </c>
      <c r="T1368" s="3"/>
    </row>
    <row r="1369" spans="1:20" ht="15" customHeight="1">
      <c r="A1369" s="28" t="s">
        <v>4972</v>
      </c>
      <c r="B1369" s="31" t="s">
        <v>2454</v>
      </c>
      <c r="C1369" s="28" t="s">
        <v>1842</v>
      </c>
      <c r="D1369" s="28" t="s">
        <v>1885</v>
      </c>
      <c r="E1369" s="53">
        <v>42527514</v>
      </c>
      <c r="F1369" s="53">
        <v>42527514</v>
      </c>
      <c r="G1369" s="28">
        <v>1</v>
      </c>
      <c r="H1369" s="28" t="s">
        <v>2162</v>
      </c>
      <c r="I1369" s="28" t="s">
        <v>3131</v>
      </c>
      <c r="J1369" s="28">
        <v>88</v>
      </c>
      <c r="K1369" s="28">
        <v>30</v>
      </c>
      <c r="L1369" s="28" t="s">
        <v>4319</v>
      </c>
      <c r="M1369" s="30">
        <v>4.5454545454545497E-2</v>
      </c>
      <c r="N1369" s="28"/>
      <c r="O1369" s="1">
        <v>1</v>
      </c>
      <c r="P1369" s="16" t="s">
        <v>5131</v>
      </c>
      <c r="T1369" s="3"/>
    </row>
    <row r="1370" spans="1:20" ht="15" customHeight="1">
      <c r="A1370" s="28" t="s">
        <v>4972</v>
      </c>
      <c r="B1370" s="31" t="s">
        <v>2447</v>
      </c>
      <c r="C1370" s="28" t="s">
        <v>1842</v>
      </c>
      <c r="D1370" s="28" t="s">
        <v>1885</v>
      </c>
      <c r="E1370" s="53">
        <v>43569741</v>
      </c>
      <c r="F1370" s="53">
        <v>43569741</v>
      </c>
      <c r="G1370" s="28">
        <v>1</v>
      </c>
      <c r="H1370" s="28" t="s">
        <v>2161</v>
      </c>
      <c r="I1370" s="28" t="s">
        <v>3123</v>
      </c>
      <c r="J1370" s="28">
        <v>1</v>
      </c>
      <c r="K1370" s="28">
        <v>1</v>
      </c>
      <c r="L1370" s="28" t="s">
        <v>3870</v>
      </c>
      <c r="M1370" s="30">
        <v>1.5313935681470099E-3</v>
      </c>
      <c r="N1370" s="28"/>
      <c r="O1370" s="1">
        <v>1</v>
      </c>
      <c r="P1370" s="16" t="s">
        <v>5130</v>
      </c>
      <c r="T1370" s="3"/>
    </row>
    <row r="1371" spans="1:20" ht="15" customHeight="1">
      <c r="A1371" s="28" t="s">
        <v>4972</v>
      </c>
      <c r="B1371" s="31" t="s">
        <v>2429</v>
      </c>
      <c r="C1371" s="28" t="s">
        <v>1842</v>
      </c>
      <c r="D1371" s="28" t="s">
        <v>1885</v>
      </c>
      <c r="E1371" s="53">
        <v>44690411</v>
      </c>
      <c r="F1371" s="53">
        <v>44690411</v>
      </c>
      <c r="G1371" s="28">
        <v>1</v>
      </c>
      <c r="H1371" s="28" t="s">
        <v>2162</v>
      </c>
      <c r="I1371" s="28" t="s">
        <v>3097</v>
      </c>
      <c r="J1371" s="28">
        <v>1775</v>
      </c>
      <c r="K1371" s="28">
        <v>592</v>
      </c>
      <c r="L1371" s="28" t="s">
        <v>4269</v>
      </c>
      <c r="M1371" s="30">
        <v>0.95638126009693003</v>
      </c>
      <c r="N1371" s="28"/>
      <c r="O1371" s="1">
        <v>0.5</v>
      </c>
      <c r="P1371" s="16" t="s">
        <v>5130</v>
      </c>
      <c r="T1371" s="3"/>
    </row>
    <row r="1372" spans="1:20" ht="15" customHeight="1">
      <c r="A1372" s="28" t="s">
        <v>4972</v>
      </c>
      <c r="B1372" s="31" t="s">
        <v>2594</v>
      </c>
      <c r="C1372" s="28" t="s">
        <v>1842</v>
      </c>
      <c r="D1372" s="28" t="s">
        <v>1885</v>
      </c>
      <c r="E1372" s="53">
        <v>45270622</v>
      </c>
      <c r="F1372" s="53">
        <v>45270628</v>
      </c>
      <c r="G1372" s="28">
        <v>7</v>
      </c>
      <c r="H1372" s="28" t="s">
        <v>2161</v>
      </c>
      <c r="I1372" s="28" t="s">
        <v>3308</v>
      </c>
      <c r="J1372" s="28">
        <v>453</v>
      </c>
      <c r="K1372" s="28">
        <v>151</v>
      </c>
      <c r="L1372" s="28" t="s">
        <v>4567</v>
      </c>
      <c r="M1372" s="30">
        <v>0.94968553459119498</v>
      </c>
      <c r="N1372" s="28"/>
      <c r="O1372" s="1">
        <v>0.25</v>
      </c>
      <c r="P1372" s="16" t="s">
        <v>5130</v>
      </c>
      <c r="T1372" s="3"/>
    </row>
    <row r="1373" spans="1:20" ht="15" customHeight="1">
      <c r="A1373" s="28" t="s">
        <v>4972</v>
      </c>
      <c r="B1373" s="31" t="s">
        <v>2207</v>
      </c>
      <c r="C1373" s="28" t="s">
        <v>1844</v>
      </c>
      <c r="D1373" s="28" t="s">
        <v>1885</v>
      </c>
      <c r="E1373" s="53">
        <v>46637238</v>
      </c>
      <c r="F1373" s="53">
        <v>46637238</v>
      </c>
      <c r="G1373" s="28">
        <v>1</v>
      </c>
      <c r="H1373" s="28" t="s">
        <v>2163</v>
      </c>
      <c r="I1373" s="28" t="s">
        <v>2831</v>
      </c>
      <c r="J1373" s="28" t="s">
        <v>2025</v>
      </c>
      <c r="K1373" s="28" t="s">
        <v>3553</v>
      </c>
      <c r="L1373" s="28" t="s">
        <v>3916</v>
      </c>
      <c r="M1373" s="30">
        <v>2.698863636363635E-2</v>
      </c>
      <c r="N1373" s="28"/>
      <c r="O1373" s="1">
        <v>0.28571428571428598</v>
      </c>
      <c r="P1373" s="16" t="s">
        <v>5130</v>
      </c>
      <c r="T1373" s="3"/>
    </row>
    <row r="1374" spans="1:20" ht="15" customHeight="1">
      <c r="A1374" s="28" t="s">
        <v>4972</v>
      </c>
      <c r="B1374" s="31" t="s">
        <v>2484</v>
      </c>
      <c r="C1374" s="28" t="s">
        <v>1842</v>
      </c>
      <c r="D1374" s="28" t="s">
        <v>1885</v>
      </c>
      <c r="E1374" s="53">
        <v>47554812</v>
      </c>
      <c r="F1374" s="53">
        <v>47554812</v>
      </c>
      <c r="G1374" s="28">
        <v>2</v>
      </c>
      <c r="H1374" s="28" t="s">
        <v>2162</v>
      </c>
      <c r="I1374" s="28" t="s">
        <v>3171</v>
      </c>
      <c r="J1374" s="28">
        <v>5008</v>
      </c>
      <c r="K1374" s="28">
        <v>1670</v>
      </c>
      <c r="L1374" s="28" t="s">
        <v>4369</v>
      </c>
      <c r="M1374" s="30">
        <v>0.60093558834113003</v>
      </c>
      <c r="N1374" s="28"/>
      <c r="O1374" s="1">
        <v>1</v>
      </c>
      <c r="P1374" s="16" t="s">
        <v>5130</v>
      </c>
      <c r="T1374" s="3"/>
    </row>
    <row r="1375" spans="1:20" ht="15" customHeight="1">
      <c r="A1375" s="28" t="s">
        <v>4972</v>
      </c>
      <c r="B1375" s="31" t="s">
        <v>2484</v>
      </c>
      <c r="C1375" s="28" t="s">
        <v>1842</v>
      </c>
      <c r="D1375" s="28" t="s">
        <v>1885</v>
      </c>
      <c r="E1375" s="53">
        <v>47554845</v>
      </c>
      <c r="F1375" s="53">
        <v>47554845</v>
      </c>
      <c r="G1375" s="28">
        <v>1</v>
      </c>
      <c r="H1375" s="28" t="s">
        <v>2161</v>
      </c>
      <c r="I1375" s="28" t="s">
        <v>3171</v>
      </c>
      <c r="J1375" s="28">
        <v>5041</v>
      </c>
      <c r="K1375" s="28">
        <v>1681</v>
      </c>
      <c r="L1375" s="28" t="s">
        <v>4370</v>
      </c>
      <c r="M1375" s="30">
        <v>0.60489384670744895</v>
      </c>
      <c r="N1375" s="28"/>
      <c r="O1375" s="1">
        <v>1</v>
      </c>
      <c r="P1375" s="16" t="s">
        <v>5130</v>
      </c>
      <c r="T1375" s="3"/>
    </row>
    <row r="1376" spans="1:20" ht="15" customHeight="1">
      <c r="A1376" s="28" t="s">
        <v>4972</v>
      </c>
      <c r="B1376" s="31" t="s">
        <v>74</v>
      </c>
      <c r="C1376" s="28" t="s">
        <v>1854</v>
      </c>
      <c r="D1376" s="28" t="s">
        <v>1885</v>
      </c>
      <c r="E1376" s="53">
        <v>47715092</v>
      </c>
      <c r="F1376" s="53">
        <v>47715093</v>
      </c>
      <c r="G1376" s="28">
        <v>2</v>
      </c>
      <c r="H1376" s="28" t="s">
        <v>2161</v>
      </c>
      <c r="I1376" s="28" t="s">
        <v>3522</v>
      </c>
      <c r="J1376" s="28" t="s">
        <v>3858</v>
      </c>
      <c r="K1376" s="28" t="s">
        <v>3859</v>
      </c>
      <c r="L1376" s="28" t="s">
        <v>4878</v>
      </c>
      <c r="M1376" s="30">
        <v>0.75193248539987334</v>
      </c>
      <c r="N1376" s="28"/>
      <c r="O1376" s="1">
        <v>0.5</v>
      </c>
      <c r="P1376" s="16" t="s">
        <v>5130</v>
      </c>
      <c r="T1376" s="3"/>
    </row>
    <row r="1377" spans="1:20" ht="15" customHeight="1">
      <c r="A1377" s="28" t="s">
        <v>4972</v>
      </c>
      <c r="B1377" s="31" t="s">
        <v>855</v>
      </c>
      <c r="C1377" s="28" t="s">
        <v>1846</v>
      </c>
      <c r="D1377" s="28" t="s">
        <v>1885</v>
      </c>
      <c r="E1377" s="53">
        <v>49069433</v>
      </c>
      <c r="F1377" s="53">
        <v>49069434</v>
      </c>
      <c r="G1377" s="28">
        <v>2</v>
      </c>
      <c r="H1377" s="28" t="s">
        <v>2161</v>
      </c>
      <c r="I1377" s="28" t="s">
        <v>1485</v>
      </c>
      <c r="J1377" s="28">
        <v>763</v>
      </c>
      <c r="K1377" s="28">
        <v>255</v>
      </c>
      <c r="L1377" s="28" t="s">
        <v>4684</v>
      </c>
      <c r="M1377" s="30">
        <v>0.46363636363636401</v>
      </c>
      <c r="N1377" s="28"/>
      <c r="O1377" s="1">
        <v>1</v>
      </c>
      <c r="P1377" s="16" t="s">
        <v>5131</v>
      </c>
      <c r="T1377" s="3"/>
    </row>
    <row r="1378" spans="1:20" ht="15" customHeight="1">
      <c r="A1378" s="28" t="s">
        <v>4972</v>
      </c>
      <c r="B1378" s="31" t="s">
        <v>855</v>
      </c>
      <c r="C1378" s="28" t="s">
        <v>1855</v>
      </c>
      <c r="D1378" s="28" t="s">
        <v>1885</v>
      </c>
      <c r="E1378" s="53">
        <v>49070064</v>
      </c>
      <c r="F1378" s="53">
        <v>49070065</v>
      </c>
      <c r="G1378" s="28">
        <v>2</v>
      </c>
      <c r="H1378" s="28" t="s">
        <v>2161</v>
      </c>
      <c r="I1378" s="28" t="s">
        <v>1485</v>
      </c>
      <c r="J1378" s="28">
        <v>132</v>
      </c>
      <c r="K1378" s="28">
        <v>44</v>
      </c>
      <c r="L1378" s="28" t="s">
        <v>3910</v>
      </c>
      <c r="M1378" s="30">
        <v>0.08</v>
      </c>
      <c r="N1378" s="28"/>
      <c r="O1378" s="1">
        <v>1</v>
      </c>
      <c r="P1378" s="16" t="s">
        <v>5131</v>
      </c>
      <c r="T1378" s="3"/>
    </row>
    <row r="1379" spans="1:20" ht="15" customHeight="1">
      <c r="A1379" s="28" t="s">
        <v>4972</v>
      </c>
      <c r="B1379" s="31" t="s">
        <v>2658</v>
      </c>
      <c r="C1379" s="28" t="s">
        <v>1846</v>
      </c>
      <c r="D1379" s="28" t="s">
        <v>1885</v>
      </c>
      <c r="E1379" s="53">
        <v>49469263</v>
      </c>
      <c r="F1379" s="53">
        <v>49469263</v>
      </c>
      <c r="G1379" s="28">
        <v>5</v>
      </c>
      <c r="H1379" s="28" t="s">
        <v>2162</v>
      </c>
      <c r="I1379" s="28" t="s">
        <v>3386</v>
      </c>
      <c r="J1379" s="28" t="s">
        <v>3805</v>
      </c>
      <c r="K1379" s="28" t="s">
        <v>3649</v>
      </c>
      <c r="L1379" s="28" t="s">
        <v>4683</v>
      </c>
      <c r="M1379" s="30">
        <v>0.304023845007452</v>
      </c>
      <c r="N1379" s="28"/>
      <c r="O1379" s="1">
        <v>1</v>
      </c>
      <c r="P1379" s="16" t="s">
        <v>5130</v>
      </c>
      <c r="T1379" s="3"/>
    </row>
    <row r="1380" spans="1:20" ht="15" customHeight="1">
      <c r="A1380" s="28" t="s">
        <v>4972</v>
      </c>
      <c r="B1380" s="31" t="s">
        <v>2658</v>
      </c>
      <c r="C1380" s="28" t="s">
        <v>1840</v>
      </c>
      <c r="D1380" s="28" t="s">
        <v>1885</v>
      </c>
      <c r="E1380" s="53">
        <v>49470636</v>
      </c>
      <c r="F1380" s="53">
        <v>49470636</v>
      </c>
      <c r="G1380" s="28">
        <v>1</v>
      </c>
      <c r="H1380" s="28" t="s">
        <v>2161</v>
      </c>
      <c r="I1380" s="28" t="s">
        <v>3386</v>
      </c>
      <c r="J1380" s="28" t="s">
        <v>3827</v>
      </c>
      <c r="K1380" s="28" t="s">
        <v>3544</v>
      </c>
      <c r="L1380" s="28" t="s">
        <v>4757</v>
      </c>
      <c r="M1380" s="30">
        <v>0.98509687034277205</v>
      </c>
      <c r="N1380" s="28"/>
      <c r="O1380" s="1">
        <v>1</v>
      </c>
      <c r="P1380" s="16" t="s">
        <v>5130</v>
      </c>
      <c r="T1380" s="3"/>
    </row>
    <row r="1381" spans="1:20" ht="15" customHeight="1">
      <c r="A1381" s="28" t="s">
        <v>4972</v>
      </c>
      <c r="B1381" s="31" t="s">
        <v>2195</v>
      </c>
      <c r="C1381" s="28" t="s">
        <v>1855</v>
      </c>
      <c r="D1381" s="28" t="s">
        <v>1885</v>
      </c>
      <c r="E1381" s="53">
        <v>50837535</v>
      </c>
      <c r="F1381" s="53">
        <v>50837535</v>
      </c>
      <c r="G1381" s="28">
        <v>1</v>
      </c>
      <c r="H1381" s="28" t="s">
        <v>2161</v>
      </c>
      <c r="I1381" s="28" t="s">
        <v>2817</v>
      </c>
      <c r="J1381" s="28">
        <v>236</v>
      </c>
      <c r="K1381" s="28">
        <v>79</v>
      </c>
      <c r="L1381" s="28" t="s">
        <v>3898</v>
      </c>
      <c r="M1381" s="30">
        <v>0.75238095238095204</v>
      </c>
      <c r="N1381" s="28"/>
      <c r="O1381" s="1">
        <v>1</v>
      </c>
      <c r="P1381" s="16" t="s">
        <v>5131</v>
      </c>
      <c r="T1381" s="3"/>
    </row>
    <row r="1382" spans="1:20" ht="15" customHeight="1">
      <c r="A1382" s="28" t="s">
        <v>4972</v>
      </c>
      <c r="B1382" s="31" t="s">
        <v>2342</v>
      </c>
      <c r="C1382" s="28" t="s">
        <v>2340</v>
      </c>
      <c r="D1382" s="28" t="s">
        <v>1885</v>
      </c>
      <c r="E1382" s="53">
        <v>51218006</v>
      </c>
      <c r="F1382" s="53">
        <v>51218006</v>
      </c>
      <c r="G1382" s="28">
        <v>1</v>
      </c>
      <c r="H1382" s="28" t="s">
        <v>2162</v>
      </c>
      <c r="I1382" s="28" t="s">
        <v>2986</v>
      </c>
      <c r="J1382" s="28">
        <v>114</v>
      </c>
      <c r="K1382" s="28">
        <v>38</v>
      </c>
      <c r="L1382" s="28" t="s">
        <v>4114</v>
      </c>
      <c r="M1382" s="30">
        <v>0.19289340101522801</v>
      </c>
      <c r="N1382" s="28"/>
      <c r="O1382" s="1">
        <v>1</v>
      </c>
      <c r="P1382" s="16" t="s">
        <v>5130</v>
      </c>
      <c r="T1382" s="3"/>
    </row>
    <row r="1383" spans="1:20" ht="15" customHeight="1">
      <c r="A1383" s="28" t="s">
        <v>4972</v>
      </c>
      <c r="B1383" s="31" t="s">
        <v>2746</v>
      </c>
      <c r="C1383" s="28" t="s">
        <v>1850</v>
      </c>
      <c r="D1383" s="28" t="s">
        <v>1885</v>
      </c>
      <c r="E1383" s="53">
        <v>51663650</v>
      </c>
      <c r="F1383" s="53">
        <v>51663650</v>
      </c>
      <c r="G1383" s="28">
        <v>1</v>
      </c>
      <c r="H1383" s="28" t="s">
        <v>2161</v>
      </c>
      <c r="I1383" s="28" t="s">
        <v>3495</v>
      </c>
      <c r="J1383" s="28">
        <v>1123</v>
      </c>
      <c r="K1383" s="28">
        <v>375</v>
      </c>
      <c r="L1383" s="28" t="s">
        <v>4839</v>
      </c>
      <c r="M1383" s="30">
        <v>0.98944591029023699</v>
      </c>
      <c r="N1383" s="28"/>
      <c r="O1383" s="1">
        <v>0.5</v>
      </c>
      <c r="P1383" s="16" t="s">
        <v>5131</v>
      </c>
      <c r="T1383" s="3"/>
    </row>
    <row r="1384" spans="1:20" ht="15" customHeight="1">
      <c r="A1384" s="28" t="s">
        <v>4972</v>
      </c>
      <c r="B1384" s="31" t="s">
        <v>2287</v>
      </c>
      <c r="C1384" s="28" t="s">
        <v>1846</v>
      </c>
      <c r="D1384" s="28" t="s">
        <v>1885</v>
      </c>
      <c r="E1384" s="53">
        <v>54156052</v>
      </c>
      <c r="F1384" s="53">
        <v>54156052</v>
      </c>
      <c r="G1384" s="28">
        <v>1</v>
      </c>
      <c r="H1384" s="28" t="s">
        <v>2162</v>
      </c>
      <c r="I1384" s="28" t="s">
        <v>2926</v>
      </c>
      <c r="J1384" s="28">
        <v>543</v>
      </c>
      <c r="K1384" s="28">
        <v>181</v>
      </c>
      <c r="L1384" s="28" t="s">
        <v>4617</v>
      </c>
      <c r="M1384" s="30">
        <v>0.82648401826483997</v>
      </c>
      <c r="N1384" s="28"/>
      <c r="O1384" s="1">
        <v>0.2</v>
      </c>
      <c r="P1384" s="16" t="s">
        <v>5130</v>
      </c>
      <c r="T1384" s="3"/>
    </row>
    <row r="1385" spans="1:20" ht="15" customHeight="1">
      <c r="A1385" s="28" t="s">
        <v>4972</v>
      </c>
      <c r="B1385" s="31" t="s">
        <v>2287</v>
      </c>
      <c r="C1385" s="28" t="s">
        <v>1841</v>
      </c>
      <c r="D1385" s="28" t="s">
        <v>1885</v>
      </c>
      <c r="E1385" s="53">
        <v>54156149</v>
      </c>
      <c r="F1385" s="53">
        <v>54156149</v>
      </c>
      <c r="G1385" s="28">
        <v>1</v>
      </c>
      <c r="H1385" s="28" t="s">
        <v>2161</v>
      </c>
      <c r="I1385" s="28" t="s">
        <v>2926</v>
      </c>
      <c r="J1385" s="28">
        <v>640</v>
      </c>
      <c r="K1385" s="28">
        <v>214</v>
      </c>
      <c r="L1385" s="28" t="s">
        <v>4041</v>
      </c>
      <c r="M1385" s="30">
        <v>0.97716894977169</v>
      </c>
      <c r="N1385" s="28"/>
      <c r="O1385" s="1">
        <v>0.2</v>
      </c>
      <c r="P1385" s="16" t="s">
        <v>5130</v>
      </c>
      <c r="T1385" s="3"/>
    </row>
    <row r="1386" spans="1:20" ht="15" customHeight="1">
      <c r="A1386" s="28" t="s">
        <v>4972</v>
      </c>
      <c r="B1386" s="31" t="s">
        <v>2464</v>
      </c>
      <c r="C1386" s="28" t="s">
        <v>1842</v>
      </c>
      <c r="D1386" s="28" t="s">
        <v>1885</v>
      </c>
      <c r="E1386" s="53">
        <v>54854695</v>
      </c>
      <c r="F1386" s="53">
        <v>54854695</v>
      </c>
      <c r="G1386" s="28">
        <v>1</v>
      </c>
      <c r="H1386" s="28" t="s">
        <v>2162</v>
      </c>
      <c r="I1386" s="28" t="s">
        <v>3144</v>
      </c>
      <c r="J1386" s="28">
        <v>1322</v>
      </c>
      <c r="K1386" s="28">
        <v>441</v>
      </c>
      <c r="L1386" s="28" t="s">
        <v>4337</v>
      </c>
      <c r="M1386" s="30">
        <v>0.97350993377483397</v>
      </c>
      <c r="N1386" s="28"/>
      <c r="O1386" s="1">
        <v>0.11111111111111099</v>
      </c>
      <c r="P1386" s="16" t="s">
        <v>5130</v>
      </c>
      <c r="T1386" s="3"/>
    </row>
    <row r="1387" spans="1:20" ht="15" customHeight="1">
      <c r="A1387" s="28" t="s">
        <v>4972</v>
      </c>
      <c r="B1387" s="31" t="s">
        <v>2464</v>
      </c>
      <c r="C1387" s="28" t="s">
        <v>1848</v>
      </c>
      <c r="D1387" s="28" t="s">
        <v>1885</v>
      </c>
      <c r="E1387" s="53">
        <v>54859512</v>
      </c>
      <c r="F1387" s="53">
        <v>54859512</v>
      </c>
      <c r="G1387" s="28">
        <v>4</v>
      </c>
      <c r="H1387" s="28" t="s">
        <v>2162</v>
      </c>
      <c r="I1387" s="28" t="s">
        <v>3464</v>
      </c>
      <c r="J1387" s="28">
        <v>60</v>
      </c>
      <c r="K1387" s="28">
        <v>20</v>
      </c>
      <c r="L1387" s="28" t="s">
        <v>4793</v>
      </c>
      <c r="M1387" s="30">
        <v>5.0890585241730298E-2</v>
      </c>
      <c r="N1387" s="28"/>
      <c r="O1387" s="1">
        <v>0.11111111111111099</v>
      </c>
      <c r="P1387" s="16" t="s">
        <v>5130</v>
      </c>
      <c r="T1387" s="3"/>
    </row>
    <row r="1388" spans="1:20" ht="15" customHeight="1">
      <c r="A1388" s="28" t="s">
        <v>4972</v>
      </c>
      <c r="B1388" s="31" t="s">
        <v>2313</v>
      </c>
      <c r="C1388" s="28" t="s">
        <v>2314</v>
      </c>
      <c r="D1388" s="28" t="s">
        <v>1885</v>
      </c>
      <c r="E1388" s="53">
        <v>54860907</v>
      </c>
      <c r="F1388" s="53">
        <v>54860907</v>
      </c>
      <c r="G1388" s="28">
        <v>7</v>
      </c>
      <c r="H1388" s="28" t="s">
        <v>2162</v>
      </c>
      <c r="I1388" s="28" t="s">
        <v>1494</v>
      </c>
      <c r="J1388" s="28" t="s">
        <v>3608</v>
      </c>
      <c r="K1388" s="28" t="s">
        <v>3552</v>
      </c>
      <c r="L1388" s="28" t="s">
        <v>4071</v>
      </c>
      <c r="M1388" s="30">
        <v>1.4947716507283951E-2</v>
      </c>
      <c r="N1388" s="28"/>
      <c r="O1388" s="1">
        <v>1</v>
      </c>
      <c r="P1388" s="16" t="s">
        <v>5131</v>
      </c>
      <c r="T1388" s="3"/>
    </row>
    <row r="1389" spans="1:20" ht="15" customHeight="1">
      <c r="A1389" s="28" t="s">
        <v>4972</v>
      </c>
      <c r="B1389" s="31" t="s">
        <v>864</v>
      </c>
      <c r="C1389" s="28" t="s">
        <v>1848</v>
      </c>
      <c r="D1389" s="28" t="s">
        <v>1885</v>
      </c>
      <c r="E1389" s="53">
        <v>54885270</v>
      </c>
      <c r="F1389" s="53">
        <v>54885270</v>
      </c>
      <c r="G1389" s="28">
        <v>2</v>
      </c>
      <c r="H1389" s="28" t="s">
        <v>2162</v>
      </c>
      <c r="I1389" s="28" t="s">
        <v>1495</v>
      </c>
      <c r="J1389" s="28">
        <v>170</v>
      </c>
      <c r="K1389" s="28">
        <v>57</v>
      </c>
      <c r="L1389" s="28" t="s">
        <v>4784</v>
      </c>
      <c r="M1389" s="30">
        <v>0.37012987012986998</v>
      </c>
      <c r="N1389" s="28"/>
      <c r="O1389" s="1">
        <v>1</v>
      </c>
      <c r="P1389" s="16" t="s">
        <v>5131</v>
      </c>
      <c r="T1389" s="3"/>
    </row>
    <row r="1390" spans="1:20" ht="15" customHeight="1">
      <c r="A1390" s="28" t="s">
        <v>4972</v>
      </c>
      <c r="B1390" s="31" t="s">
        <v>2216</v>
      </c>
      <c r="C1390" s="28" t="s">
        <v>1844</v>
      </c>
      <c r="D1390" s="28" t="s">
        <v>1885</v>
      </c>
      <c r="E1390" s="53">
        <v>55993231</v>
      </c>
      <c r="F1390" s="53">
        <v>55993232</v>
      </c>
      <c r="G1390" s="28">
        <v>2</v>
      </c>
      <c r="H1390" s="28" t="s">
        <v>2161</v>
      </c>
      <c r="I1390" s="28" t="s">
        <v>2842</v>
      </c>
      <c r="J1390" s="28" t="s">
        <v>2042</v>
      </c>
      <c r="K1390" s="28" t="s">
        <v>2043</v>
      </c>
      <c r="L1390" s="28" t="s">
        <v>3928</v>
      </c>
      <c r="M1390" s="30">
        <v>0.81355932203389802</v>
      </c>
      <c r="N1390" s="28"/>
      <c r="O1390" s="1">
        <v>1</v>
      </c>
      <c r="P1390" s="16" t="s">
        <v>5131</v>
      </c>
      <c r="T1390" s="3"/>
    </row>
    <row r="1391" spans="1:20" ht="15" customHeight="1">
      <c r="A1391" s="28" t="s">
        <v>4972</v>
      </c>
      <c r="B1391" s="31" t="s">
        <v>309</v>
      </c>
      <c r="C1391" s="28" t="s">
        <v>5117</v>
      </c>
      <c r="D1391" s="28" t="s">
        <v>1885</v>
      </c>
      <c r="E1391" s="53">
        <v>56527704</v>
      </c>
      <c r="F1391" s="53">
        <v>56527704</v>
      </c>
      <c r="G1391" s="28">
        <v>1</v>
      </c>
      <c r="H1391" s="28" t="s">
        <v>2162</v>
      </c>
      <c r="I1391" s="28" t="s">
        <v>2995</v>
      </c>
      <c r="J1391" s="28">
        <v>2577</v>
      </c>
      <c r="K1391" s="28">
        <v>859</v>
      </c>
      <c r="L1391" s="28" t="s">
        <v>4123</v>
      </c>
      <c r="M1391" s="30">
        <v>0.98963133640553003</v>
      </c>
      <c r="N1391" s="28"/>
      <c r="O1391" s="1">
        <v>1</v>
      </c>
      <c r="P1391" s="16" t="s">
        <v>5130</v>
      </c>
      <c r="T1391" s="3"/>
    </row>
    <row r="1392" spans="1:20" ht="15" customHeight="1">
      <c r="A1392" s="28" t="s">
        <v>4972</v>
      </c>
      <c r="B1392" s="31" t="s">
        <v>75</v>
      </c>
      <c r="C1392" s="28" t="s">
        <v>1842</v>
      </c>
      <c r="D1392" s="28" t="s">
        <v>1885</v>
      </c>
      <c r="E1392" s="53">
        <v>56678377</v>
      </c>
      <c r="F1392" s="53">
        <v>56678377</v>
      </c>
      <c r="G1392" s="28">
        <v>1</v>
      </c>
      <c r="H1392" s="28" t="s">
        <v>2162</v>
      </c>
      <c r="I1392" s="28" t="s">
        <v>1502</v>
      </c>
      <c r="J1392" s="28">
        <v>1151</v>
      </c>
      <c r="K1392" s="28">
        <v>384</v>
      </c>
      <c r="L1392" s="28" t="s">
        <v>4231</v>
      </c>
      <c r="M1392" s="30">
        <v>0.96240601503759404</v>
      </c>
      <c r="N1392" s="28"/>
      <c r="O1392" s="1">
        <v>1</v>
      </c>
      <c r="P1392" s="16" t="s">
        <v>5130</v>
      </c>
      <c r="T1392" s="3"/>
    </row>
    <row r="1393" spans="1:20" ht="15" customHeight="1">
      <c r="A1393" s="28" t="s">
        <v>4972</v>
      </c>
      <c r="B1393" s="31" t="s">
        <v>267</v>
      </c>
      <c r="C1393" s="28" t="s">
        <v>1855</v>
      </c>
      <c r="D1393" s="28" t="s">
        <v>1885</v>
      </c>
      <c r="E1393" s="53">
        <v>56726691</v>
      </c>
      <c r="F1393" s="53">
        <v>56726691</v>
      </c>
      <c r="G1393" s="28">
        <v>1</v>
      </c>
      <c r="H1393" s="28" t="s">
        <v>2161</v>
      </c>
      <c r="I1393" s="28" t="s">
        <v>2821</v>
      </c>
      <c r="J1393" s="28" t="s">
        <v>3547</v>
      </c>
      <c r="K1393" s="28" t="s">
        <v>3548</v>
      </c>
      <c r="L1393" s="28" t="s">
        <v>3905</v>
      </c>
      <c r="M1393" s="30">
        <v>2.0370298133200519E-2</v>
      </c>
      <c r="N1393" s="28"/>
      <c r="O1393" s="1">
        <v>1</v>
      </c>
      <c r="P1393" s="16" t="s">
        <v>5130</v>
      </c>
      <c r="T1393" s="3"/>
    </row>
    <row r="1394" spans="1:20" ht="15" customHeight="1">
      <c r="A1394" s="28" t="s">
        <v>4972</v>
      </c>
      <c r="B1394" s="31" t="s">
        <v>114</v>
      </c>
      <c r="C1394" s="28" t="s">
        <v>1846</v>
      </c>
      <c r="D1394" s="28" t="s">
        <v>1885</v>
      </c>
      <c r="E1394" s="53">
        <v>56964031</v>
      </c>
      <c r="F1394" s="53">
        <v>56964031</v>
      </c>
      <c r="G1394" s="28">
        <v>1</v>
      </c>
      <c r="H1394" s="28" t="s">
        <v>2161</v>
      </c>
      <c r="I1394" s="28" t="s">
        <v>3353</v>
      </c>
      <c r="J1394" s="28" t="s">
        <v>3790</v>
      </c>
      <c r="K1394" s="28" t="s">
        <v>3791</v>
      </c>
      <c r="L1394" s="28" t="s">
        <v>4637</v>
      </c>
      <c r="M1394" s="30">
        <v>0.29261363636363602</v>
      </c>
      <c r="N1394" s="28"/>
      <c r="O1394" s="1">
        <v>1</v>
      </c>
      <c r="P1394" s="16" t="s">
        <v>5131</v>
      </c>
      <c r="T1394" s="3"/>
    </row>
    <row r="1395" spans="1:20" ht="15" customHeight="1">
      <c r="A1395" s="28" t="s">
        <v>4972</v>
      </c>
      <c r="B1395" s="31" t="s">
        <v>2584</v>
      </c>
      <c r="C1395" s="28" t="s">
        <v>1842</v>
      </c>
      <c r="D1395" s="28" t="s">
        <v>1885</v>
      </c>
      <c r="E1395" s="53">
        <v>58454598</v>
      </c>
      <c r="F1395" s="53">
        <v>58454608</v>
      </c>
      <c r="G1395" s="28">
        <v>11</v>
      </c>
      <c r="H1395" s="28" t="s">
        <v>2161</v>
      </c>
      <c r="I1395" s="28" t="s">
        <v>3294</v>
      </c>
      <c r="J1395" s="28">
        <v>1158</v>
      </c>
      <c r="K1395" s="28">
        <v>386</v>
      </c>
      <c r="L1395" s="28" t="s">
        <v>4550</v>
      </c>
      <c r="M1395" s="30">
        <v>0.97474747474747503</v>
      </c>
      <c r="N1395" s="28"/>
      <c r="O1395" s="1">
        <v>1</v>
      </c>
      <c r="P1395" s="16" t="s">
        <v>5131</v>
      </c>
      <c r="T1395" s="3"/>
    </row>
    <row r="1396" spans="1:20" ht="15" customHeight="1">
      <c r="A1396" s="28" t="s">
        <v>4972</v>
      </c>
      <c r="B1396" s="31" t="s">
        <v>2568</v>
      </c>
      <c r="C1396" s="28" t="s">
        <v>1842</v>
      </c>
      <c r="D1396" s="28" t="s">
        <v>1885</v>
      </c>
      <c r="E1396" s="53">
        <v>59265090</v>
      </c>
      <c r="F1396" s="53">
        <v>59265090</v>
      </c>
      <c r="G1396" s="28">
        <v>4</v>
      </c>
      <c r="H1396" s="28" t="s">
        <v>2162</v>
      </c>
      <c r="I1396" s="28" t="s">
        <v>3272</v>
      </c>
      <c r="J1396" s="28">
        <v>795</v>
      </c>
      <c r="K1396" s="28">
        <v>265</v>
      </c>
      <c r="L1396" s="28" t="s">
        <v>4518</v>
      </c>
      <c r="M1396" s="30">
        <v>0.97426470588235303</v>
      </c>
      <c r="N1396" s="28"/>
      <c r="O1396" s="1">
        <v>1</v>
      </c>
      <c r="P1396" s="16" t="s">
        <v>5131</v>
      </c>
      <c r="T1396" s="3"/>
    </row>
    <row r="1397" spans="1:20" ht="15" customHeight="1">
      <c r="A1397" s="28" t="s">
        <v>4972</v>
      </c>
      <c r="B1397" s="31" t="s">
        <v>2568</v>
      </c>
      <c r="C1397" s="28" t="s">
        <v>2771</v>
      </c>
      <c r="D1397" s="28" t="s">
        <v>1885</v>
      </c>
      <c r="E1397" s="53">
        <v>59270038</v>
      </c>
      <c r="F1397" s="53">
        <v>59270038</v>
      </c>
      <c r="G1397" s="28">
        <v>1</v>
      </c>
      <c r="H1397" s="28" t="s">
        <v>2163</v>
      </c>
      <c r="I1397" s="28" t="s">
        <v>3272</v>
      </c>
      <c r="J1397" s="28">
        <v>211</v>
      </c>
      <c r="K1397" s="28">
        <v>71</v>
      </c>
      <c r="L1397" s="28" t="s">
        <v>4869</v>
      </c>
      <c r="M1397" s="30">
        <v>0.26102941176470601</v>
      </c>
      <c r="N1397" s="28"/>
      <c r="O1397" s="1">
        <v>1</v>
      </c>
      <c r="P1397" s="16" t="s">
        <v>5131</v>
      </c>
      <c r="T1397" s="3"/>
    </row>
    <row r="1398" spans="1:20" ht="15" customHeight="1">
      <c r="A1398" s="28" t="s">
        <v>4972</v>
      </c>
      <c r="B1398" s="31" t="s">
        <v>2441</v>
      </c>
      <c r="C1398" s="28" t="s">
        <v>1842</v>
      </c>
      <c r="D1398" s="28" t="s">
        <v>1885</v>
      </c>
      <c r="E1398" s="53">
        <v>60091540</v>
      </c>
      <c r="F1398" s="53">
        <v>60091540</v>
      </c>
      <c r="G1398" s="28">
        <v>7</v>
      </c>
      <c r="H1398" s="28" t="s">
        <v>2163</v>
      </c>
      <c r="I1398" s="28" t="s">
        <v>3114</v>
      </c>
      <c r="J1398" s="28">
        <v>716</v>
      </c>
      <c r="K1398" s="28">
        <v>239</v>
      </c>
      <c r="L1398" s="28" t="s">
        <v>4295</v>
      </c>
      <c r="M1398" s="30">
        <v>0.99583333333333302</v>
      </c>
      <c r="N1398" s="28"/>
      <c r="O1398" s="1">
        <v>0.11111111111111099</v>
      </c>
      <c r="P1398" s="16" t="s">
        <v>5130</v>
      </c>
      <c r="T1398" s="3"/>
    </row>
    <row r="1399" spans="1:20" ht="15" customHeight="1">
      <c r="A1399" s="28" t="s">
        <v>4972</v>
      </c>
      <c r="B1399" s="31" t="s">
        <v>872</v>
      </c>
      <c r="C1399" s="28" t="s">
        <v>1842</v>
      </c>
      <c r="D1399" s="28" t="s">
        <v>1885</v>
      </c>
      <c r="E1399" s="53">
        <v>60217564</v>
      </c>
      <c r="F1399" s="53">
        <v>60217564</v>
      </c>
      <c r="G1399" s="28">
        <v>4</v>
      </c>
      <c r="H1399" s="28" t="s">
        <v>2162</v>
      </c>
      <c r="I1399" s="28" t="s">
        <v>1506</v>
      </c>
      <c r="J1399" s="28">
        <v>1561</v>
      </c>
      <c r="K1399" s="28">
        <v>521</v>
      </c>
      <c r="L1399" s="28" t="s">
        <v>4308</v>
      </c>
      <c r="M1399" s="30">
        <v>0.838969404186795</v>
      </c>
      <c r="N1399" s="28"/>
      <c r="O1399" s="1">
        <v>0.33333333333333298</v>
      </c>
      <c r="P1399" s="16" t="s">
        <v>5130</v>
      </c>
      <c r="T1399" s="3"/>
    </row>
    <row r="1400" spans="1:20" ht="15" customHeight="1">
      <c r="A1400" s="28" t="s">
        <v>4972</v>
      </c>
      <c r="B1400" s="31" t="s">
        <v>872</v>
      </c>
      <c r="C1400" s="28" t="s">
        <v>1842</v>
      </c>
      <c r="D1400" s="28" t="s">
        <v>1885</v>
      </c>
      <c r="E1400" s="53">
        <v>60217678</v>
      </c>
      <c r="F1400" s="53">
        <v>60217679</v>
      </c>
      <c r="G1400" s="28">
        <v>2</v>
      </c>
      <c r="H1400" s="28" t="s">
        <v>2161</v>
      </c>
      <c r="I1400" s="28" t="s">
        <v>1506</v>
      </c>
      <c r="J1400" s="28">
        <v>1446</v>
      </c>
      <c r="K1400" s="28">
        <v>482</v>
      </c>
      <c r="L1400" s="28" t="s">
        <v>4309</v>
      </c>
      <c r="M1400" s="30">
        <v>0.77616747181964596</v>
      </c>
      <c r="N1400" s="28"/>
      <c r="O1400" s="1">
        <v>0.33333333333333298</v>
      </c>
      <c r="P1400" s="16" t="s">
        <v>5130</v>
      </c>
      <c r="T1400" s="3"/>
    </row>
    <row r="1401" spans="1:20" ht="15" customHeight="1">
      <c r="A1401" s="28" t="s">
        <v>4972</v>
      </c>
      <c r="B1401" s="31" t="s">
        <v>872</v>
      </c>
      <c r="C1401" s="28" t="s">
        <v>1842</v>
      </c>
      <c r="D1401" s="28" t="s">
        <v>1885</v>
      </c>
      <c r="E1401" s="53">
        <v>60217789</v>
      </c>
      <c r="F1401" s="53">
        <v>60217789</v>
      </c>
      <c r="G1401" s="28">
        <v>1</v>
      </c>
      <c r="H1401" s="28" t="s">
        <v>2162</v>
      </c>
      <c r="I1401" s="28" t="s">
        <v>1506</v>
      </c>
      <c r="J1401" s="28">
        <v>1336</v>
      </c>
      <c r="K1401" s="28">
        <v>446</v>
      </c>
      <c r="L1401" s="28" t="s">
        <v>4310</v>
      </c>
      <c r="M1401" s="30">
        <v>0.71819645732689197</v>
      </c>
      <c r="N1401" s="28"/>
      <c r="O1401" s="1">
        <v>0.33333333333333298</v>
      </c>
      <c r="P1401" s="16" t="s">
        <v>5130</v>
      </c>
      <c r="T1401" s="3"/>
    </row>
    <row r="1402" spans="1:20" ht="15" customHeight="1">
      <c r="A1402" s="28" t="s">
        <v>4972</v>
      </c>
      <c r="B1402" s="31" t="s">
        <v>872</v>
      </c>
      <c r="C1402" s="28" t="s">
        <v>1858</v>
      </c>
      <c r="D1402" s="28" t="s">
        <v>1885</v>
      </c>
      <c r="E1402" s="53">
        <v>60218033</v>
      </c>
      <c r="F1402" s="53">
        <v>60218033</v>
      </c>
      <c r="G1402" s="28">
        <v>2</v>
      </c>
      <c r="H1402" s="28" t="s">
        <v>2162</v>
      </c>
      <c r="I1402" s="28" t="s">
        <v>1506</v>
      </c>
      <c r="J1402" s="28">
        <v>1092</v>
      </c>
      <c r="K1402" s="28">
        <v>364</v>
      </c>
      <c r="L1402" s="28" t="s">
        <v>4766</v>
      </c>
      <c r="M1402" s="30">
        <v>0.58615136876006402</v>
      </c>
      <c r="N1402" s="28"/>
      <c r="O1402" s="1">
        <v>0.33333333333333298</v>
      </c>
      <c r="P1402" s="16" t="s">
        <v>5130</v>
      </c>
      <c r="T1402" s="3"/>
    </row>
    <row r="1403" spans="1:20" ht="15" customHeight="1">
      <c r="A1403" s="28" t="s">
        <v>4972</v>
      </c>
      <c r="B1403" s="31" t="s">
        <v>872</v>
      </c>
      <c r="C1403" s="28" t="s">
        <v>1842</v>
      </c>
      <c r="D1403" s="28" t="s">
        <v>1885</v>
      </c>
      <c r="E1403" s="53">
        <v>60218857</v>
      </c>
      <c r="F1403" s="53">
        <v>60218860</v>
      </c>
      <c r="G1403" s="28">
        <v>4</v>
      </c>
      <c r="H1403" s="28" t="s">
        <v>2161</v>
      </c>
      <c r="I1403" s="28" t="s">
        <v>1506</v>
      </c>
      <c r="J1403" s="28">
        <v>778</v>
      </c>
      <c r="K1403" s="28">
        <v>260</v>
      </c>
      <c r="L1403" s="28" t="s">
        <v>4311</v>
      </c>
      <c r="M1403" s="30">
        <v>0.41867954911433197</v>
      </c>
      <c r="N1403" s="28"/>
      <c r="O1403" s="1">
        <v>0.33333333333333298</v>
      </c>
      <c r="P1403" s="16" t="s">
        <v>5130</v>
      </c>
      <c r="T1403" s="3"/>
    </row>
    <row r="1404" spans="1:20" ht="15" customHeight="1">
      <c r="A1404" s="28" t="s">
        <v>4972</v>
      </c>
      <c r="B1404" s="31" t="s">
        <v>2341</v>
      </c>
      <c r="C1404" s="28" t="s">
        <v>2340</v>
      </c>
      <c r="D1404" s="28" t="s">
        <v>1885</v>
      </c>
      <c r="E1404" s="53">
        <v>60283720</v>
      </c>
      <c r="F1404" s="53">
        <v>60283720</v>
      </c>
      <c r="G1404" s="28">
        <v>1</v>
      </c>
      <c r="H1404" s="28" t="s">
        <v>2162</v>
      </c>
      <c r="I1404" s="28" t="s">
        <v>2985</v>
      </c>
      <c r="J1404" s="28">
        <v>47</v>
      </c>
      <c r="K1404" s="28">
        <v>16</v>
      </c>
      <c r="L1404" s="28" t="s">
        <v>4113</v>
      </c>
      <c r="M1404" s="30">
        <v>2.6800670016750398E-2</v>
      </c>
      <c r="N1404" s="28"/>
      <c r="O1404" s="1">
        <v>0.5</v>
      </c>
      <c r="P1404" s="16" t="s">
        <v>5130</v>
      </c>
      <c r="T1404" s="3"/>
    </row>
    <row r="1405" spans="1:20" ht="15" customHeight="1">
      <c r="A1405" s="28" t="s">
        <v>4972</v>
      </c>
      <c r="B1405" s="31" t="s">
        <v>2232</v>
      </c>
      <c r="C1405" s="28" t="s">
        <v>1844</v>
      </c>
      <c r="D1405" s="28" t="s">
        <v>1885</v>
      </c>
      <c r="E1405" s="53">
        <v>60369197</v>
      </c>
      <c r="F1405" s="53">
        <v>60369197</v>
      </c>
      <c r="G1405" s="28">
        <v>1</v>
      </c>
      <c r="H1405" s="28" t="s">
        <v>2161</v>
      </c>
      <c r="I1405" s="28" t="s">
        <v>2861</v>
      </c>
      <c r="J1405" s="28">
        <v>273</v>
      </c>
      <c r="K1405" s="28">
        <v>91</v>
      </c>
      <c r="L1405" s="28" t="s">
        <v>3954</v>
      </c>
      <c r="M1405" s="30">
        <v>0.14942528735632199</v>
      </c>
      <c r="N1405" s="28"/>
      <c r="O1405" s="1">
        <v>0.25</v>
      </c>
      <c r="P1405" s="16" t="s">
        <v>5130</v>
      </c>
      <c r="T1405" s="3"/>
    </row>
    <row r="1406" spans="1:20" ht="15" customHeight="1">
      <c r="A1406" s="28" t="s">
        <v>4972</v>
      </c>
      <c r="B1406" s="31" t="s">
        <v>873</v>
      </c>
      <c r="C1406" s="28" t="s">
        <v>1842</v>
      </c>
      <c r="D1406" s="28" t="s">
        <v>1885</v>
      </c>
      <c r="E1406" s="53">
        <v>60591350</v>
      </c>
      <c r="F1406" s="53">
        <v>60591350</v>
      </c>
      <c r="G1406" s="28">
        <v>1</v>
      </c>
      <c r="H1406" s="28" t="s">
        <v>2162</v>
      </c>
      <c r="I1406" s="28" t="s">
        <v>3243</v>
      </c>
      <c r="J1406" s="28">
        <v>446</v>
      </c>
      <c r="K1406" s="28">
        <v>149</v>
      </c>
      <c r="L1406" s="28" t="s">
        <v>4487</v>
      </c>
      <c r="M1406" s="30">
        <v>0.90853658536585402</v>
      </c>
      <c r="N1406" s="28"/>
      <c r="O1406" s="1">
        <v>0.2</v>
      </c>
      <c r="P1406" s="16" t="s">
        <v>5131</v>
      </c>
      <c r="T1406" s="3"/>
    </row>
    <row r="1407" spans="1:20" ht="15" customHeight="1">
      <c r="A1407" s="28" t="s">
        <v>4972</v>
      </c>
      <c r="B1407" s="31" t="s">
        <v>2665</v>
      </c>
      <c r="C1407" s="28" t="s">
        <v>1840</v>
      </c>
      <c r="D1407" s="28" t="s">
        <v>1885</v>
      </c>
      <c r="E1407" s="53">
        <v>60881769</v>
      </c>
      <c r="F1407" s="53">
        <v>60881769</v>
      </c>
      <c r="G1407" s="28">
        <v>1</v>
      </c>
      <c r="H1407" s="28" t="s">
        <v>2162</v>
      </c>
      <c r="I1407" s="28" t="s">
        <v>3396</v>
      </c>
      <c r="J1407" s="28">
        <v>297</v>
      </c>
      <c r="K1407" s="28">
        <v>99</v>
      </c>
      <c r="L1407" s="28" t="s">
        <v>4704</v>
      </c>
      <c r="M1407" s="30">
        <v>0.14932126696832601</v>
      </c>
      <c r="N1407" s="28"/>
      <c r="O1407" s="1">
        <v>0.33333333333333298</v>
      </c>
      <c r="P1407" s="16" t="s">
        <v>5131</v>
      </c>
      <c r="T1407" s="3"/>
    </row>
    <row r="1408" spans="1:20" ht="15" customHeight="1">
      <c r="A1408" s="28" t="s">
        <v>4972</v>
      </c>
      <c r="B1408" s="31" t="s">
        <v>874</v>
      </c>
      <c r="C1408" s="28" t="s">
        <v>1842</v>
      </c>
      <c r="D1408" s="28" t="s">
        <v>1885</v>
      </c>
      <c r="E1408" s="53">
        <v>61191067</v>
      </c>
      <c r="F1408" s="53">
        <v>61191067</v>
      </c>
      <c r="G1408" s="28">
        <v>2</v>
      </c>
      <c r="H1408" s="28" t="s">
        <v>2162</v>
      </c>
      <c r="I1408" s="28" t="s">
        <v>1508</v>
      </c>
      <c r="J1408" s="28">
        <v>3123</v>
      </c>
      <c r="K1408" s="28">
        <v>1041</v>
      </c>
      <c r="L1408" s="28" t="s">
        <v>4394</v>
      </c>
      <c r="M1408" s="30">
        <v>0.99237368922783598</v>
      </c>
      <c r="N1408" s="28"/>
      <c r="O1408" s="1">
        <v>1</v>
      </c>
      <c r="P1408" s="16" t="s">
        <v>5131</v>
      </c>
      <c r="T1408" s="3"/>
    </row>
    <row r="1409" spans="1:20" ht="15" customHeight="1">
      <c r="A1409" s="28" t="s">
        <v>4972</v>
      </c>
      <c r="B1409" s="31" t="s">
        <v>2283</v>
      </c>
      <c r="C1409" s="28" t="s">
        <v>1844</v>
      </c>
      <c r="D1409" s="28" t="s">
        <v>1885</v>
      </c>
      <c r="E1409" s="53">
        <v>61977898</v>
      </c>
      <c r="F1409" s="53">
        <v>61977899</v>
      </c>
      <c r="G1409" s="28">
        <v>2</v>
      </c>
      <c r="H1409" s="28" t="s">
        <v>2161</v>
      </c>
      <c r="I1409" s="28" t="s">
        <v>2920</v>
      </c>
      <c r="J1409" s="28" t="s">
        <v>3593</v>
      </c>
      <c r="K1409" s="28" t="s">
        <v>3594</v>
      </c>
      <c r="L1409" s="28" t="s">
        <v>4034</v>
      </c>
      <c r="M1409" s="30">
        <v>0.98106060606060597</v>
      </c>
      <c r="N1409" s="28"/>
      <c r="O1409" s="1">
        <v>1</v>
      </c>
      <c r="P1409" s="16" t="s">
        <v>5131</v>
      </c>
      <c r="T1409" s="3"/>
    </row>
    <row r="1410" spans="1:20" ht="15" customHeight="1">
      <c r="A1410" s="28" t="s">
        <v>4972</v>
      </c>
      <c r="B1410" s="31" t="s">
        <v>2190</v>
      </c>
      <c r="C1410" s="28" t="s">
        <v>1842</v>
      </c>
      <c r="D1410" s="28" t="s">
        <v>1885</v>
      </c>
      <c r="E1410" s="53">
        <v>62658927</v>
      </c>
      <c r="F1410" s="53">
        <v>62658928</v>
      </c>
      <c r="G1410" s="28">
        <v>2</v>
      </c>
      <c r="H1410" s="28" t="s">
        <v>2161</v>
      </c>
      <c r="I1410" s="28" t="s">
        <v>2812</v>
      </c>
      <c r="J1410" s="28">
        <v>739</v>
      </c>
      <c r="K1410" s="28">
        <v>247</v>
      </c>
      <c r="L1410" s="28" t="s">
        <v>4546</v>
      </c>
      <c r="M1410" s="30">
        <v>0.69774011299435001</v>
      </c>
      <c r="N1410" s="28"/>
      <c r="O1410" s="1">
        <v>1</v>
      </c>
      <c r="P1410" s="16" t="s">
        <v>5131</v>
      </c>
      <c r="T1410" s="3"/>
    </row>
    <row r="1411" spans="1:20" ht="15" customHeight="1">
      <c r="A1411" s="28" t="s">
        <v>4972</v>
      </c>
      <c r="B1411" s="31" t="s">
        <v>2190</v>
      </c>
      <c r="C1411" s="28" t="s">
        <v>1842</v>
      </c>
      <c r="D1411" s="28" t="s">
        <v>1885</v>
      </c>
      <c r="E1411" s="53">
        <v>62658986</v>
      </c>
      <c r="F1411" s="53">
        <v>62658987</v>
      </c>
      <c r="G1411" s="28">
        <v>2</v>
      </c>
      <c r="H1411" s="28" t="s">
        <v>2161</v>
      </c>
      <c r="I1411" s="28" t="s">
        <v>2812</v>
      </c>
      <c r="J1411" s="28">
        <v>680</v>
      </c>
      <c r="K1411" s="28">
        <v>227</v>
      </c>
      <c r="L1411" s="28" t="s">
        <v>4547</v>
      </c>
      <c r="M1411" s="30">
        <v>0.64124293785310704</v>
      </c>
      <c r="N1411" s="28"/>
      <c r="O1411" s="1">
        <v>1</v>
      </c>
      <c r="P1411" s="16" t="s">
        <v>5131</v>
      </c>
      <c r="T1411" s="3"/>
    </row>
    <row r="1412" spans="1:20" ht="15" customHeight="1">
      <c r="A1412" s="28" t="s">
        <v>4972</v>
      </c>
      <c r="B1412" s="31" t="s">
        <v>2190</v>
      </c>
      <c r="C1412" s="28" t="s">
        <v>1852</v>
      </c>
      <c r="D1412" s="28" t="s">
        <v>1885</v>
      </c>
      <c r="E1412" s="53">
        <v>62659017</v>
      </c>
      <c r="F1412" s="53">
        <v>62659017</v>
      </c>
      <c r="G1412" s="28">
        <v>2</v>
      </c>
      <c r="H1412" s="28" t="s">
        <v>2162</v>
      </c>
      <c r="I1412" s="28" t="s">
        <v>2812</v>
      </c>
      <c r="J1412" s="28">
        <v>650</v>
      </c>
      <c r="K1412" s="28">
        <v>217</v>
      </c>
      <c r="L1412" s="28" t="s">
        <v>3893</v>
      </c>
      <c r="M1412" s="30">
        <v>0.61299435028248594</v>
      </c>
      <c r="N1412" s="28"/>
      <c r="O1412" s="1">
        <v>1</v>
      </c>
      <c r="P1412" s="16" t="s">
        <v>5131</v>
      </c>
      <c r="T1412" s="3"/>
    </row>
    <row r="1413" spans="1:20" ht="15" customHeight="1">
      <c r="A1413" s="28" t="s">
        <v>4972</v>
      </c>
      <c r="B1413" s="31" t="s">
        <v>2190</v>
      </c>
      <c r="C1413" s="28" t="s">
        <v>1842</v>
      </c>
      <c r="D1413" s="28" t="s">
        <v>1885</v>
      </c>
      <c r="E1413" s="53">
        <v>62659059</v>
      </c>
      <c r="F1413" s="53">
        <v>62659059</v>
      </c>
      <c r="G1413" s="28">
        <v>1</v>
      </c>
      <c r="H1413" s="28" t="s">
        <v>2161</v>
      </c>
      <c r="I1413" s="28" t="s">
        <v>2812</v>
      </c>
      <c r="J1413" s="28">
        <v>608</v>
      </c>
      <c r="K1413" s="28">
        <v>203</v>
      </c>
      <c r="L1413" s="28" t="s">
        <v>4548</v>
      </c>
      <c r="M1413" s="30">
        <v>0.57344632768361603</v>
      </c>
      <c r="N1413" s="28"/>
      <c r="O1413" s="1">
        <v>1</v>
      </c>
      <c r="P1413" s="16" t="s">
        <v>5131</v>
      </c>
      <c r="T1413" s="3"/>
    </row>
    <row r="1414" spans="1:20" ht="15" customHeight="1">
      <c r="A1414" s="28" t="s">
        <v>4972</v>
      </c>
      <c r="B1414" s="31" t="s">
        <v>2190</v>
      </c>
      <c r="C1414" s="28" t="s">
        <v>1842</v>
      </c>
      <c r="D1414" s="28" t="s">
        <v>1885</v>
      </c>
      <c r="E1414" s="53">
        <v>62659562</v>
      </c>
      <c r="F1414" s="53">
        <v>62659562</v>
      </c>
      <c r="G1414" s="28">
        <v>1</v>
      </c>
      <c r="H1414" s="28" t="s">
        <v>2162</v>
      </c>
      <c r="I1414" s="28" t="s">
        <v>2812</v>
      </c>
      <c r="J1414" s="28">
        <v>105</v>
      </c>
      <c r="K1414" s="28">
        <v>35</v>
      </c>
      <c r="L1414" s="28" t="s">
        <v>4549</v>
      </c>
      <c r="M1414" s="30">
        <v>9.8870056497175104E-2</v>
      </c>
      <c r="N1414" s="28"/>
      <c r="O1414" s="1">
        <v>1</v>
      </c>
      <c r="P1414" s="16" t="s">
        <v>5131</v>
      </c>
      <c r="T1414" s="3"/>
    </row>
    <row r="1415" spans="1:20" ht="15" customHeight="1">
      <c r="A1415" s="28" t="s">
        <v>4972</v>
      </c>
      <c r="B1415" s="31" t="s">
        <v>2740</v>
      </c>
      <c r="C1415" s="28" t="s">
        <v>2738</v>
      </c>
      <c r="D1415" s="28" t="s">
        <v>1885</v>
      </c>
      <c r="E1415" s="53">
        <v>63321527</v>
      </c>
      <c r="F1415" s="53">
        <v>63321527</v>
      </c>
      <c r="G1415" s="28">
        <v>1</v>
      </c>
      <c r="H1415" s="28" t="s">
        <v>2161</v>
      </c>
      <c r="I1415" s="28" t="s">
        <v>3487</v>
      </c>
      <c r="J1415" s="28">
        <v>49</v>
      </c>
      <c r="K1415" s="28">
        <v>17</v>
      </c>
      <c r="L1415" s="28" t="s">
        <v>4823</v>
      </c>
      <c r="M1415" s="30">
        <v>2.9982363315696599E-2</v>
      </c>
      <c r="N1415" s="28"/>
      <c r="O1415" s="1">
        <v>0.2</v>
      </c>
      <c r="P1415" s="16" t="s">
        <v>5130</v>
      </c>
      <c r="T1415" s="3"/>
    </row>
    <row r="1416" spans="1:20" ht="15" customHeight="1">
      <c r="A1416" s="28" t="s">
        <v>4972</v>
      </c>
      <c r="B1416" s="31" t="s">
        <v>875</v>
      </c>
      <c r="C1416" s="28" t="s">
        <v>1846</v>
      </c>
      <c r="D1416" s="28" t="s">
        <v>1885</v>
      </c>
      <c r="E1416" s="53">
        <v>63464531</v>
      </c>
      <c r="F1416" s="53">
        <v>63464534</v>
      </c>
      <c r="G1416" s="28">
        <v>4</v>
      </c>
      <c r="H1416" s="28" t="s">
        <v>2161</v>
      </c>
      <c r="I1416" s="28" t="s">
        <v>1509</v>
      </c>
      <c r="J1416" s="28">
        <v>747</v>
      </c>
      <c r="K1416" s="28">
        <v>249</v>
      </c>
      <c r="L1416" s="28" t="s">
        <v>4685</v>
      </c>
      <c r="M1416" s="30">
        <v>0.34776536312849199</v>
      </c>
      <c r="N1416" s="28"/>
      <c r="O1416" s="1">
        <v>1</v>
      </c>
      <c r="P1416" s="16" t="s">
        <v>5131</v>
      </c>
      <c r="T1416" s="3"/>
    </row>
    <row r="1417" spans="1:20" ht="15" customHeight="1">
      <c r="A1417" s="28" t="s">
        <v>4972</v>
      </c>
      <c r="B1417" s="31" t="s">
        <v>145</v>
      </c>
      <c r="C1417" s="28" t="s">
        <v>1842</v>
      </c>
      <c r="D1417" s="28" t="s">
        <v>1886</v>
      </c>
      <c r="E1417" s="53">
        <v>8884673</v>
      </c>
      <c r="F1417" s="53">
        <v>8884673</v>
      </c>
      <c r="G1417" s="28">
        <v>1</v>
      </c>
      <c r="H1417" s="28" t="s">
        <v>2162</v>
      </c>
      <c r="I1417" s="28" t="s">
        <v>3155</v>
      </c>
      <c r="J1417" s="28">
        <v>2</v>
      </c>
      <c r="K1417" s="28">
        <v>1</v>
      </c>
      <c r="L1417" s="28" t="s">
        <v>3870</v>
      </c>
      <c r="M1417" s="30">
        <v>5.6433408577878099E-4</v>
      </c>
      <c r="N1417" s="28"/>
      <c r="O1417" s="1">
        <v>1</v>
      </c>
      <c r="P1417" s="16" t="s">
        <v>5130</v>
      </c>
      <c r="T1417" s="3"/>
    </row>
    <row r="1418" spans="1:20" ht="15" customHeight="1">
      <c r="A1418" s="28" t="s">
        <v>4972</v>
      </c>
      <c r="B1418" s="31" t="s">
        <v>2678</v>
      </c>
      <c r="C1418" s="28" t="s">
        <v>1840</v>
      </c>
      <c r="D1418" s="28" t="s">
        <v>1886</v>
      </c>
      <c r="E1418" s="53">
        <v>11716125</v>
      </c>
      <c r="F1418" s="53">
        <v>11716125</v>
      </c>
      <c r="G1418" s="28">
        <v>1</v>
      </c>
      <c r="H1418" s="28" t="s">
        <v>2162</v>
      </c>
      <c r="I1418" s="28" t="s">
        <v>3413</v>
      </c>
      <c r="J1418" s="28">
        <v>1164</v>
      </c>
      <c r="K1418" s="28">
        <v>388</v>
      </c>
      <c r="L1418" s="28" t="s">
        <v>4725</v>
      </c>
      <c r="M1418" s="30">
        <v>0.94403892944039003</v>
      </c>
      <c r="N1418" s="28"/>
      <c r="O1418" s="1">
        <v>1</v>
      </c>
      <c r="P1418" s="16" t="s">
        <v>5130</v>
      </c>
      <c r="T1418" s="3"/>
    </row>
    <row r="1419" spans="1:20" ht="15" customHeight="1">
      <c r="A1419" s="28" t="s">
        <v>4972</v>
      </c>
      <c r="B1419" s="31" t="s">
        <v>2507</v>
      </c>
      <c r="C1419" s="28" t="s">
        <v>1842</v>
      </c>
      <c r="D1419" s="28" t="s">
        <v>1886</v>
      </c>
      <c r="E1419" s="53">
        <v>18634215</v>
      </c>
      <c r="F1419" s="53">
        <v>18634215</v>
      </c>
      <c r="G1419" s="28">
        <v>1</v>
      </c>
      <c r="H1419" s="28" t="s">
        <v>2163</v>
      </c>
      <c r="I1419" s="28" t="s">
        <v>3196</v>
      </c>
      <c r="J1419" s="28" t="s">
        <v>3719</v>
      </c>
      <c r="K1419" s="28" t="s">
        <v>3719</v>
      </c>
      <c r="L1419" s="28" t="s">
        <v>4402</v>
      </c>
      <c r="M1419" s="30">
        <v>1.6504565840717012E-3</v>
      </c>
      <c r="N1419" s="28"/>
      <c r="O1419" s="1">
        <v>1.4</v>
      </c>
      <c r="P1419" s="16" t="s">
        <v>5131</v>
      </c>
      <c r="T1419" s="3"/>
    </row>
    <row r="1420" spans="1:20" ht="15" customHeight="1">
      <c r="A1420" s="28" t="s">
        <v>4972</v>
      </c>
      <c r="B1420" s="31" t="s">
        <v>2242</v>
      </c>
      <c r="C1420" s="28" t="s">
        <v>1844</v>
      </c>
      <c r="D1420" s="28" t="s">
        <v>1886</v>
      </c>
      <c r="E1420" s="53">
        <v>26394465</v>
      </c>
      <c r="F1420" s="53">
        <v>26394465</v>
      </c>
      <c r="G1420" s="28">
        <v>1</v>
      </c>
      <c r="H1420" s="28" t="s">
        <v>2161</v>
      </c>
      <c r="I1420" s="28" t="s">
        <v>2871</v>
      </c>
      <c r="J1420" s="28">
        <v>209</v>
      </c>
      <c r="K1420" s="28">
        <v>70</v>
      </c>
      <c r="L1420" s="28" t="s">
        <v>3964</v>
      </c>
      <c r="M1420" s="30">
        <v>6.4814814814814797E-2</v>
      </c>
      <c r="N1420" s="28"/>
      <c r="O1420" s="1">
        <v>0.33333333333333298</v>
      </c>
      <c r="P1420" s="16" t="s">
        <v>5130</v>
      </c>
      <c r="T1420" s="3"/>
    </row>
    <row r="1421" spans="1:20" ht="15" customHeight="1">
      <c r="A1421" s="28" t="s">
        <v>4972</v>
      </c>
      <c r="B1421" s="31" t="s">
        <v>2407</v>
      </c>
      <c r="C1421" s="28" t="s">
        <v>1842</v>
      </c>
      <c r="D1421" s="28" t="s">
        <v>1886</v>
      </c>
      <c r="E1421" s="53">
        <v>27177749</v>
      </c>
      <c r="F1421" s="53">
        <v>27177756</v>
      </c>
      <c r="G1421" s="28">
        <v>8</v>
      </c>
      <c r="H1421" s="28" t="s">
        <v>2161</v>
      </c>
      <c r="I1421" s="28" t="s">
        <v>3072</v>
      </c>
      <c r="J1421" s="28" t="s">
        <v>3671</v>
      </c>
      <c r="K1421" s="28" t="s">
        <v>3672</v>
      </c>
      <c r="L1421" s="28" t="s">
        <v>4237</v>
      </c>
      <c r="M1421" s="30">
        <v>0.88714733542319701</v>
      </c>
      <c r="N1421" s="28"/>
      <c r="O1421" s="1">
        <v>0.5</v>
      </c>
      <c r="P1421" s="16" t="s">
        <v>5130</v>
      </c>
      <c r="T1421" s="3"/>
    </row>
    <row r="1422" spans="1:20" ht="15" customHeight="1">
      <c r="A1422" s="28" t="s">
        <v>4972</v>
      </c>
      <c r="B1422" s="31" t="s">
        <v>878</v>
      </c>
      <c r="C1422" s="28" t="s">
        <v>1842</v>
      </c>
      <c r="D1422" s="28" t="s">
        <v>1886</v>
      </c>
      <c r="E1422" s="53">
        <v>27206777</v>
      </c>
      <c r="F1422" s="53">
        <v>27206778</v>
      </c>
      <c r="G1422" s="28">
        <v>2</v>
      </c>
      <c r="H1422" s="28" t="s">
        <v>2161</v>
      </c>
      <c r="I1422" s="28" t="s">
        <v>1513</v>
      </c>
      <c r="J1422" s="28">
        <v>995</v>
      </c>
      <c r="K1422" s="28">
        <v>332</v>
      </c>
      <c r="L1422" s="28" t="s">
        <v>4152</v>
      </c>
      <c r="M1422" s="30">
        <v>0.81773399014778303</v>
      </c>
      <c r="N1422" s="28"/>
      <c r="O1422" s="1">
        <v>1</v>
      </c>
      <c r="P1422" s="16" t="s">
        <v>5131</v>
      </c>
      <c r="T1422" s="3"/>
    </row>
    <row r="1423" spans="1:20" ht="15" customHeight="1">
      <c r="A1423" s="28" t="s">
        <v>4972</v>
      </c>
      <c r="B1423" s="31" t="s">
        <v>2442</v>
      </c>
      <c r="C1423" s="28" t="s">
        <v>1842</v>
      </c>
      <c r="D1423" s="28" t="s">
        <v>1886</v>
      </c>
      <c r="E1423" s="53">
        <v>27571034</v>
      </c>
      <c r="F1423" s="53">
        <v>27571044</v>
      </c>
      <c r="G1423" s="28">
        <v>11</v>
      </c>
      <c r="H1423" s="28" t="s">
        <v>2161</v>
      </c>
      <c r="I1423" s="28" t="s">
        <v>3115</v>
      </c>
      <c r="J1423" s="28">
        <v>7</v>
      </c>
      <c r="K1423" s="28">
        <v>3</v>
      </c>
      <c r="L1423" s="28" t="s">
        <v>4296</v>
      </c>
      <c r="M1423" s="30">
        <v>1.27659574468085E-2</v>
      </c>
      <c r="N1423" s="28"/>
      <c r="O1423" s="1">
        <v>1</v>
      </c>
      <c r="P1423" s="16" t="s">
        <v>5130</v>
      </c>
      <c r="T1423" s="3"/>
    </row>
    <row r="1424" spans="1:20" ht="15" customHeight="1">
      <c r="A1424" s="28" t="s">
        <v>4972</v>
      </c>
      <c r="B1424" s="31" t="s">
        <v>2555</v>
      </c>
      <c r="C1424" s="28" t="s">
        <v>1842</v>
      </c>
      <c r="D1424" s="28" t="s">
        <v>1886</v>
      </c>
      <c r="E1424" s="53">
        <v>27740245</v>
      </c>
      <c r="F1424" s="53">
        <v>27740245</v>
      </c>
      <c r="G1424" s="28">
        <v>1</v>
      </c>
      <c r="H1424" s="28" t="s">
        <v>2163</v>
      </c>
      <c r="I1424" s="28" t="s">
        <v>3256</v>
      </c>
      <c r="J1424" s="28">
        <v>122</v>
      </c>
      <c r="K1424" s="28">
        <v>41</v>
      </c>
      <c r="L1424" s="28" t="s">
        <v>4501</v>
      </c>
      <c r="M1424" s="30">
        <v>5.1442910915934802E-2</v>
      </c>
      <c r="N1424" s="28"/>
      <c r="O1424" s="1">
        <v>1</v>
      </c>
      <c r="P1424" s="16" t="s">
        <v>5131</v>
      </c>
      <c r="T1424" s="3"/>
    </row>
    <row r="1425" spans="1:20" ht="15" customHeight="1">
      <c r="A1425" s="28" t="s">
        <v>4972</v>
      </c>
      <c r="B1425" s="31" t="s">
        <v>2412</v>
      </c>
      <c r="C1425" s="28" t="s">
        <v>1842</v>
      </c>
      <c r="D1425" s="28" t="s">
        <v>1886</v>
      </c>
      <c r="E1425" s="53">
        <v>29258258</v>
      </c>
      <c r="F1425" s="53">
        <v>29258258</v>
      </c>
      <c r="G1425" s="28">
        <v>5</v>
      </c>
      <c r="H1425" s="28" t="s">
        <v>2163</v>
      </c>
      <c r="I1425" s="28" t="s">
        <v>3079</v>
      </c>
      <c r="J1425" s="28">
        <v>2113</v>
      </c>
      <c r="K1425" s="28">
        <v>705</v>
      </c>
      <c r="L1425" s="28" t="s">
        <v>4245</v>
      </c>
      <c r="M1425" s="30">
        <v>0.99858356940509996</v>
      </c>
      <c r="N1425" s="28"/>
      <c r="O1425" s="1">
        <v>1</v>
      </c>
      <c r="P1425" s="16" t="s">
        <v>5130</v>
      </c>
      <c r="T1425" s="3"/>
    </row>
    <row r="1426" spans="1:20" ht="15" customHeight="1">
      <c r="A1426" s="28" t="s">
        <v>4972</v>
      </c>
      <c r="B1426" s="31" t="s">
        <v>153</v>
      </c>
      <c r="C1426" s="28" t="s">
        <v>1842</v>
      </c>
      <c r="D1426" s="28" t="s">
        <v>1886</v>
      </c>
      <c r="E1426" s="53">
        <v>30536031</v>
      </c>
      <c r="F1426" s="53">
        <v>30536031</v>
      </c>
      <c r="G1426" s="28">
        <v>1</v>
      </c>
      <c r="H1426" s="28" t="s">
        <v>2162</v>
      </c>
      <c r="I1426" s="28" t="s">
        <v>1515</v>
      </c>
      <c r="J1426" s="28">
        <v>49</v>
      </c>
      <c r="K1426" s="28">
        <v>17</v>
      </c>
      <c r="L1426" s="28" t="s">
        <v>4351</v>
      </c>
      <c r="M1426" s="30">
        <v>4.09638554216867E-2</v>
      </c>
      <c r="N1426" s="28"/>
      <c r="O1426" s="1">
        <v>0.5</v>
      </c>
      <c r="P1426" s="16" t="s">
        <v>5130</v>
      </c>
      <c r="T1426" s="3"/>
    </row>
    <row r="1427" spans="1:20" ht="15" customHeight="1">
      <c r="A1427" s="28" t="s">
        <v>4972</v>
      </c>
      <c r="B1427" s="31" t="s">
        <v>65</v>
      </c>
      <c r="C1427" s="28" t="s">
        <v>1842</v>
      </c>
      <c r="D1427" s="28" t="s">
        <v>1886</v>
      </c>
      <c r="E1427" s="53">
        <v>31279491</v>
      </c>
      <c r="F1427" s="53">
        <v>31279491</v>
      </c>
      <c r="G1427" s="28">
        <v>1</v>
      </c>
      <c r="H1427" s="28" t="s">
        <v>2161</v>
      </c>
      <c r="I1427" s="28" t="s">
        <v>3059</v>
      </c>
      <c r="J1427" s="28">
        <v>244</v>
      </c>
      <c r="K1427" s="28">
        <v>82</v>
      </c>
      <c r="L1427" s="28" t="s">
        <v>4218</v>
      </c>
      <c r="M1427" s="30">
        <v>0.11970802919708</v>
      </c>
      <c r="N1427" s="28"/>
      <c r="O1427" s="1">
        <v>1</v>
      </c>
      <c r="P1427" s="16" t="s">
        <v>5130</v>
      </c>
      <c r="T1427" s="3"/>
    </row>
    <row r="1428" spans="1:20" ht="15" customHeight="1">
      <c r="A1428" s="28" t="s">
        <v>4972</v>
      </c>
      <c r="B1428" s="31" t="s">
        <v>2707</v>
      </c>
      <c r="C1428" s="28" t="s">
        <v>2705</v>
      </c>
      <c r="D1428" s="28" t="s">
        <v>1886</v>
      </c>
      <c r="E1428" s="53">
        <v>36523382</v>
      </c>
      <c r="F1428" s="53">
        <v>36523382</v>
      </c>
      <c r="G1428" s="28">
        <v>11</v>
      </c>
      <c r="H1428" s="28" t="s">
        <v>2162</v>
      </c>
      <c r="I1428" s="28" t="s">
        <v>3448</v>
      </c>
      <c r="J1428" s="28">
        <v>869</v>
      </c>
      <c r="K1428" s="28">
        <v>290</v>
      </c>
      <c r="L1428" s="28" t="s">
        <v>4774</v>
      </c>
      <c r="M1428" s="30">
        <v>0.27965284474445501</v>
      </c>
      <c r="N1428" s="28"/>
      <c r="O1428" s="1">
        <v>1</v>
      </c>
      <c r="P1428" s="16" t="s">
        <v>5131</v>
      </c>
      <c r="T1428" s="3"/>
    </row>
    <row r="1429" spans="1:20" ht="15" customHeight="1">
      <c r="A1429" s="28" t="s">
        <v>4972</v>
      </c>
      <c r="B1429" s="31" t="s">
        <v>2273</v>
      </c>
      <c r="C1429" s="28" t="s">
        <v>1842</v>
      </c>
      <c r="D1429" s="28" t="s">
        <v>1886</v>
      </c>
      <c r="E1429" s="53">
        <v>37248645</v>
      </c>
      <c r="F1429" s="53">
        <v>37248646</v>
      </c>
      <c r="G1429" s="28">
        <v>2</v>
      </c>
      <c r="H1429" s="28" t="s">
        <v>2161</v>
      </c>
      <c r="I1429" s="28" t="s">
        <v>2910</v>
      </c>
      <c r="J1429" s="28">
        <v>734</v>
      </c>
      <c r="K1429" s="28">
        <v>245</v>
      </c>
      <c r="L1429" s="28" t="s">
        <v>4512</v>
      </c>
      <c r="M1429" s="30">
        <v>0.92105263157894701</v>
      </c>
      <c r="N1429" s="28"/>
      <c r="O1429" s="1">
        <v>1</v>
      </c>
      <c r="P1429" s="16" t="s">
        <v>5130</v>
      </c>
      <c r="T1429" s="3"/>
    </row>
    <row r="1430" spans="1:20" ht="15" customHeight="1">
      <c r="A1430" s="28" t="s">
        <v>4972</v>
      </c>
      <c r="B1430" s="31" t="s">
        <v>2273</v>
      </c>
      <c r="C1430" s="28" t="s">
        <v>1842</v>
      </c>
      <c r="D1430" s="28" t="s">
        <v>1886</v>
      </c>
      <c r="E1430" s="53">
        <v>37255793</v>
      </c>
      <c r="F1430" s="53">
        <v>37255793</v>
      </c>
      <c r="G1430" s="28">
        <v>5</v>
      </c>
      <c r="H1430" s="28" t="s">
        <v>2162</v>
      </c>
      <c r="I1430" s="28" t="s">
        <v>2910</v>
      </c>
      <c r="J1430" s="28">
        <v>496</v>
      </c>
      <c r="K1430" s="28">
        <v>166</v>
      </c>
      <c r="L1430" s="28" t="s">
        <v>4513</v>
      </c>
      <c r="M1430" s="30">
        <v>0.62406015037593998</v>
      </c>
      <c r="N1430" s="28"/>
      <c r="O1430" s="1">
        <v>1</v>
      </c>
      <c r="P1430" s="16" t="s">
        <v>5130</v>
      </c>
      <c r="T1430" s="3"/>
    </row>
    <row r="1431" spans="1:20" ht="15" customHeight="1">
      <c r="A1431" s="28" t="s">
        <v>4972</v>
      </c>
      <c r="B1431" s="31" t="s">
        <v>2273</v>
      </c>
      <c r="C1431" s="28" t="s">
        <v>1844</v>
      </c>
      <c r="D1431" s="28" t="s">
        <v>1886</v>
      </c>
      <c r="E1431" s="53">
        <v>37268085</v>
      </c>
      <c r="F1431" s="53">
        <v>37268085</v>
      </c>
      <c r="G1431" s="28">
        <v>1</v>
      </c>
      <c r="H1431" s="28" t="s">
        <v>2161</v>
      </c>
      <c r="I1431" s="28" t="s">
        <v>2910</v>
      </c>
      <c r="J1431" s="28">
        <v>115</v>
      </c>
      <c r="K1431" s="28">
        <v>39</v>
      </c>
      <c r="L1431" s="28" t="s">
        <v>4023</v>
      </c>
      <c r="M1431" s="30">
        <v>0.14661654135338301</v>
      </c>
      <c r="N1431" s="28"/>
      <c r="O1431" s="1">
        <v>1</v>
      </c>
      <c r="P1431" s="16" t="s">
        <v>5130</v>
      </c>
      <c r="T1431" s="3"/>
    </row>
    <row r="1432" spans="1:20" ht="15" customHeight="1">
      <c r="A1432" s="28" t="s">
        <v>4972</v>
      </c>
      <c r="B1432" s="31" t="s">
        <v>2387</v>
      </c>
      <c r="C1432" s="28" t="s">
        <v>1842</v>
      </c>
      <c r="D1432" s="28" t="s">
        <v>1886</v>
      </c>
      <c r="E1432" s="53">
        <v>42033761</v>
      </c>
      <c r="F1432" s="53">
        <v>42033761</v>
      </c>
      <c r="G1432" s="28">
        <v>4</v>
      </c>
      <c r="H1432" s="28" t="s">
        <v>2162</v>
      </c>
      <c r="I1432" s="28" t="s">
        <v>3047</v>
      </c>
      <c r="J1432" s="28">
        <v>179</v>
      </c>
      <c r="K1432" s="28">
        <v>60</v>
      </c>
      <c r="L1432" s="28" t="s">
        <v>4198</v>
      </c>
      <c r="M1432" s="30">
        <v>0.45454545454545497</v>
      </c>
      <c r="N1432" s="28"/>
      <c r="O1432" s="1">
        <v>1</v>
      </c>
      <c r="P1432" s="16" t="s">
        <v>5131</v>
      </c>
      <c r="T1432" s="3"/>
    </row>
    <row r="1433" spans="1:20" ht="15" customHeight="1">
      <c r="A1433" s="28" t="s">
        <v>4972</v>
      </c>
      <c r="B1433" s="31" t="s">
        <v>882</v>
      </c>
      <c r="C1433" s="28" t="s">
        <v>1849</v>
      </c>
      <c r="D1433" s="28" t="s">
        <v>1886</v>
      </c>
      <c r="E1433" s="53">
        <v>43756291</v>
      </c>
      <c r="F1433" s="53">
        <v>43756309</v>
      </c>
      <c r="G1433" s="28">
        <v>19</v>
      </c>
      <c r="H1433" s="28" t="s">
        <v>2161</v>
      </c>
      <c r="I1433" s="28" t="s">
        <v>1518</v>
      </c>
      <c r="J1433" s="28">
        <v>657</v>
      </c>
      <c r="K1433" s="28">
        <v>219</v>
      </c>
      <c r="L1433" s="28" t="s">
        <v>4589</v>
      </c>
      <c r="M1433" s="30">
        <v>0.693037974683544</v>
      </c>
      <c r="N1433" s="28"/>
      <c r="O1433" s="1">
        <v>1</v>
      </c>
      <c r="P1433" s="16" t="s">
        <v>5131</v>
      </c>
      <c r="T1433" s="3"/>
    </row>
    <row r="1434" spans="1:20" ht="15" customHeight="1">
      <c r="A1434" s="28" t="s">
        <v>4972</v>
      </c>
      <c r="B1434" s="31" t="s">
        <v>2663</v>
      </c>
      <c r="C1434" s="28" t="s">
        <v>1840</v>
      </c>
      <c r="D1434" s="28" t="s">
        <v>1886</v>
      </c>
      <c r="E1434" s="53">
        <v>47167670</v>
      </c>
      <c r="F1434" s="53">
        <v>47167670</v>
      </c>
      <c r="G1434" s="28">
        <v>1</v>
      </c>
      <c r="H1434" s="28" t="s">
        <v>2161</v>
      </c>
      <c r="I1434" s="28" t="s">
        <v>3392</v>
      </c>
      <c r="J1434" s="28">
        <v>728</v>
      </c>
      <c r="K1434" s="28">
        <v>243</v>
      </c>
      <c r="L1434" s="28" t="s">
        <v>4698</v>
      </c>
      <c r="M1434" s="30">
        <v>0.97590361445783103</v>
      </c>
      <c r="N1434" s="28"/>
      <c r="O1434" s="1">
        <v>0.5</v>
      </c>
      <c r="P1434" s="16" t="s">
        <v>5130</v>
      </c>
      <c r="T1434" s="3"/>
    </row>
    <row r="1435" spans="1:20" ht="15" customHeight="1">
      <c r="A1435" s="28" t="s">
        <v>4972</v>
      </c>
      <c r="B1435" s="31" t="s">
        <v>2748</v>
      </c>
      <c r="C1435" s="28" t="s">
        <v>1857</v>
      </c>
      <c r="D1435" s="28" t="s">
        <v>1886</v>
      </c>
      <c r="E1435" s="53">
        <v>47887503</v>
      </c>
      <c r="F1435" s="53">
        <v>47887506</v>
      </c>
      <c r="G1435" s="28">
        <v>4</v>
      </c>
      <c r="H1435" s="28" t="s">
        <v>2161</v>
      </c>
      <c r="I1435" s="28" t="s">
        <v>3496</v>
      </c>
      <c r="J1435" s="28">
        <v>4083</v>
      </c>
      <c r="K1435" s="28">
        <v>1361</v>
      </c>
      <c r="L1435" s="28" t="s">
        <v>4844</v>
      </c>
      <c r="M1435" s="30">
        <v>1</v>
      </c>
      <c r="N1435" s="28"/>
      <c r="O1435" s="1">
        <v>1</v>
      </c>
      <c r="P1435" s="16" t="s">
        <v>5130</v>
      </c>
      <c r="T1435" s="3"/>
    </row>
    <row r="1436" spans="1:20" ht="15" customHeight="1">
      <c r="A1436" s="28" t="s">
        <v>4972</v>
      </c>
      <c r="B1436" s="31" t="s">
        <v>2364</v>
      </c>
      <c r="C1436" s="28" t="s">
        <v>1842</v>
      </c>
      <c r="D1436" s="28" t="s">
        <v>1886</v>
      </c>
      <c r="E1436" s="53">
        <v>61267317</v>
      </c>
      <c r="F1436" s="53">
        <v>61267317</v>
      </c>
      <c r="G1436" s="28">
        <v>7</v>
      </c>
      <c r="H1436" s="28" t="s">
        <v>2162</v>
      </c>
      <c r="I1436" s="28" t="s">
        <v>3018</v>
      </c>
      <c r="J1436" s="28">
        <v>306</v>
      </c>
      <c r="K1436" s="28">
        <v>102</v>
      </c>
      <c r="L1436" s="28" t="s">
        <v>4155</v>
      </c>
      <c r="M1436" s="30">
        <v>0.73913043478260898</v>
      </c>
      <c r="N1436" s="28"/>
      <c r="O1436" s="1">
        <v>1</v>
      </c>
      <c r="P1436" s="16" t="s">
        <v>5130</v>
      </c>
      <c r="T1436" s="3"/>
    </row>
    <row r="1437" spans="1:20" ht="15" customHeight="1">
      <c r="A1437" s="28" t="s">
        <v>4972</v>
      </c>
      <c r="B1437" s="31" t="s">
        <v>2364</v>
      </c>
      <c r="C1437" s="28" t="s">
        <v>1840</v>
      </c>
      <c r="D1437" s="28" t="s">
        <v>1886</v>
      </c>
      <c r="E1437" s="53">
        <v>61267327</v>
      </c>
      <c r="F1437" s="53">
        <v>61267330</v>
      </c>
      <c r="G1437" s="28">
        <v>4</v>
      </c>
      <c r="H1437" s="28" t="s">
        <v>2161</v>
      </c>
      <c r="I1437" s="28" t="s">
        <v>3018</v>
      </c>
      <c r="J1437" s="28">
        <v>316</v>
      </c>
      <c r="K1437" s="28">
        <v>106</v>
      </c>
      <c r="L1437" s="28" t="s">
        <v>4693</v>
      </c>
      <c r="M1437" s="30">
        <v>0.76811594202898503</v>
      </c>
      <c r="N1437" s="28"/>
      <c r="O1437" s="1">
        <v>1</v>
      </c>
      <c r="P1437" s="16" t="s">
        <v>5130</v>
      </c>
      <c r="T1437" s="3"/>
    </row>
    <row r="1438" spans="1:20" ht="15" customHeight="1">
      <c r="A1438" s="28" t="s">
        <v>4972</v>
      </c>
      <c r="B1438" s="31" t="s">
        <v>2405</v>
      </c>
      <c r="C1438" s="28" t="s">
        <v>1842</v>
      </c>
      <c r="D1438" s="28" t="s">
        <v>1886</v>
      </c>
      <c r="E1438" s="53">
        <v>65152223</v>
      </c>
      <c r="F1438" s="53">
        <v>65152233</v>
      </c>
      <c r="G1438" s="28">
        <v>11</v>
      </c>
      <c r="H1438" s="28" t="s">
        <v>2161</v>
      </c>
      <c r="I1438" s="28" t="s">
        <v>3070</v>
      </c>
      <c r="J1438" s="28">
        <v>489</v>
      </c>
      <c r="K1438" s="28">
        <v>163</v>
      </c>
      <c r="L1438" s="28" t="s">
        <v>4233</v>
      </c>
      <c r="M1438" s="30">
        <v>0.215039577836412</v>
      </c>
      <c r="N1438" s="28"/>
      <c r="O1438" s="1">
        <v>1</v>
      </c>
      <c r="P1438" s="16" t="s">
        <v>5130</v>
      </c>
      <c r="T1438" s="3"/>
    </row>
    <row r="1439" spans="1:20" ht="15" customHeight="1">
      <c r="A1439" s="28" t="s">
        <v>4972</v>
      </c>
      <c r="B1439" s="31" t="s">
        <v>2405</v>
      </c>
      <c r="C1439" s="28" t="s">
        <v>1842</v>
      </c>
      <c r="D1439" s="28" t="s">
        <v>1886</v>
      </c>
      <c r="E1439" s="53">
        <v>65152237</v>
      </c>
      <c r="F1439" s="53">
        <v>65152246</v>
      </c>
      <c r="G1439" s="28">
        <v>10</v>
      </c>
      <c r="H1439" s="28" t="s">
        <v>2161</v>
      </c>
      <c r="I1439" s="28" t="s">
        <v>3070</v>
      </c>
      <c r="J1439" s="28">
        <v>503</v>
      </c>
      <c r="K1439" s="28">
        <v>168</v>
      </c>
      <c r="L1439" s="28" t="s">
        <v>4234</v>
      </c>
      <c r="M1439" s="30">
        <v>0.22163588390501299</v>
      </c>
      <c r="N1439" s="28"/>
      <c r="O1439" s="1">
        <v>1</v>
      </c>
      <c r="P1439" s="16" t="s">
        <v>5130</v>
      </c>
      <c r="T1439" s="3"/>
    </row>
    <row r="1440" spans="1:20" ht="15" customHeight="1">
      <c r="A1440" s="28" t="s">
        <v>4972</v>
      </c>
      <c r="B1440" s="31" t="s">
        <v>885</v>
      </c>
      <c r="C1440" s="28" t="s">
        <v>1849</v>
      </c>
      <c r="D1440" s="28" t="s">
        <v>1886</v>
      </c>
      <c r="E1440" s="53">
        <v>70896740</v>
      </c>
      <c r="F1440" s="53">
        <v>70896740</v>
      </c>
      <c r="G1440" s="28">
        <v>1</v>
      </c>
      <c r="H1440" s="28" t="s">
        <v>2161</v>
      </c>
      <c r="I1440" s="28" t="s">
        <v>1522</v>
      </c>
      <c r="J1440" s="28" t="s">
        <v>3766</v>
      </c>
      <c r="K1440" s="28" t="s">
        <v>3767</v>
      </c>
      <c r="L1440" s="28" t="s">
        <v>4580</v>
      </c>
      <c r="M1440" s="30">
        <v>0.74448089423485797</v>
      </c>
      <c r="N1440" s="28"/>
      <c r="O1440" s="1">
        <v>1</v>
      </c>
      <c r="P1440" s="16" t="s">
        <v>5130</v>
      </c>
      <c r="T1440" s="3"/>
    </row>
    <row r="1441" spans="1:20" ht="15" customHeight="1">
      <c r="A1441" s="28" t="s">
        <v>4972</v>
      </c>
      <c r="B1441" s="31" t="s">
        <v>887</v>
      </c>
      <c r="C1441" s="28" t="s">
        <v>1848</v>
      </c>
      <c r="D1441" s="28" t="s">
        <v>1886</v>
      </c>
      <c r="E1441" s="53">
        <v>71065936</v>
      </c>
      <c r="F1441" s="53">
        <v>71065936</v>
      </c>
      <c r="G1441" s="28">
        <v>1</v>
      </c>
      <c r="H1441" s="28" t="s">
        <v>2165</v>
      </c>
      <c r="I1441" s="28" t="s">
        <v>3453</v>
      </c>
      <c r="J1441" s="28">
        <v>1591</v>
      </c>
      <c r="K1441" s="28">
        <v>531</v>
      </c>
      <c r="L1441" s="28" t="s">
        <v>4780</v>
      </c>
      <c r="M1441" s="30">
        <v>1</v>
      </c>
      <c r="N1441" s="28"/>
      <c r="O1441" s="1">
        <v>0.5</v>
      </c>
      <c r="P1441" s="16" t="s">
        <v>5130</v>
      </c>
      <c r="T1441" s="3"/>
    </row>
    <row r="1442" spans="1:20" ht="15" customHeight="1">
      <c r="A1442" s="28" t="s">
        <v>4972</v>
      </c>
      <c r="B1442" s="31" t="s">
        <v>2322</v>
      </c>
      <c r="C1442" s="28" t="s">
        <v>1851</v>
      </c>
      <c r="D1442" s="28" t="s">
        <v>1886</v>
      </c>
      <c r="E1442" s="53">
        <v>80382929</v>
      </c>
      <c r="F1442" s="53">
        <v>80382929</v>
      </c>
      <c r="G1442" s="28">
        <v>1</v>
      </c>
      <c r="H1442" s="28" t="s">
        <v>2162</v>
      </c>
      <c r="I1442" s="28" t="s">
        <v>2960</v>
      </c>
      <c r="J1442" s="28">
        <v>1527</v>
      </c>
      <c r="K1442" s="28">
        <v>509</v>
      </c>
      <c r="L1442" s="28" t="s">
        <v>4081</v>
      </c>
      <c r="M1442" s="30">
        <v>0.97323135755258094</v>
      </c>
      <c r="N1442" s="28"/>
      <c r="O1442" s="1">
        <v>1</v>
      </c>
      <c r="P1442" s="16" t="s">
        <v>5131</v>
      </c>
      <c r="T1442" s="3"/>
    </row>
    <row r="1443" spans="1:20" ht="15" customHeight="1">
      <c r="A1443" s="28" t="s">
        <v>4972</v>
      </c>
      <c r="B1443" s="31" t="s">
        <v>2667</v>
      </c>
      <c r="C1443" s="28" t="s">
        <v>1840</v>
      </c>
      <c r="D1443" s="28" t="s">
        <v>1886</v>
      </c>
      <c r="E1443" s="53">
        <v>96924533</v>
      </c>
      <c r="F1443" s="53">
        <v>96924533</v>
      </c>
      <c r="G1443" s="28">
        <v>1</v>
      </c>
      <c r="H1443" s="28" t="s">
        <v>2162</v>
      </c>
      <c r="I1443" s="28" t="s">
        <v>3398</v>
      </c>
      <c r="J1443" s="28">
        <v>19</v>
      </c>
      <c r="K1443" s="28">
        <v>7</v>
      </c>
      <c r="L1443" s="28" t="s">
        <v>4706</v>
      </c>
      <c r="M1443" s="30">
        <v>5.0359712230215799E-2</v>
      </c>
      <c r="N1443" s="28"/>
      <c r="O1443" s="1">
        <v>0.33333333333333298</v>
      </c>
      <c r="P1443" s="16" t="s">
        <v>5131</v>
      </c>
      <c r="T1443" s="3"/>
    </row>
    <row r="1444" spans="1:20" ht="15" customHeight="1">
      <c r="A1444" s="28" t="s">
        <v>4972</v>
      </c>
      <c r="B1444" s="31" t="s">
        <v>2329</v>
      </c>
      <c r="C1444" s="28" t="s">
        <v>1851</v>
      </c>
      <c r="D1444" s="28" t="s">
        <v>1886</v>
      </c>
      <c r="E1444" s="53">
        <v>100988963</v>
      </c>
      <c r="F1444" s="53">
        <v>100988963</v>
      </c>
      <c r="G1444" s="28">
        <v>4</v>
      </c>
      <c r="H1444" s="28" t="s">
        <v>2162</v>
      </c>
      <c r="I1444" s="28" t="s">
        <v>2969</v>
      </c>
      <c r="J1444" s="28" t="s">
        <v>3611</v>
      </c>
      <c r="K1444" s="28" t="s">
        <v>3612</v>
      </c>
      <c r="L1444" s="28" t="s">
        <v>4094</v>
      </c>
      <c r="M1444" s="30">
        <v>0.91559807724504638</v>
      </c>
      <c r="N1444" s="28"/>
      <c r="O1444" s="1">
        <v>1</v>
      </c>
      <c r="P1444" s="16" t="s">
        <v>5131</v>
      </c>
      <c r="T1444" s="3"/>
    </row>
    <row r="1445" spans="1:20" ht="15" customHeight="1">
      <c r="A1445" s="28" t="s">
        <v>4972</v>
      </c>
      <c r="B1445" s="31" t="s">
        <v>2718</v>
      </c>
      <c r="C1445" s="28" t="s">
        <v>1848</v>
      </c>
      <c r="D1445" s="28" t="s">
        <v>1886</v>
      </c>
      <c r="E1445" s="53">
        <v>113391763</v>
      </c>
      <c r="F1445" s="53">
        <v>113391763</v>
      </c>
      <c r="G1445" s="28">
        <v>1</v>
      </c>
      <c r="H1445" s="28" t="s">
        <v>2161</v>
      </c>
      <c r="I1445" s="28" t="s">
        <v>3463</v>
      </c>
      <c r="J1445" s="28" t="s">
        <v>3837</v>
      </c>
      <c r="K1445" s="28" t="s">
        <v>3838</v>
      </c>
      <c r="L1445" s="28" t="s">
        <v>4792</v>
      </c>
      <c r="M1445" s="30">
        <v>0.44969637200549545</v>
      </c>
      <c r="N1445" s="28"/>
      <c r="O1445" s="1">
        <v>1</v>
      </c>
      <c r="P1445" s="16" t="s">
        <v>5131</v>
      </c>
      <c r="T1445" s="3"/>
    </row>
    <row r="1446" spans="1:20" ht="15" customHeight="1">
      <c r="A1446" s="28" t="s">
        <v>4972</v>
      </c>
      <c r="B1446" s="31" t="s">
        <v>2348</v>
      </c>
      <c r="C1446" s="28" t="s">
        <v>5117</v>
      </c>
      <c r="D1446" s="28" t="s">
        <v>1886</v>
      </c>
      <c r="E1446" s="53">
        <v>113710767</v>
      </c>
      <c r="F1446" s="53">
        <v>113710767</v>
      </c>
      <c r="G1446" s="28">
        <v>1</v>
      </c>
      <c r="H1446" s="28" t="s">
        <v>2162</v>
      </c>
      <c r="I1446" s="28" t="s">
        <v>2994</v>
      </c>
      <c r="J1446" s="28" t="s">
        <v>3630</v>
      </c>
      <c r="K1446" s="28" t="s">
        <v>3631</v>
      </c>
      <c r="L1446" s="28" t="s">
        <v>4122</v>
      </c>
      <c r="M1446" s="30">
        <v>0.61406287336967702</v>
      </c>
      <c r="N1446" s="28"/>
      <c r="O1446" s="1">
        <v>0.5</v>
      </c>
      <c r="P1446" s="16" t="s">
        <v>5130</v>
      </c>
      <c r="T1446" s="3"/>
    </row>
    <row r="1447" spans="1:20" ht="15" customHeight="1">
      <c r="A1447" s="28" t="s">
        <v>4972</v>
      </c>
      <c r="B1447" s="31" t="s">
        <v>2587</v>
      </c>
      <c r="C1447" s="28" t="s">
        <v>1842</v>
      </c>
      <c r="D1447" s="28" t="s">
        <v>1886</v>
      </c>
      <c r="E1447" s="53">
        <v>128212065</v>
      </c>
      <c r="F1447" s="53">
        <v>128212065</v>
      </c>
      <c r="G1447" s="28">
        <v>1</v>
      </c>
      <c r="H1447" s="28" t="s">
        <v>2162</v>
      </c>
      <c r="I1447" s="28" t="s">
        <v>3298</v>
      </c>
      <c r="J1447" s="28">
        <v>758</v>
      </c>
      <c r="K1447" s="28">
        <v>253</v>
      </c>
      <c r="L1447" s="28" t="s">
        <v>4555</v>
      </c>
      <c r="M1447" s="30">
        <v>0.98062015503875999</v>
      </c>
      <c r="N1447" s="28"/>
      <c r="O1447" s="1">
        <v>0.33333333333333298</v>
      </c>
      <c r="P1447" s="16" t="s">
        <v>5130</v>
      </c>
      <c r="T1447" s="3"/>
    </row>
    <row r="1448" spans="1:20" ht="15" customHeight="1">
      <c r="A1448" s="28" t="s">
        <v>4972</v>
      </c>
      <c r="B1448" s="31" t="s">
        <v>2455</v>
      </c>
      <c r="C1448" s="28" t="s">
        <v>1842</v>
      </c>
      <c r="D1448" s="28" t="s">
        <v>1886</v>
      </c>
      <c r="E1448" s="53">
        <v>138455399</v>
      </c>
      <c r="F1448" s="53">
        <v>138455399</v>
      </c>
      <c r="G1448" s="28">
        <v>1</v>
      </c>
      <c r="H1448" s="28" t="s">
        <v>2162</v>
      </c>
      <c r="I1448" s="28" t="s">
        <v>3132</v>
      </c>
      <c r="J1448" s="28">
        <v>334</v>
      </c>
      <c r="K1448" s="28">
        <v>112</v>
      </c>
      <c r="L1448" s="28" t="s">
        <v>4321</v>
      </c>
      <c r="M1448" s="30">
        <v>0.88188976377952799</v>
      </c>
      <c r="N1448" s="28"/>
      <c r="O1448" s="1">
        <v>0.33333333333333298</v>
      </c>
      <c r="P1448" s="16" t="s">
        <v>5131</v>
      </c>
      <c r="T1448" s="3"/>
    </row>
    <row r="1449" spans="1:20" ht="15" customHeight="1">
      <c r="A1449" s="28" t="s">
        <v>4972</v>
      </c>
      <c r="B1449" s="31" t="s">
        <v>2782</v>
      </c>
      <c r="C1449" s="28" t="s">
        <v>1854</v>
      </c>
      <c r="D1449" s="28" t="s">
        <v>1886</v>
      </c>
      <c r="E1449" s="53">
        <v>155002520</v>
      </c>
      <c r="F1449" s="53">
        <v>155002520</v>
      </c>
      <c r="G1449" s="28">
        <v>1</v>
      </c>
      <c r="H1449" s="28" t="s">
        <v>2161</v>
      </c>
      <c r="I1449" s="28" t="s">
        <v>3527</v>
      </c>
      <c r="J1449" s="28">
        <v>138</v>
      </c>
      <c r="K1449" s="28">
        <v>46</v>
      </c>
      <c r="L1449" s="28" t="s">
        <v>4210</v>
      </c>
      <c r="M1449" s="30">
        <v>0.44660194174757301</v>
      </c>
      <c r="N1449" s="28"/>
      <c r="O1449" s="1">
        <v>1</v>
      </c>
      <c r="P1449" s="16" t="s">
        <v>5131</v>
      </c>
      <c r="T1449" s="3"/>
    </row>
    <row r="1450" spans="1:20" ht="15" customHeight="1">
      <c r="A1450" s="28" t="s">
        <v>4972</v>
      </c>
      <c r="B1450" s="31" t="s">
        <v>2729</v>
      </c>
      <c r="C1450" s="28" t="s">
        <v>1848</v>
      </c>
      <c r="D1450" s="28" t="s">
        <v>1886</v>
      </c>
      <c r="E1450" s="53">
        <v>162514017</v>
      </c>
      <c r="F1450" s="53">
        <v>162514017</v>
      </c>
      <c r="G1450" s="28">
        <v>14</v>
      </c>
      <c r="H1450" s="28" t="s">
        <v>2162</v>
      </c>
      <c r="I1450" s="28" t="s">
        <v>3475</v>
      </c>
      <c r="J1450" s="28" t="s">
        <v>3841</v>
      </c>
      <c r="K1450" s="28" t="s">
        <v>3842</v>
      </c>
      <c r="L1450" s="28" t="s">
        <v>4808</v>
      </c>
      <c r="M1450" s="30">
        <v>0.70431586972167037</v>
      </c>
      <c r="N1450" s="28"/>
      <c r="O1450" s="1">
        <v>1</v>
      </c>
      <c r="P1450" s="16" t="s">
        <v>5130</v>
      </c>
      <c r="T1450" s="3"/>
    </row>
    <row r="1451" spans="1:20" ht="15" customHeight="1">
      <c r="A1451" s="28" t="s">
        <v>4972</v>
      </c>
      <c r="B1451" s="31" t="s">
        <v>890</v>
      </c>
      <c r="C1451" s="28" t="s">
        <v>1842</v>
      </c>
      <c r="D1451" s="28" t="s">
        <v>1886</v>
      </c>
      <c r="E1451" s="53">
        <v>169415680</v>
      </c>
      <c r="F1451" s="53">
        <v>169415680</v>
      </c>
      <c r="G1451" s="28">
        <v>1</v>
      </c>
      <c r="H1451" s="28" t="s">
        <v>2162</v>
      </c>
      <c r="I1451" s="28" t="s">
        <v>1527</v>
      </c>
      <c r="J1451" s="28">
        <v>719</v>
      </c>
      <c r="K1451" s="28">
        <v>240</v>
      </c>
      <c r="L1451" s="28" t="s">
        <v>4397</v>
      </c>
      <c r="M1451" s="30">
        <v>0.42553191489361702</v>
      </c>
      <c r="N1451" s="28"/>
      <c r="O1451" s="1">
        <v>0.25</v>
      </c>
      <c r="P1451" s="16" t="s">
        <v>5130</v>
      </c>
      <c r="T1451" s="3"/>
    </row>
    <row r="1452" spans="1:20" ht="15" customHeight="1">
      <c r="A1452" s="28" t="s">
        <v>4972</v>
      </c>
      <c r="B1452" s="31" t="s">
        <v>2786</v>
      </c>
      <c r="C1452" s="28" t="s">
        <v>1854</v>
      </c>
      <c r="D1452" s="28" t="s">
        <v>1886</v>
      </c>
      <c r="E1452" s="53">
        <v>173166020</v>
      </c>
      <c r="F1452" s="53">
        <v>173166020</v>
      </c>
      <c r="G1452" s="28">
        <v>13</v>
      </c>
      <c r="H1452" s="28" t="s">
        <v>2162</v>
      </c>
      <c r="I1452" s="28" t="s">
        <v>3532</v>
      </c>
      <c r="J1452" s="28">
        <v>1168</v>
      </c>
      <c r="K1452" s="28">
        <v>390</v>
      </c>
      <c r="L1452" s="28" t="s">
        <v>4890</v>
      </c>
      <c r="M1452" s="30">
        <v>0.89244851258581204</v>
      </c>
      <c r="N1452" s="28"/>
      <c r="O1452" s="1">
        <v>1</v>
      </c>
      <c r="P1452" s="16" t="s">
        <v>5130</v>
      </c>
      <c r="T1452" s="3"/>
    </row>
    <row r="1453" spans="1:20" ht="15" customHeight="1">
      <c r="A1453" s="28" t="s">
        <v>4972</v>
      </c>
      <c r="B1453" s="31" t="s">
        <v>2292</v>
      </c>
      <c r="C1453" s="28" t="s">
        <v>1841</v>
      </c>
      <c r="D1453" s="28" t="s">
        <v>1886</v>
      </c>
      <c r="E1453" s="53">
        <v>176692205</v>
      </c>
      <c r="F1453" s="53">
        <v>176692215</v>
      </c>
      <c r="G1453" s="28">
        <v>11</v>
      </c>
      <c r="H1453" s="28" t="s">
        <v>2161</v>
      </c>
      <c r="I1453" s="28" t="s">
        <v>2930</v>
      </c>
      <c r="J1453" s="28">
        <v>1023</v>
      </c>
      <c r="K1453" s="28">
        <v>341</v>
      </c>
      <c r="L1453" s="28" t="s">
        <v>4047</v>
      </c>
      <c r="M1453" s="30">
        <v>1</v>
      </c>
      <c r="N1453" s="28"/>
      <c r="O1453" s="1">
        <v>1</v>
      </c>
      <c r="P1453" s="16" t="s">
        <v>5130</v>
      </c>
      <c r="T1453" s="3"/>
    </row>
    <row r="1454" spans="1:20" ht="15" customHeight="1">
      <c r="A1454" s="28" t="s">
        <v>4972</v>
      </c>
      <c r="B1454" s="31" t="s">
        <v>2289</v>
      </c>
      <c r="C1454" s="28" t="s">
        <v>1841</v>
      </c>
      <c r="D1454" s="28" t="s">
        <v>1886</v>
      </c>
      <c r="E1454" s="53">
        <v>182111168</v>
      </c>
      <c r="F1454" s="53">
        <v>182111168</v>
      </c>
      <c r="G1454" s="28">
        <v>4</v>
      </c>
      <c r="H1454" s="28" t="s">
        <v>2162</v>
      </c>
      <c r="I1454" s="28" t="s">
        <v>2928</v>
      </c>
      <c r="J1454" s="28" t="s">
        <v>3599</v>
      </c>
      <c r="K1454" s="28" t="s">
        <v>3600</v>
      </c>
      <c r="L1454" s="28" t="s">
        <v>4043</v>
      </c>
      <c r="M1454" s="30">
        <v>0.99188563700712484</v>
      </c>
      <c r="N1454" s="28"/>
      <c r="O1454" s="1">
        <v>0.71428571428571397</v>
      </c>
      <c r="P1454" s="16" t="s">
        <v>5130</v>
      </c>
      <c r="T1454" s="3"/>
    </row>
    <row r="1455" spans="1:20" ht="15" customHeight="1">
      <c r="A1455" s="28" t="s">
        <v>4972</v>
      </c>
      <c r="B1455" s="31" t="s">
        <v>2444</v>
      </c>
      <c r="C1455" s="28" t="s">
        <v>1842</v>
      </c>
      <c r="D1455" s="28" t="s">
        <v>1886</v>
      </c>
      <c r="E1455" s="53">
        <v>186311643</v>
      </c>
      <c r="F1455" s="53">
        <v>186311643</v>
      </c>
      <c r="G1455" s="28">
        <v>5</v>
      </c>
      <c r="H1455" s="28" t="s">
        <v>2162</v>
      </c>
      <c r="I1455" s="28" t="s">
        <v>3117</v>
      </c>
      <c r="J1455" s="28">
        <v>44</v>
      </c>
      <c r="K1455" s="28">
        <v>15</v>
      </c>
      <c r="L1455" s="28" t="s">
        <v>4299</v>
      </c>
      <c r="M1455" s="30">
        <v>2.1437759039588402E-3</v>
      </c>
      <c r="N1455" s="28"/>
      <c r="O1455" s="1">
        <v>1</v>
      </c>
      <c r="P1455" s="16" t="s">
        <v>5130</v>
      </c>
      <c r="T1455" s="3"/>
    </row>
    <row r="1456" spans="1:20" ht="15" customHeight="1">
      <c r="A1456" s="28" t="s">
        <v>4972</v>
      </c>
      <c r="B1456" s="31" t="s">
        <v>2175</v>
      </c>
      <c r="C1456" s="28" t="s">
        <v>1852</v>
      </c>
      <c r="D1456" s="28" t="s">
        <v>1886</v>
      </c>
      <c r="E1456" s="53">
        <v>189307586</v>
      </c>
      <c r="F1456" s="53">
        <v>189307586</v>
      </c>
      <c r="G1456" s="28">
        <v>1</v>
      </c>
      <c r="H1456" s="28" t="s">
        <v>2161</v>
      </c>
      <c r="I1456" s="28" t="s">
        <v>2796</v>
      </c>
      <c r="J1456" s="28">
        <v>307</v>
      </c>
      <c r="K1456" s="28">
        <v>103</v>
      </c>
      <c r="L1456" s="28" t="s">
        <v>3872</v>
      </c>
      <c r="M1456" s="30">
        <v>0.98095238095238102</v>
      </c>
      <c r="N1456" s="28"/>
      <c r="O1456" s="1">
        <v>1</v>
      </c>
      <c r="P1456" s="16" t="s">
        <v>5131</v>
      </c>
      <c r="T1456" s="3"/>
    </row>
    <row r="1457" spans="1:20" ht="15" customHeight="1">
      <c r="A1457" s="28" t="s">
        <v>4972</v>
      </c>
      <c r="B1457" s="31" t="s">
        <v>2175</v>
      </c>
      <c r="C1457" s="28" t="s">
        <v>1844</v>
      </c>
      <c r="D1457" s="28" t="s">
        <v>1886</v>
      </c>
      <c r="E1457" s="53">
        <v>189307776</v>
      </c>
      <c r="F1457" s="53">
        <v>189307776</v>
      </c>
      <c r="G1457" s="28">
        <v>1</v>
      </c>
      <c r="H1457" s="28" t="s">
        <v>2162</v>
      </c>
      <c r="I1457" s="28" t="s">
        <v>2796</v>
      </c>
      <c r="J1457" s="28">
        <v>117</v>
      </c>
      <c r="K1457" s="28">
        <v>39</v>
      </c>
      <c r="L1457" s="28" t="s">
        <v>3951</v>
      </c>
      <c r="M1457" s="30">
        <v>0.371428571428571</v>
      </c>
      <c r="N1457" s="28"/>
      <c r="O1457" s="1">
        <v>1</v>
      </c>
      <c r="P1457" s="16" t="s">
        <v>5131</v>
      </c>
      <c r="T1457" s="3"/>
    </row>
    <row r="1458" spans="1:20" ht="15" customHeight="1">
      <c r="A1458" s="28" t="s">
        <v>4972</v>
      </c>
      <c r="B1458" s="31" t="s">
        <v>79</v>
      </c>
      <c r="C1458" s="28" t="s">
        <v>1844</v>
      </c>
      <c r="D1458" s="28" t="s">
        <v>1886</v>
      </c>
      <c r="E1458" s="53">
        <v>201736008</v>
      </c>
      <c r="F1458" s="53">
        <v>201736008</v>
      </c>
      <c r="G1458" s="28">
        <v>1</v>
      </c>
      <c r="H1458" s="28" t="s">
        <v>2162</v>
      </c>
      <c r="I1458" s="28" t="s">
        <v>2851</v>
      </c>
      <c r="J1458" s="28" t="s">
        <v>3564</v>
      </c>
      <c r="K1458" s="28" t="s">
        <v>3565</v>
      </c>
      <c r="L1458" s="28" t="s">
        <v>3939</v>
      </c>
      <c r="M1458" s="30">
        <v>0.96457765667575002</v>
      </c>
      <c r="N1458" s="28"/>
      <c r="O1458" s="1">
        <v>0.25</v>
      </c>
      <c r="P1458" s="16" t="s">
        <v>5130</v>
      </c>
      <c r="T1458" s="3"/>
    </row>
    <row r="1459" spans="1:20" ht="15" customHeight="1">
      <c r="A1459" s="28" t="s">
        <v>4972</v>
      </c>
      <c r="B1459" s="31" t="s">
        <v>66</v>
      </c>
      <c r="C1459" s="28" t="s">
        <v>1844</v>
      </c>
      <c r="D1459" s="28" t="s">
        <v>1886</v>
      </c>
      <c r="E1459" s="53">
        <v>201831209</v>
      </c>
      <c r="F1459" s="53">
        <v>201831209</v>
      </c>
      <c r="G1459" s="28">
        <v>1</v>
      </c>
      <c r="H1459" s="28" t="s">
        <v>2161</v>
      </c>
      <c r="I1459" s="28" t="s">
        <v>2848</v>
      </c>
      <c r="J1459" s="28">
        <v>10</v>
      </c>
      <c r="K1459" s="28">
        <v>4</v>
      </c>
      <c r="L1459" s="28" t="s">
        <v>3934</v>
      </c>
      <c r="M1459" s="30">
        <v>7.4211502782931399E-3</v>
      </c>
      <c r="N1459" s="28"/>
      <c r="O1459" s="1">
        <v>0.16666666666666699</v>
      </c>
      <c r="P1459" s="16" t="s">
        <v>5130</v>
      </c>
      <c r="T1459" s="3"/>
    </row>
    <row r="1460" spans="1:20" ht="15" customHeight="1">
      <c r="A1460" s="28" t="s">
        <v>4972</v>
      </c>
      <c r="B1460" s="31" t="s">
        <v>98</v>
      </c>
      <c r="C1460" s="28" t="s">
        <v>1851</v>
      </c>
      <c r="D1460" s="28" t="s">
        <v>1886</v>
      </c>
      <c r="E1460" s="53">
        <v>207277844</v>
      </c>
      <c r="F1460" s="53">
        <v>207277844</v>
      </c>
      <c r="G1460" s="28">
        <v>1</v>
      </c>
      <c r="H1460" s="28" t="s">
        <v>2161</v>
      </c>
      <c r="I1460" s="28" t="s">
        <v>1531</v>
      </c>
      <c r="J1460" s="28">
        <v>451</v>
      </c>
      <c r="K1460" s="28">
        <v>151</v>
      </c>
      <c r="L1460" s="28" t="s">
        <v>4077</v>
      </c>
      <c r="M1460" s="30">
        <v>0.260794473229706</v>
      </c>
      <c r="N1460" s="28"/>
      <c r="O1460" s="1">
        <v>1</v>
      </c>
      <c r="P1460" s="16" t="s">
        <v>5131</v>
      </c>
      <c r="T1460" s="3"/>
    </row>
    <row r="1461" spans="1:20" ht="15" customHeight="1">
      <c r="A1461" s="28" t="s">
        <v>4972</v>
      </c>
      <c r="B1461" s="31" t="s">
        <v>170</v>
      </c>
      <c r="C1461" s="28" t="s">
        <v>1842</v>
      </c>
      <c r="D1461" s="28" t="s">
        <v>1886</v>
      </c>
      <c r="E1461" s="53">
        <v>207312579</v>
      </c>
      <c r="F1461" s="53">
        <v>207312580</v>
      </c>
      <c r="G1461" s="28">
        <v>2</v>
      </c>
      <c r="H1461" s="28" t="s">
        <v>2161</v>
      </c>
      <c r="I1461" s="28" t="s">
        <v>3169</v>
      </c>
      <c r="J1461" s="28">
        <v>1510</v>
      </c>
      <c r="K1461" s="28">
        <v>504</v>
      </c>
      <c r="L1461" s="28" t="s">
        <v>4367</v>
      </c>
      <c r="M1461" s="30">
        <v>0.97109826589595405</v>
      </c>
      <c r="N1461" s="28"/>
      <c r="O1461" s="1">
        <v>1</v>
      </c>
      <c r="P1461" s="16" t="s">
        <v>5130</v>
      </c>
      <c r="T1461" s="3"/>
    </row>
    <row r="1462" spans="1:20" ht="15" customHeight="1">
      <c r="A1462" s="28" t="s">
        <v>4972</v>
      </c>
      <c r="B1462" s="31" t="s">
        <v>2363</v>
      </c>
      <c r="C1462" s="28" t="s">
        <v>1842</v>
      </c>
      <c r="D1462" s="28" t="s">
        <v>1886</v>
      </c>
      <c r="E1462" s="53">
        <v>210777622</v>
      </c>
      <c r="F1462" s="53">
        <v>210777623</v>
      </c>
      <c r="G1462" s="28">
        <v>2</v>
      </c>
      <c r="H1462" s="28" t="s">
        <v>2161</v>
      </c>
      <c r="I1462" s="28" t="s">
        <v>3017</v>
      </c>
      <c r="J1462" s="28">
        <v>797</v>
      </c>
      <c r="K1462" s="28">
        <v>266</v>
      </c>
      <c r="L1462" s="28" t="s">
        <v>4154</v>
      </c>
      <c r="M1462" s="30">
        <v>0.61716937354988399</v>
      </c>
      <c r="N1462" s="28"/>
      <c r="O1462" s="1">
        <v>1</v>
      </c>
      <c r="P1462" s="16" t="s">
        <v>5131</v>
      </c>
      <c r="T1462" s="3"/>
    </row>
    <row r="1463" spans="1:20" ht="15" customHeight="1">
      <c r="A1463" s="28" t="s">
        <v>4972</v>
      </c>
      <c r="B1463" s="31" t="s">
        <v>2541</v>
      </c>
      <c r="C1463" s="28" t="s">
        <v>1842</v>
      </c>
      <c r="D1463" s="28" t="s">
        <v>1886</v>
      </c>
      <c r="E1463" s="53">
        <v>219901900</v>
      </c>
      <c r="F1463" s="53">
        <v>219901903</v>
      </c>
      <c r="G1463" s="28">
        <v>4</v>
      </c>
      <c r="H1463" s="28" t="s">
        <v>2161</v>
      </c>
      <c r="I1463" s="28" t="s">
        <v>3238</v>
      </c>
      <c r="J1463" s="28">
        <v>627</v>
      </c>
      <c r="K1463" s="28">
        <v>209</v>
      </c>
      <c r="L1463" s="28" t="s">
        <v>4478</v>
      </c>
      <c r="M1463" s="30">
        <v>0.91266375545851497</v>
      </c>
      <c r="N1463" s="28"/>
      <c r="O1463" s="1">
        <v>1</v>
      </c>
      <c r="P1463" s="16" t="s">
        <v>5130</v>
      </c>
      <c r="T1463" s="3"/>
    </row>
    <row r="1464" spans="1:20" ht="15" customHeight="1">
      <c r="A1464" s="28" t="s">
        <v>4972</v>
      </c>
      <c r="B1464" s="31" t="s">
        <v>2541</v>
      </c>
      <c r="C1464" s="28" t="s">
        <v>1842</v>
      </c>
      <c r="D1464" s="28" t="s">
        <v>1886</v>
      </c>
      <c r="E1464" s="53">
        <v>219905512</v>
      </c>
      <c r="F1464" s="53">
        <v>219905512</v>
      </c>
      <c r="G1464" s="28">
        <v>1</v>
      </c>
      <c r="H1464" s="28" t="s">
        <v>2162</v>
      </c>
      <c r="I1464" s="28" t="s">
        <v>3238</v>
      </c>
      <c r="J1464" s="28">
        <v>210</v>
      </c>
      <c r="K1464" s="28">
        <v>70</v>
      </c>
      <c r="L1464" s="28" t="s">
        <v>4479</v>
      </c>
      <c r="M1464" s="30">
        <v>0.305676855895196</v>
      </c>
      <c r="N1464" s="28"/>
      <c r="O1464" s="1">
        <v>1</v>
      </c>
      <c r="P1464" s="16" t="s">
        <v>5130</v>
      </c>
      <c r="T1464" s="3"/>
    </row>
    <row r="1465" spans="1:20" ht="15" customHeight="1">
      <c r="A1465" s="28" t="s">
        <v>4972</v>
      </c>
      <c r="B1465" s="31" t="s">
        <v>2713</v>
      </c>
      <c r="C1465" s="28" t="s">
        <v>1848</v>
      </c>
      <c r="D1465" s="28" t="s">
        <v>1886</v>
      </c>
      <c r="E1465" s="53">
        <v>220087367</v>
      </c>
      <c r="F1465" s="53">
        <v>220087370</v>
      </c>
      <c r="G1465" s="28">
        <v>4</v>
      </c>
      <c r="H1465" s="28" t="s">
        <v>2161</v>
      </c>
      <c r="I1465" s="28" t="s">
        <v>3454</v>
      </c>
      <c r="J1465" s="28">
        <v>58</v>
      </c>
      <c r="K1465" s="28">
        <v>20</v>
      </c>
      <c r="L1465" s="28" t="s">
        <v>4597</v>
      </c>
      <c r="M1465" s="30">
        <v>3.0864197530864199E-2</v>
      </c>
      <c r="N1465" s="28"/>
      <c r="O1465" s="1">
        <v>1</v>
      </c>
      <c r="P1465" s="16" t="s">
        <v>5130</v>
      </c>
      <c r="T1465" s="3"/>
    </row>
    <row r="1466" spans="1:20" ht="15" customHeight="1">
      <c r="A1466" s="28" t="s">
        <v>4972</v>
      </c>
      <c r="B1466" s="31" t="s">
        <v>894</v>
      </c>
      <c r="C1466" s="28" t="s">
        <v>1848</v>
      </c>
      <c r="D1466" s="28" t="s">
        <v>1886</v>
      </c>
      <c r="E1466" s="53">
        <v>222876968</v>
      </c>
      <c r="F1466" s="53">
        <v>222876968</v>
      </c>
      <c r="G1466" s="28">
        <v>1</v>
      </c>
      <c r="H1466" s="28" t="s">
        <v>2162</v>
      </c>
      <c r="I1466" s="28" t="s">
        <v>1534</v>
      </c>
      <c r="J1466" s="28">
        <v>103</v>
      </c>
      <c r="K1466" s="28">
        <v>35</v>
      </c>
      <c r="L1466" s="28" t="s">
        <v>4787</v>
      </c>
      <c r="M1466" s="30">
        <v>0.21341463414634099</v>
      </c>
      <c r="N1466" s="28"/>
      <c r="O1466" s="1">
        <v>1</v>
      </c>
      <c r="P1466" s="16" t="s">
        <v>5131</v>
      </c>
      <c r="T1466" s="3"/>
    </row>
    <row r="1467" spans="1:20" ht="15" customHeight="1">
      <c r="A1467" s="28" t="s">
        <v>4972</v>
      </c>
      <c r="B1467" s="31" t="s">
        <v>2490</v>
      </c>
      <c r="C1467" s="28" t="s">
        <v>1842</v>
      </c>
      <c r="D1467" s="28" t="s">
        <v>1886</v>
      </c>
      <c r="E1467" s="53">
        <v>223268070</v>
      </c>
      <c r="F1467" s="53">
        <v>223268070</v>
      </c>
      <c r="G1467" s="28">
        <v>1</v>
      </c>
      <c r="H1467" s="28" t="s">
        <v>2161</v>
      </c>
      <c r="I1467" s="28" t="s">
        <v>3178</v>
      </c>
      <c r="J1467" s="28">
        <v>672</v>
      </c>
      <c r="K1467" s="28">
        <v>224</v>
      </c>
      <c r="L1467" s="28" t="s">
        <v>4377</v>
      </c>
      <c r="M1467" s="30">
        <v>0.66666666666666696</v>
      </c>
      <c r="N1467" s="28"/>
      <c r="O1467" s="1">
        <v>1</v>
      </c>
      <c r="P1467" s="16" t="s">
        <v>5130</v>
      </c>
      <c r="T1467" s="3"/>
    </row>
    <row r="1468" spans="1:20" ht="15" customHeight="1">
      <c r="A1468" s="28" t="s">
        <v>4972</v>
      </c>
      <c r="B1468" s="31" t="s">
        <v>895</v>
      </c>
      <c r="C1468" s="28" t="s">
        <v>1842</v>
      </c>
      <c r="D1468" s="28" t="s">
        <v>1886</v>
      </c>
      <c r="E1468" s="53">
        <v>228184485</v>
      </c>
      <c r="F1468" s="53">
        <v>228184485</v>
      </c>
      <c r="G1468" s="28">
        <v>1</v>
      </c>
      <c r="H1468" s="28" t="s">
        <v>2163</v>
      </c>
      <c r="I1468" s="28" t="s">
        <v>1535</v>
      </c>
      <c r="J1468" s="28">
        <v>322</v>
      </c>
      <c r="K1468" s="28">
        <v>108</v>
      </c>
      <c r="L1468" s="28" t="s">
        <v>4195</v>
      </c>
      <c r="M1468" s="30">
        <v>0.71523178807946997</v>
      </c>
      <c r="N1468" s="28"/>
      <c r="O1468" s="1">
        <v>0.5</v>
      </c>
      <c r="P1468" s="16" t="s">
        <v>5131</v>
      </c>
      <c r="T1468" s="3"/>
    </row>
    <row r="1469" spans="1:20" ht="15" customHeight="1">
      <c r="A1469" s="28" t="s">
        <v>4972</v>
      </c>
      <c r="B1469" s="31" t="s">
        <v>895</v>
      </c>
      <c r="C1469" s="28" t="s">
        <v>1842</v>
      </c>
      <c r="D1469" s="28" t="s">
        <v>1886</v>
      </c>
      <c r="E1469" s="53">
        <v>228185972</v>
      </c>
      <c r="F1469" s="53">
        <v>228185972</v>
      </c>
      <c r="G1469" s="28">
        <v>1</v>
      </c>
      <c r="H1469" s="28" t="s">
        <v>2161</v>
      </c>
      <c r="I1469" s="28" t="s">
        <v>3045</v>
      </c>
      <c r="J1469" s="28">
        <v>213</v>
      </c>
      <c r="K1469" s="28">
        <v>71</v>
      </c>
      <c r="L1469" s="28" t="s">
        <v>4196</v>
      </c>
      <c r="M1469" s="30">
        <v>0.731958762886598</v>
      </c>
      <c r="N1469" s="28"/>
      <c r="O1469" s="1">
        <v>0.5</v>
      </c>
      <c r="P1469" s="16" t="s">
        <v>5131</v>
      </c>
      <c r="T1469" s="3"/>
    </row>
    <row r="1470" spans="1:20" ht="15" customHeight="1">
      <c r="A1470" s="28" t="s">
        <v>4972</v>
      </c>
      <c r="B1470" s="31" t="s">
        <v>895</v>
      </c>
      <c r="C1470" s="28" t="s">
        <v>1842</v>
      </c>
      <c r="D1470" s="28" t="s">
        <v>1886</v>
      </c>
      <c r="E1470" s="53">
        <v>228206033</v>
      </c>
      <c r="F1470" s="53">
        <v>228206042</v>
      </c>
      <c r="G1470" s="28">
        <v>10</v>
      </c>
      <c r="H1470" s="28" t="s">
        <v>2161</v>
      </c>
      <c r="I1470" s="28" t="s">
        <v>3046</v>
      </c>
      <c r="J1470" s="28" t="s">
        <v>1939</v>
      </c>
      <c r="K1470" s="28" t="s">
        <v>3648</v>
      </c>
      <c r="L1470" s="28" t="s">
        <v>4197</v>
      </c>
      <c r="M1470" s="30">
        <v>1.6931794906806852E-2</v>
      </c>
      <c r="N1470" s="28"/>
      <c r="O1470" s="1">
        <v>1</v>
      </c>
      <c r="P1470" s="16" t="s">
        <v>5131</v>
      </c>
      <c r="T1470" s="3"/>
    </row>
    <row r="1471" spans="1:20" ht="15" customHeight="1">
      <c r="A1471" s="28" t="s">
        <v>4972</v>
      </c>
      <c r="B1471" s="31" t="s">
        <v>2300</v>
      </c>
      <c r="C1471" s="28" t="s">
        <v>1874</v>
      </c>
      <c r="D1471" s="28" t="s">
        <v>1886</v>
      </c>
      <c r="E1471" s="53">
        <v>232952486</v>
      </c>
      <c r="F1471" s="53">
        <v>232952487</v>
      </c>
      <c r="G1471" s="28">
        <v>2</v>
      </c>
      <c r="H1471" s="28" t="s">
        <v>2161</v>
      </c>
      <c r="I1471" s="28" t="s">
        <v>2939</v>
      </c>
      <c r="J1471" s="28">
        <v>329</v>
      </c>
      <c r="K1471" s="28">
        <v>110</v>
      </c>
      <c r="L1471" s="28" t="s">
        <v>4057</v>
      </c>
      <c r="M1471" s="30">
        <v>0.20522388059701499</v>
      </c>
      <c r="N1471" s="28"/>
      <c r="O1471" s="1">
        <v>1</v>
      </c>
      <c r="P1471" s="16" t="s">
        <v>5131</v>
      </c>
      <c r="T1471" s="3"/>
    </row>
    <row r="1472" spans="1:20" ht="15" customHeight="1">
      <c r="A1472" s="28" t="s">
        <v>4972</v>
      </c>
      <c r="B1472" s="31" t="s">
        <v>2229</v>
      </c>
      <c r="C1472" s="28" t="s">
        <v>1844</v>
      </c>
      <c r="D1472" s="28" t="s">
        <v>1887</v>
      </c>
      <c r="E1472" s="53">
        <v>116623</v>
      </c>
      <c r="F1472" s="53">
        <v>116624</v>
      </c>
      <c r="G1472" s="28">
        <v>2</v>
      </c>
      <c r="H1472" s="28" t="s">
        <v>2161</v>
      </c>
      <c r="I1472" s="28" t="s">
        <v>2858</v>
      </c>
      <c r="J1472" s="28">
        <v>185</v>
      </c>
      <c r="K1472" s="28">
        <v>62</v>
      </c>
      <c r="L1472" s="28" t="s">
        <v>3948</v>
      </c>
      <c r="M1472" s="30">
        <v>0.659574468085106</v>
      </c>
      <c r="N1472" s="28"/>
      <c r="O1472" s="1">
        <v>1</v>
      </c>
      <c r="P1472" s="16" t="s">
        <v>5131</v>
      </c>
      <c r="T1472" s="3"/>
    </row>
    <row r="1473" spans="1:20" ht="15" customHeight="1">
      <c r="A1473" s="28" t="s">
        <v>4972</v>
      </c>
      <c r="B1473" s="31" t="s">
        <v>2652</v>
      </c>
      <c r="C1473" s="28" t="s">
        <v>1846</v>
      </c>
      <c r="D1473" s="28" t="s">
        <v>1887</v>
      </c>
      <c r="E1473" s="53">
        <v>1486247</v>
      </c>
      <c r="F1473" s="53">
        <v>1486247</v>
      </c>
      <c r="G1473" s="28">
        <v>1</v>
      </c>
      <c r="H1473" s="28" t="s">
        <v>2162</v>
      </c>
      <c r="I1473" s="28" t="s">
        <v>3377</v>
      </c>
      <c r="J1473" s="28">
        <v>53</v>
      </c>
      <c r="K1473" s="28">
        <v>18</v>
      </c>
      <c r="L1473" s="28" t="s">
        <v>4671</v>
      </c>
      <c r="M1473" s="30">
        <v>9.0909090909090995E-2</v>
      </c>
      <c r="N1473" s="28"/>
      <c r="O1473" s="1">
        <v>1</v>
      </c>
      <c r="P1473" s="16" t="s">
        <v>5131</v>
      </c>
      <c r="T1473" s="3"/>
    </row>
    <row r="1474" spans="1:20" ht="15" customHeight="1">
      <c r="A1474" s="28" t="s">
        <v>4972</v>
      </c>
      <c r="B1474" s="31" t="s">
        <v>2761</v>
      </c>
      <c r="C1474" s="28" t="s">
        <v>1863</v>
      </c>
      <c r="D1474" s="28" t="s">
        <v>1887</v>
      </c>
      <c r="E1474" s="53">
        <v>3589537</v>
      </c>
      <c r="F1474" s="53">
        <v>3589537</v>
      </c>
      <c r="G1474" s="28">
        <v>2</v>
      </c>
      <c r="H1474" s="28" t="s">
        <v>2162</v>
      </c>
      <c r="I1474" s="28" t="s">
        <v>3506</v>
      </c>
      <c r="J1474" s="28">
        <v>446</v>
      </c>
      <c r="K1474" s="28">
        <v>149</v>
      </c>
      <c r="L1474" s="28" t="s">
        <v>4858</v>
      </c>
      <c r="M1474" s="30">
        <v>0.49666666666666698</v>
      </c>
      <c r="N1474" s="28"/>
      <c r="O1474" s="1">
        <v>0.5</v>
      </c>
      <c r="P1474" s="16" t="s">
        <v>5131</v>
      </c>
      <c r="T1474" s="3"/>
    </row>
    <row r="1475" spans="1:20" ht="15" customHeight="1">
      <c r="A1475" s="28" t="s">
        <v>4972</v>
      </c>
      <c r="B1475" s="31" t="s">
        <v>2260</v>
      </c>
      <c r="C1475" s="28" t="s">
        <v>1844</v>
      </c>
      <c r="D1475" s="28" t="s">
        <v>1887</v>
      </c>
      <c r="E1475" s="53">
        <v>21643209</v>
      </c>
      <c r="F1475" s="53">
        <v>21643209</v>
      </c>
      <c r="G1475" s="28">
        <v>2</v>
      </c>
      <c r="H1475" s="28" t="s">
        <v>2162</v>
      </c>
      <c r="I1475" s="28" t="s">
        <v>2896</v>
      </c>
      <c r="J1475" s="28">
        <v>1373</v>
      </c>
      <c r="K1475" s="28">
        <v>458</v>
      </c>
      <c r="L1475" s="28" t="s">
        <v>4006</v>
      </c>
      <c r="M1475" s="30">
        <v>0.85607476635514002</v>
      </c>
      <c r="N1475" s="28"/>
      <c r="O1475" s="1">
        <v>0.5</v>
      </c>
      <c r="P1475" s="16" t="s">
        <v>5130</v>
      </c>
      <c r="T1475" s="3"/>
    </row>
    <row r="1476" spans="1:20" ht="15" customHeight="1">
      <c r="A1476" s="28" t="s">
        <v>4972</v>
      </c>
      <c r="B1476" s="31" t="s">
        <v>2419</v>
      </c>
      <c r="C1476" s="28" t="s">
        <v>1842</v>
      </c>
      <c r="D1476" s="28" t="s">
        <v>1887</v>
      </c>
      <c r="E1476" s="53">
        <v>23373488</v>
      </c>
      <c r="F1476" s="53">
        <v>23373488</v>
      </c>
      <c r="G1476" s="28">
        <v>1</v>
      </c>
      <c r="H1476" s="28" t="s">
        <v>2162</v>
      </c>
      <c r="I1476" s="28" t="s">
        <v>3088</v>
      </c>
      <c r="J1476" s="28">
        <v>411</v>
      </c>
      <c r="K1476" s="28">
        <v>137</v>
      </c>
      <c r="L1476" s="28" t="s">
        <v>4256</v>
      </c>
      <c r="M1476" s="30">
        <v>0.93835616438356195</v>
      </c>
      <c r="N1476" s="28"/>
      <c r="O1476" s="1">
        <v>1</v>
      </c>
      <c r="P1476" s="16" t="s">
        <v>5130</v>
      </c>
      <c r="T1476" s="3"/>
    </row>
    <row r="1477" spans="1:20" ht="15" customHeight="1">
      <c r="A1477" s="28" t="s">
        <v>4972</v>
      </c>
      <c r="B1477" s="31" t="s">
        <v>904</v>
      </c>
      <c r="C1477" s="28" t="s">
        <v>1846</v>
      </c>
      <c r="D1477" s="28" t="s">
        <v>1887</v>
      </c>
      <c r="E1477" s="53">
        <v>23496978</v>
      </c>
      <c r="F1477" s="53">
        <v>23496978</v>
      </c>
      <c r="G1477" s="28">
        <v>1</v>
      </c>
      <c r="H1477" s="28" t="s">
        <v>2161</v>
      </c>
      <c r="I1477" s="28" t="s">
        <v>1545</v>
      </c>
      <c r="J1477" s="28">
        <v>110</v>
      </c>
      <c r="K1477" s="28">
        <v>37</v>
      </c>
      <c r="L1477" s="28" t="s">
        <v>4631</v>
      </c>
      <c r="M1477" s="30">
        <v>0.25</v>
      </c>
      <c r="N1477" s="28"/>
      <c r="O1477" s="1">
        <v>1</v>
      </c>
      <c r="P1477" s="16" t="s">
        <v>5131</v>
      </c>
      <c r="T1477" s="3"/>
    </row>
    <row r="1478" spans="1:20" ht="15" customHeight="1">
      <c r="A1478" s="28" t="s">
        <v>4972</v>
      </c>
      <c r="B1478" s="31" t="s">
        <v>906</v>
      </c>
      <c r="C1478" s="28" t="s">
        <v>1842</v>
      </c>
      <c r="D1478" s="28" t="s">
        <v>1887</v>
      </c>
      <c r="E1478" s="53">
        <v>29354757</v>
      </c>
      <c r="F1478" s="53">
        <v>29354757</v>
      </c>
      <c r="G1478" s="28">
        <v>1</v>
      </c>
      <c r="H1478" s="28" t="s">
        <v>2161</v>
      </c>
      <c r="I1478" s="28" t="s">
        <v>1547</v>
      </c>
      <c r="J1478" s="28">
        <v>228</v>
      </c>
      <c r="K1478" s="28">
        <v>76</v>
      </c>
      <c r="L1478" s="28" t="s">
        <v>4267</v>
      </c>
      <c r="M1478" s="30">
        <v>0.73786407766990303</v>
      </c>
      <c r="N1478" s="28"/>
      <c r="O1478" s="1">
        <v>1</v>
      </c>
      <c r="P1478" s="16" t="s">
        <v>5131</v>
      </c>
      <c r="T1478" s="3"/>
    </row>
    <row r="1479" spans="1:20" ht="15" customHeight="1">
      <c r="A1479" s="28" t="s">
        <v>4972</v>
      </c>
      <c r="B1479" s="31" t="s">
        <v>908</v>
      </c>
      <c r="C1479" s="28" t="s">
        <v>1864</v>
      </c>
      <c r="D1479" s="28" t="s">
        <v>1887</v>
      </c>
      <c r="E1479" s="53">
        <v>30702163</v>
      </c>
      <c r="F1479" s="53">
        <v>30702163</v>
      </c>
      <c r="G1479" s="28">
        <v>1</v>
      </c>
      <c r="H1479" s="28" t="s">
        <v>2162</v>
      </c>
      <c r="I1479" s="28" t="s">
        <v>1549</v>
      </c>
      <c r="J1479" s="28">
        <v>317</v>
      </c>
      <c r="K1479" s="28">
        <v>106</v>
      </c>
      <c r="L1479" s="28" t="s">
        <v>4769</v>
      </c>
      <c r="M1479" s="30">
        <v>0.54358974358974399</v>
      </c>
      <c r="N1479" s="28"/>
      <c r="O1479" s="1">
        <v>1</v>
      </c>
      <c r="P1479" s="16" t="s">
        <v>5131</v>
      </c>
      <c r="T1479" s="3"/>
    </row>
    <row r="1480" spans="1:20" ht="15" customHeight="1">
      <c r="A1480" s="28" t="s">
        <v>4972</v>
      </c>
      <c r="B1480" s="31" t="s">
        <v>2344</v>
      </c>
      <c r="C1480" s="28" t="s">
        <v>5118</v>
      </c>
      <c r="D1480" s="28" t="s">
        <v>1887</v>
      </c>
      <c r="E1480" s="53">
        <v>33278119</v>
      </c>
      <c r="F1480" s="53">
        <v>33278119</v>
      </c>
      <c r="G1480" s="28">
        <v>1</v>
      </c>
      <c r="H1480" s="28" t="s">
        <v>2161</v>
      </c>
      <c r="I1480" s="28" t="s">
        <v>2988</v>
      </c>
      <c r="J1480" s="28">
        <v>3</v>
      </c>
      <c r="K1480" s="28">
        <v>1</v>
      </c>
      <c r="L1480" s="28" t="s">
        <v>4116</v>
      </c>
      <c r="M1480" s="30">
        <v>1.6863406408094399E-3</v>
      </c>
      <c r="N1480" s="28"/>
      <c r="O1480" s="1">
        <v>1</v>
      </c>
      <c r="P1480" s="16" t="s">
        <v>5130</v>
      </c>
      <c r="T1480" s="3"/>
    </row>
    <row r="1481" spans="1:20" ht="15" customHeight="1">
      <c r="A1481" s="28" t="s">
        <v>4972</v>
      </c>
      <c r="B1481" s="31" t="s">
        <v>2305</v>
      </c>
      <c r="C1481" s="28" t="s">
        <v>1874</v>
      </c>
      <c r="D1481" s="28" t="s">
        <v>1887</v>
      </c>
      <c r="E1481" s="53">
        <v>42812861</v>
      </c>
      <c r="F1481" s="53">
        <v>42812861</v>
      </c>
      <c r="G1481" s="28">
        <v>7</v>
      </c>
      <c r="H1481" s="28" t="s">
        <v>2162</v>
      </c>
      <c r="I1481" s="28" t="s">
        <v>2944</v>
      </c>
      <c r="J1481" s="28">
        <v>961</v>
      </c>
      <c r="K1481" s="28">
        <v>321</v>
      </c>
      <c r="L1481" s="28" t="s">
        <v>4061</v>
      </c>
      <c r="M1481" s="30">
        <v>0.96978851963746204</v>
      </c>
      <c r="N1481" s="28"/>
      <c r="O1481" s="1">
        <v>1</v>
      </c>
      <c r="P1481" s="16" t="s">
        <v>5131</v>
      </c>
      <c r="T1481" s="3"/>
    </row>
    <row r="1482" spans="1:20" ht="15" customHeight="1">
      <c r="A1482" s="28" t="s">
        <v>4972</v>
      </c>
      <c r="B1482" s="31" t="s">
        <v>2298</v>
      </c>
      <c r="C1482" s="28" t="s">
        <v>2299</v>
      </c>
      <c r="D1482" s="28" t="s">
        <v>1887</v>
      </c>
      <c r="E1482" s="53">
        <v>43470300</v>
      </c>
      <c r="F1482" s="53">
        <v>43470300</v>
      </c>
      <c r="G1482" s="28">
        <v>1</v>
      </c>
      <c r="H1482" s="28" t="s">
        <v>2163</v>
      </c>
      <c r="I1482" s="28" t="s">
        <v>2938</v>
      </c>
      <c r="J1482" s="28" t="s">
        <v>1951</v>
      </c>
      <c r="K1482" s="28" t="s">
        <v>3603</v>
      </c>
      <c r="L1482" s="28" t="s">
        <v>4056</v>
      </c>
      <c r="M1482" s="30">
        <v>0.12236610288935899</v>
      </c>
      <c r="N1482" s="28"/>
      <c r="O1482" s="1">
        <v>0.22222222222222199</v>
      </c>
      <c r="P1482" s="16" t="s">
        <v>5130</v>
      </c>
      <c r="T1482" s="3"/>
    </row>
    <row r="1483" spans="1:20" ht="15" customHeight="1">
      <c r="A1483" s="28" t="s">
        <v>4972</v>
      </c>
      <c r="B1483" s="31" t="s">
        <v>2173</v>
      </c>
      <c r="C1483" s="28" t="s">
        <v>1852</v>
      </c>
      <c r="D1483" s="28" t="s">
        <v>1887</v>
      </c>
      <c r="E1483" s="53">
        <v>47269302</v>
      </c>
      <c r="F1483" s="53">
        <v>47269302</v>
      </c>
      <c r="G1483" s="28">
        <v>1</v>
      </c>
      <c r="H1483" s="28" t="s">
        <v>2161</v>
      </c>
      <c r="I1483" s="28" t="s">
        <v>2794</v>
      </c>
      <c r="J1483" s="28">
        <v>3</v>
      </c>
      <c r="K1483" s="28">
        <v>1</v>
      </c>
      <c r="L1483" s="28" t="s">
        <v>3870</v>
      </c>
      <c r="M1483" s="30">
        <v>1.25470514429109E-3</v>
      </c>
      <c r="N1483" s="28"/>
      <c r="O1483" s="1">
        <v>1</v>
      </c>
      <c r="P1483" s="16" t="s">
        <v>5130</v>
      </c>
      <c r="T1483" s="3"/>
    </row>
    <row r="1484" spans="1:20" ht="15" customHeight="1">
      <c r="A1484" s="28" t="s">
        <v>4972</v>
      </c>
      <c r="B1484" s="31" t="s">
        <v>2227</v>
      </c>
      <c r="C1484" s="28" t="s">
        <v>1844</v>
      </c>
      <c r="D1484" s="28" t="s">
        <v>1887</v>
      </c>
      <c r="E1484" s="53">
        <v>55504732</v>
      </c>
      <c r="F1484" s="53">
        <v>55504732</v>
      </c>
      <c r="G1484" s="28">
        <v>1</v>
      </c>
      <c r="H1484" s="28" t="s">
        <v>2162</v>
      </c>
      <c r="I1484" s="28" t="s">
        <v>2856</v>
      </c>
      <c r="J1484" s="28">
        <v>2083</v>
      </c>
      <c r="K1484" s="28">
        <v>695</v>
      </c>
      <c r="L1484" s="28" t="s">
        <v>3945</v>
      </c>
      <c r="M1484" s="30">
        <v>0.99144079885877301</v>
      </c>
      <c r="N1484" s="28"/>
      <c r="O1484" s="1">
        <v>5.8823529411764698E-2</v>
      </c>
      <c r="P1484" s="16" t="s">
        <v>5130</v>
      </c>
      <c r="T1484" s="3"/>
    </row>
    <row r="1485" spans="1:20" ht="15" customHeight="1">
      <c r="A1485" s="28" t="s">
        <v>4972</v>
      </c>
      <c r="B1485" s="31" t="s">
        <v>2222</v>
      </c>
      <c r="C1485" s="28" t="s">
        <v>1844</v>
      </c>
      <c r="D1485" s="28" t="s">
        <v>1887</v>
      </c>
      <c r="E1485" s="53">
        <v>58011306</v>
      </c>
      <c r="F1485" s="53">
        <v>58011310</v>
      </c>
      <c r="G1485" s="28">
        <v>5</v>
      </c>
      <c r="H1485" s="28" t="s">
        <v>2161</v>
      </c>
      <c r="I1485" s="28" t="s">
        <v>2849</v>
      </c>
      <c r="J1485" s="28" t="s">
        <v>3560</v>
      </c>
      <c r="K1485" s="28" t="s">
        <v>3561</v>
      </c>
      <c r="L1485" s="28" t="s">
        <v>3935</v>
      </c>
      <c r="M1485" s="30">
        <v>0.653220324274288</v>
      </c>
      <c r="N1485" s="28"/>
      <c r="O1485" s="1">
        <v>1</v>
      </c>
      <c r="P1485" s="16" t="s">
        <v>5130</v>
      </c>
      <c r="T1485" s="3"/>
    </row>
    <row r="1486" spans="1:20" ht="15" customHeight="1">
      <c r="A1486" s="28" t="s">
        <v>4972</v>
      </c>
      <c r="B1486" s="31" t="s">
        <v>2169</v>
      </c>
      <c r="C1486" s="28" t="s">
        <v>1846</v>
      </c>
      <c r="D1486" s="28" t="s">
        <v>1887</v>
      </c>
      <c r="E1486" s="53">
        <v>58078470</v>
      </c>
      <c r="F1486" s="53">
        <v>58078470</v>
      </c>
      <c r="G1486" s="28">
        <v>1</v>
      </c>
      <c r="H1486" s="28" t="s">
        <v>2161</v>
      </c>
      <c r="I1486" s="28" t="s">
        <v>2791</v>
      </c>
      <c r="J1486" s="28">
        <v>46</v>
      </c>
      <c r="K1486" s="28">
        <v>16</v>
      </c>
      <c r="L1486" s="28" t="s">
        <v>4625</v>
      </c>
      <c r="M1486" s="30">
        <v>0.12598425196850399</v>
      </c>
      <c r="N1486" s="28"/>
      <c r="O1486" s="1">
        <v>1</v>
      </c>
      <c r="P1486" s="16" t="s">
        <v>5131</v>
      </c>
      <c r="T1486" s="3"/>
    </row>
    <row r="1487" spans="1:20" ht="15" customHeight="1">
      <c r="A1487" s="28" t="s">
        <v>4972</v>
      </c>
      <c r="B1487" s="31" t="s">
        <v>2169</v>
      </c>
      <c r="C1487" s="28" t="s">
        <v>1852</v>
      </c>
      <c r="D1487" s="28" t="s">
        <v>1887</v>
      </c>
      <c r="E1487" s="53">
        <v>58079255</v>
      </c>
      <c r="F1487" s="53">
        <v>58079255</v>
      </c>
      <c r="G1487" s="28">
        <v>1</v>
      </c>
      <c r="H1487" s="28" t="s">
        <v>2161</v>
      </c>
      <c r="I1487" s="28" t="s">
        <v>2791</v>
      </c>
      <c r="J1487" s="28">
        <v>278</v>
      </c>
      <c r="K1487" s="28">
        <v>93</v>
      </c>
      <c r="L1487" s="28" t="s">
        <v>3865</v>
      </c>
      <c r="M1487" s="30">
        <v>0.73228346456693005</v>
      </c>
      <c r="N1487" s="28"/>
      <c r="O1487" s="1">
        <v>1</v>
      </c>
      <c r="P1487" s="16" t="s">
        <v>5131</v>
      </c>
      <c r="T1487" s="3"/>
    </row>
    <row r="1488" spans="1:20" ht="15" customHeight="1">
      <c r="A1488" s="28" t="s">
        <v>4972</v>
      </c>
      <c r="B1488" s="31" t="s">
        <v>2414</v>
      </c>
      <c r="C1488" s="28" t="s">
        <v>1842</v>
      </c>
      <c r="D1488" s="28" t="s">
        <v>1887</v>
      </c>
      <c r="E1488" s="53">
        <v>60934861</v>
      </c>
      <c r="F1488" s="53">
        <v>60934861</v>
      </c>
      <c r="G1488" s="28">
        <v>4</v>
      </c>
      <c r="H1488" s="28" t="s">
        <v>2162</v>
      </c>
      <c r="I1488" s="28" t="s">
        <v>3081</v>
      </c>
      <c r="J1488" s="28">
        <v>1368</v>
      </c>
      <c r="K1488" s="28">
        <v>456</v>
      </c>
      <c r="L1488" s="28" t="s">
        <v>4247</v>
      </c>
      <c r="M1488" s="30">
        <v>0.66569343065693398</v>
      </c>
      <c r="N1488" s="28"/>
      <c r="O1488" s="1">
        <v>1</v>
      </c>
      <c r="P1488" s="16" t="s">
        <v>5131</v>
      </c>
      <c r="T1488" s="3"/>
    </row>
    <row r="1489" spans="1:20" ht="15" customHeight="1">
      <c r="A1489" s="28" t="s">
        <v>4972</v>
      </c>
      <c r="B1489" s="31" t="s">
        <v>2320</v>
      </c>
      <c r="C1489" s="28" t="s">
        <v>1851</v>
      </c>
      <c r="D1489" s="28" t="s">
        <v>1887</v>
      </c>
      <c r="E1489" s="53">
        <v>61574056</v>
      </c>
      <c r="F1489" s="53">
        <v>61574056</v>
      </c>
      <c r="G1489" s="28">
        <v>1</v>
      </c>
      <c r="H1489" s="28" t="s">
        <v>2162</v>
      </c>
      <c r="I1489" s="28" t="s">
        <v>2958</v>
      </c>
      <c r="J1489" s="28" t="s">
        <v>3609</v>
      </c>
      <c r="K1489" s="28" t="s">
        <v>3610</v>
      </c>
      <c r="L1489" s="28" t="s">
        <v>4079</v>
      </c>
      <c r="M1489" s="30">
        <v>9.969420136564211E-2</v>
      </c>
      <c r="N1489" s="28"/>
      <c r="O1489" s="1">
        <v>1</v>
      </c>
      <c r="P1489" s="16" t="s">
        <v>5130</v>
      </c>
      <c r="T1489" s="3"/>
    </row>
    <row r="1490" spans="1:20" ht="15" customHeight="1">
      <c r="A1490" s="28" t="s">
        <v>4972</v>
      </c>
      <c r="B1490" s="31" t="s">
        <v>2726</v>
      </c>
      <c r="C1490" s="28" t="s">
        <v>1848</v>
      </c>
      <c r="D1490" s="28" t="s">
        <v>1887</v>
      </c>
      <c r="E1490" s="53">
        <v>61764273</v>
      </c>
      <c r="F1490" s="53">
        <v>61764285</v>
      </c>
      <c r="G1490" s="28">
        <v>13</v>
      </c>
      <c r="H1490" s="28" t="s">
        <v>2161</v>
      </c>
      <c r="I1490" s="28" t="s">
        <v>3472</v>
      </c>
      <c r="J1490" s="28">
        <v>398</v>
      </c>
      <c r="K1490" s="28">
        <v>133</v>
      </c>
      <c r="L1490" s="28" t="s">
        <v>4804</v>
      </c>
      <c r="M1490" s="30">
        <v>0.106913183279743</v>
      </c>
      <c r="N1490" s="28"/>
      <c r="O1490" s="1">
        <v>0.5</v>
      </c>
      <c r="P1490" s="16" t="s">
        <v>5131</v>
      </c>
      <c r="T1490" s="3"/>
    </row>
    <row r="1491" spans="1:20" ht="15" customHeight="1">
      <c r="A1491" s="28" t="s">
        <v>4972</v>
      </c>
      <c r="B1491" s="31" t="s">
        <v>2751</v>
      </c>
      <c r="C1491" s="28" t="s">
        <v>2750</v>
      </c>
      <c r="D1491" s="28" t="s">
        <v>1887</v>
      </c>
      <c r="E1491" s="53">
        <v>61840676</v>
      </c>
      <c r="F1491" s="53">
        <v>61840683</v>
      </c>
      <c r="G1491" s="28">
        <v>8</v>
      </c>
      <c r="H1491" s="28" t="s">
        <v>2161</v>
      </c>
      <c r="I1491" s="28" t="s">
        <v>3499</v>
      </c>
      <c r="J1491" s="28">
        <v>867</v>
      </c>
      <c r="K1491" s="28">
        <v>289</v>
      </c>
      <c r="L1491" s="28" t="s">
        <v>4848</v>
      </c>
      <c r="M1491" s="30">
        <v>0.97635135135135098</v>
      </c>
      <c r="N1491" s="28"/>
      <c r="O1491" s="1">
        <v>1</v>
      </c>
      <c r="P1491" s="16" t="s">
        <v>5131</v>
      </c>
      <c r="T1491" s="3"/>
    </row>
    <row r="1492" spans="1:20" ht="15" customHeight="1">
      <c r="A1492" s="28" t="s">
        <v>4972</v>
      </c>
      <c r="B1492" s="31" t="s">
        <v>2731</v>
      </c>
      <c r="C1492" s="28" t="s">
        <v>1848</v>
      </c>
      <c r="D1492" s="28" t="s">
        <v>1887</v>
      </c>
      <c r="E1492" s="53">
        <v>61991798</v>
      </c>
      <c r="F1492" s="53">
        <v>61991798</v>
      </c>
      <c r="G1492" s="28">
        <v>1</v>
      </c>
      <c r="H1492" s="28" t="s">
        <v>2162</v>
      </c>
      <c r="I1492" s="28" t="s">
        <v>3481</v>
      </c>
      <c r="J1492" s="28">
        <v>628</v>
      </c>
      <c r="K1492" s="28">
        <v>210</v>
      </c>
      <c r="L1492" s="28" t="s">
        <v>4816</v>
      </c>
      <c r="M1492" s="30">
        <v>0.94170403587443996</v>
      </c>
      <c r="N1492" s="28"/>
      <c r="O1492" s="1">
        <v>9.0909090909090995E-2</v>
      </c>
      <c r="P1492" s="16" t="s">
        <v>5131</v>
      </c>
      <c r="T1492" s="3"/>
    </row>
    <row r="1493" spans="1:20" ht="15" customHeight="1">
      <c r="A1493" s="28" t="s">
        <v>4972</v>
      </c>
      <c r="B1493" s="31" t="s">
        <v>2385</v>
      </c>
      <c r="C1493" s="28" t="s">
        <v>1842</v>
      </c>
      <c r="D1493" s="28" t="s">
        <v>1887</v>
      </c>
      <c r="E1493" s="53">
        <v>62185209</v>
      </c>
      <c r="F1493" s="53">
        <v>62185209</v>
      </c>
      <c r="G1493" s="28">
        <v>1</v>
      </c>
      <c r="H1493" s="28" t="s">
        <v>2161</v>
      </c>
      <c r="I1493" s="28" t="s">
        <v>3043</v>
      </c>
      <c r="J1493" s="28">
        <v>696</v>
      </c>
      <c r="K1493" s="28">
        <v>232</v>
      </c>
      <c r="L1493" s="28" t="s">
        <v>4192</v>
      </c>
      <c r="M1493" s="30">
        <v>0.96265560165975095</v>
      </c>
      <c r="N1493" s="28"/>
      <c r="O1493" s="1">
        <v>1</v>
      </c>
      <c r="P1493" s="16" t="s">
        <v>5130</v>
      </c>
      <c r="T1493" s="3"/>
    </row>
    <row r="1494" spans="1:20" ht="15" customHeight="1">
      <c r="A1494" s="28" t="s">
        <v>4972</v>
      </c>
      <c r="B1494" s="31" t="s">
        <v>2373</v>
      </c>
      <c r="C1494" s="28" t="s">
        <v>1842</v>
      </c>
      <c r="D1494" s="28" t="s">
        <v>1888</v>
      </c>
      <c r="E1494" s="53">
        <v>17898379</v>
      </c>
      <c r="F1494" s="53">
        <v>17898379</v>
      </c>
      <c r="G1494" s="28">
        <v>1</v>
      </c>
      <c r="H1494" s="28" t="s">
        <v>2162</v>
      </c>
      <c r="I1494" s="28" t="s">
        <v>3028</v>
      </c>
      <c r="J1494" s="28">
        <v>398</v>
      </c>
      <c r="K1494" s="28">
        <v>133</v>
      </c>
      <c r="L1494" s="28" t="s">
        <v>4170</v>
      </c>
      <c r="M1494" s="30">
        <v>0.44781144781144799</v>
      </c>
      <c r="N1494" s="28"/>
      <c r="O1494" s="1">
        <v>0.5</v>
      </c>
      <c r="P1494" s="16" t="s">
        <v>5130</v>
      </c>
      <c r="T1494" s="3"/>
    </row>
    <row r="1495" spans="1:20" ht="15" customHeight="1">
      <c r="A1495" s="28" t="s">
        <v>4972</v>
      </c>
      <c r="B1495" s="31" t="s">
        <v>178</v>
      </c>
      <c r="C1495" s="28" t="s">
        <v>1849</v>
      </c>
      <c r="D1495" s="28" t="s">
        <v>1888</v>
      </c>
      <c r="E1495" s="53">
        <v>25881968</v>
      </c>
      <c r="F1495" s="53">
        <v>25881968</v>
      </c>
      <c r="G1495" s="28">
        <v>1</v>
      </c>
      <c r="H1495" s="28" t="s">
        <v>2161</v>
      </c>
      <c r="I1495" s="28" t="s">
        <v>179</v>
      </c>
      <c r="J1495" s="28">
        <v>974</v>
      </c>
      <c r="K1495" s="28">
        <v>325</v>
      </c>
      <c r="L1495" s="28" t="s">
        <v>4590</v>
      </c>
      <c r="M1495" s="30">
        <v>0.918079096045198</v>
      </c>
      <c r="N1495" s="28"/>
      <c r="O1495" s="1">
        <v>0.5</v>
      </c>
      <c r="P1495" s="16" t="s">
        <v>5130</v>
      </c>
      <c r="T1495" s="3"/>
    </row>
    <row r="1496" spans="1:20" ht="15" customHeight="1">
      <c r="A1496" s="28" t="s">
        <v>4972</v>
      </c>
      <c r="B1496" s="31" t="s">
        <v>2386</v>
      </c>
      <c r="C1496" s="28" t="s">
        <v>1842</v>
      </c>
      <c r="D1496" s="28" t="s">
        <v>1888</v>
      </c>
      <c r="E1496" s="53">
        <v>29385924</v>
      </c>
      <c r="F1496" s="53">
        <v>29385924</v>
      </c>
      <c r="G1496" s="28">
        <v>1</v>
      </c>
      <c r="H1496" s="28" t="s">
        <v>2161</v>
      </c>
      <c r="I1496" s="28" t="s">
        <v>3044</v>
      </c>
      <c r="J1496" s="28">
        <v>198</v>
      </c>
      <c r="K1496" s="28">
        <v>66</v>
      </c>
      <c r="L1496" s="28" t="s">
        <v>4194</v>
      </c>
      <c r="M1496" s="30">
        <v>0.27160493827160498</v>
      </c>
      <c r="N1496" s="28"/>
      <c r="O1496" s="1">
        <v>1</v>
      </c>
      <c r="P1496" s="16" t="s">
        <v>5130</v>
      </c>
      <c r="T1496" s="3"/>
    </row>
    <row r="1497" spans="1:20" ht="15" customHeight="1">
      <c r="A1497" s="28" t="s">
        <v>4972</v>
      </c>
      <c r="B1497" s="31" t="s">
        <v>2410</v>
      </c>
      <c r="C1497" s="28" t="s">
        <v>1842</v>
      </c>
      <c r="D1497" s="28" t="s">
        <v>1888</v>
      </c>
      <c r="E1497" s="53">
        <v>30460168</v>
      </c>
      <c r="F1497" s="53">
        <v>30460168</v>
      </c>
      <c r="G1497" s="28">
        <v>1</v>
      </c>
      <c r="H1497" s="28" t="s">
        <v>2162</v>
      </c>
      <c r="I1497" s="28" t="s">
        <v>3077</v>
      </c>
      <c r="J1497" s="28">
        <v>639</v>
      </c>
      <c r="K1497" s="28">
        <v>213</v>
      </c>
      <c r="L1497" s="28" t="s">
        <v>4243</v>
      </c>
      <c r="M1497" s="30">
        <v>0.94666666666666699</v>
      </c>
      <c r="N1497" s="28"/>
      <c r="O1497" s="1">
        <v>1</v>
      </c>
      <c r="P1497" s="16" t="s">
        <v>5131</v>
      </c>
      <c r="T1497" s="3"/>
    </row>
    <row r="1498" spans="1:20" ht="15" customHeight="1">
      <c r="A1498" s="28" t="s">
        <v>4972</v>
      </c>
      <c r="B1498" s="31" t="s">
        <v>150</v>
      </c>
      <c r="C1498" s="28" t="s">
        <v>1844</v>
      </c>
      <c r="D1498" s="28" t="s">
        <v>1888</v>
      </c>
      <c r="E1498" s="53">
        <v>30583577</v>
      </c>
      <c r="F1498" s="53">
        <v>30583583</v>
      </c>
      <c r="G1498" s="28">
        <v>7</v>
      </c>
      <c r="H1498" s="28" t="s">
        <v>2161</v>
      </c>
      <c r="I1498" s="28" t="s">
        <v>1558</v>
      </c>
      <c r="J1498" s="28">
        <v>97</v>
      </c>
      <c r="K1498" s="28">
        <v>33</v>
      </c>
      <c r="L1498" s="28" t="s">
        <v>3971</v>
      </c>
      <c r="M1498" s="30">
        <v>0.32038834951456302</v>
      </c>
      <c r="N1498" s="28"/>
      <c r="O1498" s="1">
        <v>1</v>
      </c>
      <c r="P1498" s="16" t="s">
        <v>5131</v>
      </c>
      <c r="T1498" s="3"/>
    </row>
    <row r="1499" spans="1:20" ht="15" customHeight="1">
      <c r="A1499" s="28" t="s">
        <v>4972</v>
      </c>
      <c r="B1499" s="31" t="s">
        <v>150</v>
      </c>
      <c r="C1499" s="28" t="s">
        <v>1842</v>
      </c>
      <c r="D1499" s="28" t="s">
        <v>1888</v>
      </c>
      <c r="E1499" s="53">
        <v>30583657</v>
      </c>
      <c r="F1499" s="53">
        <v>30583657</v>
      </c>
      <c r="G1499" s="28">
        <v>1</v>
      </c>
      <c r="H1499" s="28" t="s">
        <v>2162</v>
      </c>
      <c r="I1499" s="28" t="s">
        <v>1558</v>
      </c>
      <c r="J1499" s="28">
        <v>23</v>
      </c>
      <c r="K1499" s="28">
        <v>8</v>
      </c>
      <c r="L1499" s="28" t="s">
        <v>4350</v>
      </c>
      <c r="M1499" s="30">
        <v>7.7669902912621394E-2</v>
      </c>
      <c r="N1499" s="28"/>
      <c r="O1499" s="1">
        <v>1</v>
      </c>
      <c r="P1499" s="16" t="s">
        <v>5131</v>
      </c>
      <c r="T1499" s="3"/>
    </row>
    <row r="1500" spans="1:20" ht="15" customHeight="1">
      <c r="A1500" s="28" t="s">
        <v>4972</v>
      </c>
      <c r="B1500" s="31" t="s">
        <v>148</v>
      </c>
      <c r="C1500" s="28" t="s">
        <v>1840</v>
      </c>
      <c r="D1500" s="28" t="s">
        <v>1888</v>
      </c>
      <c r="E1500" s="53">
        <v>30791120</v>
      </c>
      <c r="F1500" s="53">
        <v>30791120</v>
      </c>
      <c r="G1500" s="28">
        <v>2</v>
      </c>
      <c r="H1500" s="28" t="s">
        <v>2162</v>
      </c>
      <c r="I1500" s="28" t="s">
        <v>3408</v>
      </c>
      <c r="J1500" s="28">
        <v>180</v>
      </c>
      <c r="K1500" s="28">
        <v>60</v>
      </c>
      <c r="L1500" s="28" t="s">
        <v>4716</v>
      </c>
      <c r="M1500" s="30">
        <v>0.70588235294117696</v>
      </c>
      <c r="N1500" s="28"/>
      <c r="O1500" s="1">
        <v>1</v>
      </c>
      <c r="P1500" s="16" t="s">
        <v>5131</v>
      </c>
      <c r="T1500" s="3"/>
    </row>
    <row r="1501" spans="1:20" ht="15" customHeight="1">
      <c r="A1501" s="28" t="s">
        <v>4972</v>
      </c>
      <c r="B1501" s="31" t="s">
        <v>917</v>
      </c>
      <c r="C1501" s="28" t="s">
        <v>1844</v>
      </c>
      <c r="D1501" s="28" t="s">
        <v>1888</v>
      </c>
      <c r="E1501" s="53">
        <v>31012799</v>
      </c>
      <c r="F1501" s="53">
        <v>31012799</v>
      </c>
      <c r="G1501" s="28">
        <v>1</v>
      </c>
      <c r="H1501" s="28" t="s">
        <v>2161</v>
      </c>
      <c r="I1501" s="28" t="s">
        <v>1562</v>
      </c>
      <c r="J1501" s="28">
        <v>150</v>
      </c>
      <c r="K1501" s="28">
        <v>50</v>
      </c>
      <c r="L1501" s="28" t="s">
        <v>3970</v>
      </c>
      <c r="M1501" s="30">
        <v>0.84745762711864403</v>
      </c>
      <c r="N1501" s="28"/>
      <c r="O1501" s="1">
        <v>1</v>
      </c>
      <c r="P1501" s="16" t="s">
        <v>5131</v>
      </c>
      <c r="T1501" s="3"/>
    </row>
    <row r="1502" spans="1:20" ht="15" customHeight="1">
      <c r="A1502" s="28" t="s">
        <v>4972</v>
      </c>
      <c r="B1502" s="31" t="s">
        <v>177</v>
      </c>
      <c r="C1502" s="28" t="s">
        <v>1858</v>
      </c>
      <c r="D1502" s="28" t="s">
        <v>1888</v>
      </c>
      <c r="E1502" s="53">
        <v>32608828</v>
      </c>
      <c r="F1502" s="53">
        <v>32608828</v>
      </c>
      <c r="G1502" s="28">
        <v>1</v>
      </c>
      <c r="H1502" s="28" t="s">
        <v>2162</v>
      </c>
      <c r="I1502" s="28" t="s">
        <v>1564</v>
      </c>
      <c r="J1502" s="28">
        <v>302</v>
      </c>
      <c r="K1502" s="28">
        <v>101</v>
      </c>
      <c r="L1502" s="28" t="s">
        <v>4768</v>
      </c>
      <c r="M1502" s="30">
        <v>0.980582524271845</v>
      </c>
      <c r="N1502" s="28"/>
      <c r="O1502" s="1">
        <v>0.5</v>
      </c>
      <c r="P1502" s="16" t="s">
        <v>5130</v>
      </c>
      <c r="T1502" s="3"/>
    </row>
    <row r="1503" spans="1:20" ht="15" customHeight="1">
      <c r="A1503" s="28" t="s">
        <v>4972</v>
      </c>
      <c r="B1503" s="31" t="s">
        <v>236</v>
      </c>
      <c r="C1503" s="28" t="s">
        <v>1840</v>
      </c>
      <c r="D1503" s="28" t="s">
        <v>1888</v>
      </c>
      <c r="E1503" s="53">
        <v>37366730</v>
      </c>
      <c r="F1503" s="53">
        <v>37366730</v>
      </c>
      <c r="G1503" s="28">
        <v>1</v>
      </c>
      <c r="H1503" s="28" t="s">
        <v>2162</v>
      </c>
      <c r="I1503" s="28" t="s">
        <v>3420</v>
      </c>
      <c r="J1503" s="28">
        <v>28</v>
      </c>
      <c r="K1503" s="28">
        <v>10</v>
      </c>
      <c r="L1503" s="28" t="s">
        <v>4734</v>
      </c>
      <c r="M1503" s="30">
        <v>6.2893081761006303E-2</v>
      </c>
      <c r="N1503" s="28"/>
      <c r="O1503" s="1">
        <v>0.33333333333333298</v>
      </c>
      <c r="P1503" s="16" t="s">
        <v>5130</v>
      </c>
      <c r="T1503" s="3"/>
    </row>
    <row r="1504" spans="1:20" ht="15" customHeight="1">
      <c r="A1504" s="28" t="s">
        <v>4972</v>
      </c>
      <c r="B1504" s="31" t="s">
        <v>2550</v>
      </c>
      <c r="C1504" s="28" t="s">
        <v>1842</v>
      </c>
      <c r="D1504" s="28" t="s">
        <v>1888</v>
      </c>
      <c r="E1504" s="53">
        <v>39745729</v>
      </c>
      <c r="F1504" s="53">
        <v>39745729</v>
      </c>
      <c r="G1504" s="28">
        <v>1</v>
      </c>
      <c r="H1504" s="28" t="s">
        <v>2162</v>
      </c>
      <c r="I1504" s="28" t="s">
        <v>3250</v>
      </c>
      <c r="J1504" s="28">
        <v>26</v>
      </c>
      <c r="K1504" s="28">
        <v>9</v>
      </c>
      <c r="L1504" s="28" t="s">
        <v>3957</v>
      </c>
      <c r="M1504" s="30">
        <v>3.7499999999999999E-2</v>
      </c>
      <c r="N1504" s="28"/>
      <c r="O1504" s="1">
        <v>0.5</v>
      </c>
      <c r="P1504" s="16" t="s">
        <v>5130</v>
      </c>
      <c r="T1504" s="3"/>
    </row>
    <row r="1505" spans="1:20" ht="15" customHeight="1">
      <c r="A1505" s="28" t="s">
        <v>4972</v>
      </c>
      <c r="B1505" s="31" t="s">
        <v>2349</v>
      </c>
      <c r="C1505" s="28" t="s">
        <v>5119</v>
      </c>
      <c r="D1505" s="28" t="s">
        <v>1888</v>
      </c>
      <c r="E1505" s="53">
        <v>42172023</v>
      </c>
      <c r="F1505" s="53">
        <v>42172023</v>
      </c>
      <c r="G1505" s="28">
        <v>1</v>
      </c>
      <c r="H1505" s="28" t="s">
        <v>2162</v>
      </c>
      <c r="I1505" s="28" t="s">
        <v>2996</v>
      </c>
      <c r="J1505" s="28">
        <v>263</v>
      </c>
      <c r="K1505" s="28">
        <v>88</v>
      </c>
      <c r="L1505" s="28" t="s">
        <v>4124</v>
      </c>
      <c r="M1505" s="30">
        <v>5.8355437665782502E-2</v>
      </c>
      <c r="N1505" s="28"/>
      <c r="O1505" s="1">
        <v>0.5</v>
      </c>
      <c r="P1505" s="16" t="s">
        <v>5130</v>
      </c>
      <c r="T1505" s="3"/>
    </row>
    <row r="1506" spans="1:20" ht="15" customHeight="1">
      <c r="A1506" s="28" t="s">
        <v>4972</v>
      </c>
      <c r="B1506" s="31" t="s">
        <v>2766</v>
      </c>
      <c r="C1506" s="28" t="s">
        <v>1863</v>
      </c>
      <c r="D1506" s="28" t="s">
        <v>1888</v>
      </c>
      <c r="E1506" s="53">
        <v>42675160</v>
      </c>
      <c r="F1506" s="53">
        <v>42675160</v>
      </c>
      <c r="G1506" s="28">
        <v>1</v>
      </c>
      <c r="H1506" s="28" t="s">
        <v>2165</v>
      </c>
      <c r="I1506" s="28" t="s">
        <v>3511</v>
      </c>
      <c r="J1506" s="28">
        <v>1035</v>
      </c>
      <c r="K1506" s="28">
        <v>345</v>
      </c>
      <c r="L1506" s="28" t="s">
        <v>4863</v>
      </c>
      <c r="M1506" s="30">
        <v>1</v>
      </c>
      <c r="N1506" s="28"/>
      <c r="O1506" s="1">
        <v>0.2</v>
      </c>
      <c r="P1506" s="16" t="s">
        <v>5130</v>
      </c>
      <c r="T1506" s="3"/>
    </row>
    <row r="1507" spans="1:20" ht="15" customHeight="1">
      <c r="A1507" s="28" t="s">
        <v>4972</v>
      </c>
      <c r="B1507" s="31" t="s">
        <v>2604</v>
      </c>
      <c r="C1507" s="28" t="s">
        <v>1849</v>
      </c>
      <c r="D1507" s="28" t="s">
        <v>1888</v>
      </c>
      <c r="E1507" s="53">
        <v>44474372</v>
      </c>
      <c r="F1507" s="53">
        <v>44474373</v>
      </c>
      <c r="G1507" s="28">
        <v>2</v>
      </c>
      <c r="H1507" s="28" t="s">
        <v>2161</v>
      </c>
      <c r="I1507" s="28" t="s">
        <v>3319</v>
      </c>
      <c r="J1507" s="28">
        <v>890</v>
      </c>
      <c r="K1507" s="28">
        <v>297</v>
      </c>
      <c r="L1507" s="28" t="s">
        <v>4586</v>
      </c>
      <c r="M1507" s="30">
        <v>0.98019801980197996</v>
      </c>
      <c r="N1507" s="28"/>
      <c r="O1507" s="1">
        <v>1</v>
      </c>
      <c r="P1507" s="16" t="s">
        <v>5130</v>
      </c>
      <c r="T1507" s="3"/>
    </row>
    <row r="1508" spans="1:20" ht="15" customHeight="1">
      <c r="A1508" s="28" t="s">
        <v>4972</v>
      </c>
      <c r="B1508" s="31" t="s">
        <v>2553</v>
      </c>
      <c r="C1508" s="28" t="s">
        <v>1842</v>
      </c>
      <c r="D1508" s="28" t="s">
        <v>1888</v>
      </c>
      <c r="E1508" s="53">
        <v>45759460</v>
      </c>
      <c r="F1508" s="53">
        <v>45759461</v>
      </c>
      <c r="G1508" s="28">
        <v>2</v>
      </c>
      <c r="H1508" s="28" t="s">
        <v>2161</v>
      </c>
      <c r="I1508" s="28" t="s">
        <v>3253</v>
      </c>
      <c r="J1508" s="28">
        <v>1327</v>
      </c>
      <c r="K1508" s="28">
        <v>443</v>
      </c>
      <c r="L1508" s="28" t="s">
        <v>4498</v>
      </c>
      <c r="M1508" s="30">
        <v>0.90408163265306096</v>
      </c>
      <c r="N1508" s="28"/>
      <c r="O1508" s="1">
        <v>0.33333333333333298</v>
      </c>
      <c r="P1508" s="16" t="s">
        <v>5130</v>
      </c>
      <c r="T1508" s="3"/>
    </row>
    <row r="1509" spans="1:20" ht="15" customHeight="1">
      <c r="A1509" s="28" t="s">
        <v>4972</v>
      </c>
      <c r="B1509" s="31" t="s">
        <v>2553</v>
      </c>
      <c r="C1509" s="28" t="s">
        <v>1842</v>
      </c>
      <c r="D1509" s="28" t="s">
        <v>1888</v>
      </c>
      <c r="E1509" s="53">
        <v>45778905</v>
      </c>
      <c r="F1509" s="53">
        <v>45778911</v>
      </c>
      <c r="G1509" s="28">
        <v>7</v>
      </c>
      <c r="H1509" s="28" t="s">
        <v>2161</v>
      </c>
      <c r="I1509" s="28" t="s">
        <v>3254</v>
      </c>
      <c r="J1509" s="28">
        <v>38</v>
      </c>
      <c r="K1509" s="28">
        <v>13</v>
      </c>
      <c r="L1509" s="28" t="s">
        <v>4499</v>
      </c>
      <c r="M1509" s="30">
        <v>2.3550724637681202E-2</v>
      </c>
      <c r="N1509" s="28"/>
      <c r="O1509" s="1">
        <v>0.33333333333333298</v>
      </c>
      <c r="P1509" s="16" t="s">
        <v>5130</v>
      </c>
      <c r="T1509" s="3"/>
    </row>
    <row r="1510" spans="1:20" ht="15" customHeight="1">
      <c r="A1510" s="28" t="s">
        <v>4972</v>
      </c>
      <c r="B1510" s="31" t="s">
        <v>2303</v>
      </c>
      <c r="C1510" s="28" t="s">
        <v>1874</v>
      </c>
      <c r="D1510" s="28" t="s">
        <v>1888</v>
      </c>
      <c r="E1510" s="53">
        <v>46562466</v>
      </c>
      <c r="F1510" s="53">
        <v>46562466</v>
      </c>
      <c r="G1510" s="28">
        <v>1</v>
      </c>
      <c r="H1510" s="28" t="s">
        <v>2161</v>
      </c>
      <c r="I1510" s="28" t="s">
        <v>2942</v>
      </c>
      <c r="J1510" s="28">
        <v>197</v>
      </c>
      <c r="K1510" s="28">
        <v>66</v>
      </c>
      <c r="L1510" s="28" t="s">
        <v>4059</v>
      </c>
      <c r="M1510" s="30">
        <v>0.20433436532507701</v>
      </c>
      <c r="N1510" s="28"/>
      <c r="O1510" s="1">
        <v>1</v>
      </c>
      <c r="P1510" s="16" t="s">
        <v>5131</v>
      </c>
      <c r="T1510" s="3"/>
    </row>
    <row r="1511" spans="1:20" ht="15" customHeight="1">
      <c r="A1511" s="28" t="s">
        <v>4972</v>
      </c>
      <c r="B1511" s="31" t="s">
        <v>2303</v>
      </c>
      <c r="C1511" s="28" t="s">
        <v>1842</v>
      </c>
      <c r="D1511" s="28" t="s">
        <v>1888</v>
      </c>
      <c r="E1511" s="53">
        <v>46562482</v>
      </c>
      <c r="F1511" s="53">
        <v>46562482</v>
      </c>
      <c r="G1511" s="28">
        <v>1</v>
      </c>
      <c r="H1511" s="28" t="s">
        <v>2163</v>
      </c>
      <c r="I1511" s="28" t="s">
        <v>2942</v>
      </c>
      <c r="J1511" s="28">
        <v>181</v>
      </c>
      <c r="K1511" s="28">
        <v>61</v>
      </c>
      <c r="L1511" s="28" t="s">
        <v>4193</v>
      </c>
      <c r="M1511" s="30">
        <v>0.18885448916408701</v>
      </c>
      <c r="N1511" s="28"/>
      <c r="O1511" s="1">
        <v>1</v>
      </c>
      <c r="P1511" s="16" t="s">
        <v>5131</v>
      </c>
      <c r="T1511" s="3"/>
    </row>
    <row r="1512" spans="1:20" ht="15" customHeight="1">
      <c r="A1512" s="28" t="s">
        <v>4972</v>
      </c>
      <c r="B1512" s="31" t="s">
        <v>2371</v>
      </c>
      <c r="C1512" s="28" t="s">
        <v>1842</v>
      </c>
      <c r="D1512" s="28" t="s">
        <v>1889</v>
      </c>
      <c r="E1512" s="53">
        <v>16612883</v>
      </c>
      <c r="F1512" s="53">
        <v>16612883</v>
      </c>
      <c r="G1512" s="28">
        <v>1</v>
      </c>
      <c r="H1512" s="28" t="s">
        <v>2161</v>
      </c>
      <c r="I1512" s="28" t="s">
        <v>3026</v>
      </c>
      <c r="J1512" s="28">
        <v>138</v>
      </c>
      <c r="K1512" s="28">
        <v>46</v>
      </c>
      <c r="L1512" s="28" t="s">
        <v>4167</v>
      </c>
      <c r="M1512" s="30">
        <v>0.19008264462809901</v>
      </c>
      <c r="N1512" s="28"/>
      <c r="O1512" s="1">
        <v>0.14285714285714299</v>
      </c>
      <c r="P1512" s="16" t="s">
        <v>5131</v>
      </c>
      <c r="T1512" s="3"/>
    </row>
    <row r="1513" spans="1:20" ht="15" customHeight="1">
      <c r="A1513" s="28" t="s">
        <v>4972</v>
      </c>
      <c r="B1513" s="31" t="s">
        <v>2371</v>
      </c>
      <c r="C1513" s="28" t="s">
        <v>1842</v>
      </c>
      <c r="D1513" s="28" t="s">
        <v>1889</v>
      </c>
      <c r="E1513" s="53">
        <v>16636424</v>
      </c>
      <c r="F1513" s="53">
        <v>16636424</v>
      </c>
      <c r="G1513" s="28">
        <v>1</v>
      </c>
      <c r="H1513" s="28" t="s">
        <v>2162</v>
      </c>
      <c r="I1513" s="28" t="s">
        <v>3026</v>
      </c>
      <c r="J1513" s="28">
        <v>32</v>
      </c>
      <c r="K1513" s="28">
        <v>11</v>
      </c>
      <c r="L1513" s="28" t="s">
        <v>4168</v>
      </c>
      <c r="M1513" s="30">
        <v>4.5454545454545497E-2</v>
      </c>
      <c r="N1513" s="28"/>
      <c r="O1513" s="1">
        <v>0.14285714285714299</v>
      </c>
      <c r="P1513" s="16" t="s">
        <v>5131</v>
      </c>
      <c r="T1513" s="3"/>
    </row>
    <row r="1514" spans="1:20" ht="15" customHeight="1">
      <c r="A1514" s="28" t="s">
        <v>4972</v>
      </c>
      <c r="B1514" s="31" t="s">
        <v>929</v>
      </c>
      <c r="C1514" s="28" t="s">
        <v>1842</v>
      </c>
      <c r="D1514" s="28" t="s">
        <v>1889</v>
      </c>
      <c r="E1514" s="53">
        <v>18146821</v>
      </c>
      <c r="F1514" s="53">
        <v>18146821</v>
      </c>
      <c r="G1514" s="28">
        <v>1</v>
      </c>
      <c r="H1514" s="28" t="s">
        <v>2161</v>
      </c>
      <c r="I1514" s="28" t="s">
        <v>1577</v>
      </c>
      <c r="J1514" s="28">
        <v>1088</v>
      </c>
      <c r="K1514" s="28">
        <v>363</v>
      </c>
      <c r="L1514" s="28" t="s">
        <v>4521</v>
      </c>
      <c r="M1514" s="30">
        <v>0.90977443609022601</v>
      </c>
      <c r="N1514" s="28"/>
      <c r="O1514" s="1">
        <v>0.33333333333333298</v>
      </c>
      <c r="P1514" s="16" t="s">
        <v>5130</v>
      </c>
      <c r="T1514" s="3"/>
    </row>
    <row r="1515" spans="1:20" ht="15" customHeight="1">
      <c r="A1515" s="28" t="s">
        <v>4972</v>
      </c>
      <c r="B1515" s="31" t="s">
        <v>2350</v>
      </c>
      <c r="C1515" s="28" t="s">
        <v>5119</v>
      </c>
      <c r="D1515" s="28" t="s">
        <v>1889</v>
      </c>
      <c r="E1515" s="53">
        <v>19109973</v>
      </c>
      <c r="F1515" s="53">
        <v>19109973</v>
      </c>
      <c r="G1515" s="28">
        <v>1</v>
      </c>
      <c r="H1515" s="28" t="s">
        <v>2162</v>
      </c>
      <c r="I1515" s="28" t="s">
        <v>2997</v>
      </c>
      <c r="J1515" s="28" t="s">
        <v>3632</v>
      </c>
      <c r="K1515" s="28" t="s">
        <v>3633</v>
      </c>
      <c r="L1515" s="28" t="s">
        <v>4125</v>
      </c>
      <c r="M1515" s="30">
        <v>0.88255515812304597</v>
      </c>
      <c r="N1515" s="28"/>
      <c r="O1515" s="1">
        <v>1</v>
      </c>
      <c r="P1515" s="16" t="s">
        <v>5130</v>
      </c>
      <c r="T1515" s="3"/>
    </row>
    <row r="1516" spans="1:20" ht="15" customHeight="1">
      <c r="A1516" s="28" t="s">
        <v>4972</v>
      </c>
      <c r="B1516" s="31" t="s">
        <v>934</v>
      </c>
      <c r="C1516" s="28" t="s">
        <v>1842</v>
      </c>
      <c r="D1516" s="28" t="s">
        <v>1889</v>
      </c>
      <c r="E1516" s="53">
        <v>34452794</v>
      </c>
      <c r="F1516" s="53">
        <v>34452794</v>
      </c>
      <c r="G1516" s="28">
        <v>1</v>
      </c>
      <c r="H1516" s="28" t="s">
        <v>2162</v>
      </c>
      <c r="I1516" s="28" t="s">
        <v>1583</v>
      </c>
      <c r="J1516" s="28">
        <v>733</v>
      </c>
      <c r="K1516" s="28">
        <v>245</v>
      </c>
      <c r="L1516" s="28" t="s">
        <v>4161</v>
      </c>
      <c r="M1516" s="30">
        <v>0.56451612903225801</v>
      </c>
      <c r="N1516" s="28"/>
      <c r="O1516" s="1">
        <v>1</v>
      </c>
      <c r="P1516" s="16" t="s">
        <v>5131</v>
      </c>
      <c r="T1516" s="3"/>
    </row>
    <row r="1517" spans="1:20" ht="15" customHeight="1">
      <c r="A1517" s="28" t="s">
        <v>4972</v>
      </c>
      <c r="B1517" s="31" t="s">
        <v>934</v>
      </c>
      <c r="C1517" s="28" t="s">
        <v>1845</v>
      </c>
      <c r="D1517" s="28" t="s">
        <v>1889</v>
      </c>
      <c r="E1517" s="53">
        <v>34453187</v>
      </c>
      <c r="F1517" s="53">
        <v>34453187</v>
      </c>
      <c r="G1517" s="28">
        <v>1</v>
      </c>
      <c r="H1517" s="28" t="s">
        <v>2161</v>
      </c>
      <c r="I1517" s="28" t="s">
        <v>1583</v>
      </c>
      <c r="J1517" s="28">
        <v>1126</v>
      </c>
      <c r="K1517" s="28">
        <v>376</v>
      </c>
      <c r="L1517" s="28" t="s">
        <v>4687</v>
      </c>
      <c r="M1517" s="30">
        <v>0.86635944700460799</v>
      </c>
      <c r="N1517" s="28"/>
      <c r="O1517" s="1">
        <v>1</v>
      </c>
      <c r="P1517" s="16" t="s">
        <v>5131</v>
      </c>
      <c r="T1517" s="3"/>
    </row>
    <row r="1518" spans="1:20" ht="15" customHeight="1">
      <c r="A1518" s="28" t="s">
        <v>4972</v>
      </c>
      <c r="B1518" s="31" t="s">
        <v>935</v>
      </c>
      <c r="C1518" s="28" t="s">
        <v>1842</v>
      </c>
      <c r="D1518" s="28" t="s">
        <v>1889</v>
      </c>
      <c r="E1518" s="53">
        <v>34867205</v>
      </c>
      <c r="F1518" s="53">
        <v>34867205</v>
      </c>
      <c r="G1518" s="28">
        <v>1</v>
      </c>
      <c r="H1518" s="28" t="s">
        <v>2161</v>
      </c>
      <c r="I1518" s="28" t="s">
        <v>3023</v>
      </c>
      <c r="J1518" s="28" t="s">
        <v>3642</v>
      </c>
      <c r="K1518" s="28" t="s">
        <v>3643</v>
      </c>
      <c r="L1518" s="28" t="s">
        <v>4160</v>
      </c>
      <c r="M1518" s="30">
        <v>0.98766639367306797</v>
      </c>
      <c r="N1518" s="28"/>
      <c r="O1518" s="1">
        <v>0.5</v>
      </c>
      <c r="P1518" s="16" t="s">
        <v>5131</v>
      </c>
      <c r="T1518" s="3"/>
    </row>
    <row r="1519" spans="1:20" ht="15" customHeight="1">
      <c r="A1519" s="28" t="s">
        <v>4972</v>
      </c>
      <c r="B1519" s="31" t="s">
        <v>2317</v>
      </c>
      <c r="C1519" s="28" t="s">
        <v>1851</v>
      </c>
      <c r="D1519" s="28" t="s">
        <v>1889</v>
      </c>
      <c r="E1519" s="53">
        <v>36236253</v>
      </c>
      <c r="F1519" s="53">
        <v>36236253</v>
      </c>
      <c r="G1519" s="28">
        <v>1</v>
      </c>
      <c r="H1519" s="28" t="s">
        <v>2161</v>
      </c>
      <c r="I1519" s="28" t="s">
        <v>2955</v>
      </c>
      <c r="J1519" s="28">
        <v>821</v>
      </c>
      <c r="K1519" s="28">
        <v>274</v>
      </c>
      <c r="L1519" s="28" t="s">
        <v>4076</v>
      </c>
      <c r="M1519" s="30">
        <v>0.26524685382381402</v>
      </c>
      <c r="N1519" s="28"/>
      <c r="O1519" s="1">
        <v>1</v>
      </c>
      <c r="P1519" s="16" t="s">
        <v>5131</v>
      </c>
      <c r="T1519" s="3"/>
    </row>
    <row r="1520" spans="1:20" ht="15" customHeight="1">
      <c r="A1520" s="28" t="s">
        <v>4972</v>
      </c>
      <c r="B1520" s="31" t="s">
        <v>2205</v>
      </c>
      <c r="C1520" s="28" t="s">
        <v>1844</v>
      </c>
      <c r="D1520" s="28" t="s">
        <v>1889</v>
      </c>
      <c r="E1520" s="53">
        <v>37828519</v>
      </c>
      <c r="F1520" s="53">
        <v>37828519</v>
      </c>
      <c r="G1520" s="28">
        <v>1</v>
      </c>
      <c r="H1520" s="28" t="s">
        <v>2161</v>
      </c>
      <c r="I1520" s="28" t="s">
        <v>2829</v>
      </c>
      <c r="J1520" s="28">
        <v>600</v>
      </c>
      <c r="K1520" s="28">
        <v>200</v>
      </c>
      <c r="L1520" s="28" t="s">
        <v>3914</v>
      </c>
      <c r="M1520" s="30">
        <v>0.99502487562189001</v>
      </c>
      <c r="N1520" s="28"/>
      <c r="O1520" s="1">
        <v>0.25</v>
      </c>
      <c r="P1520" s="16" t="s">
        <v>5131</v>
      </c>
      <c r="T1520" s="3"/>
    </row>
    <row r="1521" spans="1:20" ht="15" customHeight="1">
      <c r="A1521" s="28" t="s">
        <v>4972</v>
      </c>
      <c r="B1521" s="31" t="s">
        <v>2687</v>
      </c>
      <c r="C1521" s="28" t="s">
        <v>1840</v>
      </c>
      <c r="D1521" s="28" t="s">
        <v>1889</v>
      </c>
      <c r="E1521" s="53">
        <v>38162462</v>
      </c>
      <c r="F1521" s="53">
        <v>38162462</v>
      </c>
      <c r="G1521" s="28">
        <v>1</v>
      </c>
      <c r="H1521" s="28" t="s">
        <v>2162</v>
      </c>
      <c r="I1521" s="28" t="s">
        <v>3430</v>
      </c>
      <c r="J1521" s="28">
        <v>1329</v>
      </c>
      <c r="K1521" s="28">
        <v>443</v>
      </c>
      <c r="L1521" s="28" t="s">
        <v>4747</v>
      </c>
      <c r="M1521" s="30">
        <v>0.95680345572354197</v>
      </c>
      <c r="N1521" s="28"/>
      <c r="O1521" s="1">
        <v>0.5</v>
      </c>
      <c r="P1521" s="16" t="s">
        <v>5130</v>
      </c>
      <c r="T1521" s="3"/>
    </row>
    <row r="1522" spans="1:20" ht="15" customHeight="1">
      <c r="A1522" s="28" t="s">
        <v>4972</v>
      </c>
      <c r="B1522" s="31" t="s">
        <v>2234</v>
      </c>
      <c r="C1522" s="28" t="s">
        <v>1844</v>
      </c>
      <c r="D1522" s="28" t="s">
        <v>1889</v>
      </c>
      <c r="E1522" s="53">
        <v>38469633</v>
      </c>
      <c r="F1522" s="53">
        <v>38469633</v>
      </c>
      <c r="G1522" s="28">
        <v>1</v>
      </c>
      <c r="H1522" s="28" t="s">
        <v>2161</v>
      </c>
      <c r="I1522" s="28" t="s">
        <v>2863</v>
      </c>
      <c r="J1522" s="28">
        <v>1821</v>
      </c>
      <c r="K1522" s="28">
        <v>607</v>
      </c>
      <c r="L1522" s="28" t="s">
        <v>3956</v>
      </c>
      <c r="M1522" s="30">
        <v>0.99835526315789502</v>
      </c>
      <c r="N1522" s="28"/>
      <c r="O1522" s="1">
        <v>1</v>
      </c>
      <c r="P1522" s="16" t="s">
        <v>5130</v>
      </c>
      <c r="T1522" s="3"/>
    </row>
    <row r="1523" spans="1:20" ht="15" customHeight="1">
      <c r="A1523" s="28" t="s">
        <v>4972</v>
      </c>
      <c r="B1523" s="31" t="s">
        <v>2696</v>
      </c>
      <c r="C1523" s="28" t="s">
        <v>2697</v>
      </c>
      <c r="D1523" s="28" t="s">
        <v>1889</v>
      </c>
      <c r="E1523" s="53">
        <v>40419907</v>
      </c>
      <c r="F1523" s="53">
        <v>40419907</v>
      </c>
      <c r="G1523" s="28">
        <v>1</v>
      </c>
      <c r="H1523" s="28" t="s">
        <v>2161</v>
      </c>
      <c r="I1523" s="28" t="s">
        <v>3440</v>
      </c>
      <c r="J1523" s="28">
        <v>711</v>
      </c>
      <c r="K1523" s="28">
        <v>237</v>
      </c>
      <c r="L1523" s="28" t="s">
        <v>4762</v>
      </c>
      <c r="M1523" s="30">
        <v>0.97131147540983598</v>
      </c>
      <c r="N1523" s="28"/>
      <c r="O1523" s="1">
        <v>1</v>
      </c>
      <c r="P1523" s="16" t="s">
        <v>5131</v>
      </c>
      <c r="T1523" s="3"/>
    </row>
    <row r="1524" spans="1:20" ht="15" customHeight="1">
      <c r="A1524" s="28" t="s">
        <v>4972</v>
      </c>
      <c r="B1524" s="31" t="s">
        <v>2525</v>
      </c>
      <c r="C1524" s="28" t="s">
        <v>1842</v>
      </c>
      <c r="D1524" s="28" t="s">
        <v>1889</v>
      </c>
      <c r="E1524" s="53">
        <v>42900394</v>
      </c>
      <c r="F1524" s="53">
        <v>42900394</v>
      </c>
      <c r="G1524" s="28">
        <v>7</v>
      </c>
      <c r="H1524" s="28" t="s">
        <v>2163</v>
      </c>
      <c r="I1524" s="28" t="s">
        <v>3219</v>
      </c>
      <c r="J1524" s="28">
        <v>179</v>
      </c>
      <c r="K1524" s="28">
        <v>60</v>
      </c>
      <c r="L1524" s="28" t="s">
        <v>4448</v>
      </c>
      <c r="M1524" s="30">
        <v>0.434782608695652</v>
      </c>
      <c r="N1524" s="28"/>
      <c r="O1524" s="1">
        <v>0.16666666666666699</v>
      </c>
      <c r="P1524" s="16" t="s">
        <v>5130</v>
      </c>
      <c r="T1524" s="3"/>
    </row>
    <row r="1525" spans="1:20" ht="15" customHeight="1">
      <c r="A1525" s="28" t="s">
        <v>4972</v>
      </c>
      <c r="B1525" s="31" t="s">
        <v>2355</v>
      </c>
      <c r="C1525" s="28" t="s">
        <v>1843</v>
      </c>
      <c r="D1525" s="28" t="s">
        <v>1889</v>
      </c>
      <c r="E1525" s="53">
        <v>44339487</v>
      </c>
      <c r="F1525" s="53">
        <v>44339487</v>
      </c>
      <c r="G1525" s="28">
        <v>1</v>
      </c>
      <c r="H1525" s="28" t="s">
        <v>2161</v>
      </c>
      <c r="I1525" s="28" t="s">
        <v>3003</v>
      </c>
      <c r="J1525" s="28">
        <v>1757</v>
      </c>
      <c r="K1525" s="28">
        <v>586</v>
      </c>
      <c r="L1525" s="28" t="s">
        <v>4131</v>
      </c>
      <c r="M1525" s="30">
        <v>0.97342192691030005</v>
      </c>
      <c r="N1525" s="28"/>
      <c r="O1525" s="1">
        <v>0.25</v>
      </c>
      <c r="P1525" s="16" t="s">
        <v>5130</v>
      </c>
      <c r="T1525" s="3"/>
    </row>
    <row r="1526" spans="1:20" ht="15" customHeight="1">
      <c r="A1526" s="28" t="s">
        <v>4972</v>
      </c>
      <c r="B1526" s="31" t="s">
        <v>944</v>
      </c>
      <c r="C1526" s="28" t="s">
        <v>1840</v>
      </c>
      <c r="D1526" s="28" t="s">
        <v>1890</v>
      </c>
      <c r="E1526" s="53">
        <v>9773510</v>
      </c>
      <c r="F1526" s="53">
        <v>9773522</v>
      </c>
      <c r="G1526" s="28">
        <v>13</v>
      </c>
      <c r="H1526" s="28" t="s">
        <v>2161</v>
      </c>
      <c r="I1526" s="28" t="s">
        <v>3414</v>
      </c>
      <c r="J1526" s="28">
        <v>958</v>
      </c>
      <c r="K1526" s="28">
        <v>320</v>
      </c>
      <c r="L1526" s="28" t="s">
        <v>4726</v>
      </c>
      <c r="M1526" s="30">
        <v>0.984615384615385</v>
      </c>
      <c r="N1526" s="28"/>
      <c r="O1526" s="1">
        <v>0.125</v>
      </c>
      <c r="P1526" s="16" t="s">
        <v>5130</v>
      </c>
      <c r="T1526" s="3"/>
    </row>
    <row r="1527" spans="1:20" ht="15" customHeight="1">
      <c r="A1527" s="28" t="s">
        <v>4972</v>
      </c>
      <c r="B1527" s="31" t="s">
        <v>2613</v>
      </c>
      <c r="C1527" s="28" t="s">
        <v>1849</v>
      </c>
      <c r="D1527" s="28" t="s">
        <v>1890</v>
      </c>
      <c r="E1527" s="53">
        <v>9852035</v>
      </c>
      <c r="F1527" s="53">
        <v>9852035</v>
      </c>
      <c r="G1527" s="28">
        <v>1</v>
      </c>
      <c r="H1527" s="28" t="s">
        <v>2161</v>
      </c>
      <c r="I1527" s="28" t="s">
        <v>3331</v>
      </c>
      <c r="J1527" s="28">
        <v>2610</v>
      </c>
      <c r="K1527" s="28">
        <v>870</v>
      </c>
      <c r="L1527" s="28" t="s">
        <v>4604</v>
      </c>
      <c r="M1527" s="30">
        <v>0.949781659388646</v>
      </c>
      <c r="N1527" s="28"/>
      <c r="O1527" s="1">
        <v>0.5</v>
      </c>
      <c r="P1527" s="16" t="s">
        <v>5130</v>
      </c>
      <c r="T1527" s="3"/>
    </row>
    <row r="1528" spans="1:20" ht="15" customHeight="1">
      <c r="A1528" s="28" t="s">
        <v>4972</v>
      </c>
      <c r="B1528" s="31" t="s">
        <v>2178</v>
      </c>
      <c r="C1528" s="28" t="s">
        <v>1852</v>
      </c>
      <c r="D1528" s="28" t="s">
        <v>1890</v>
      </c>
      <c r="E1528" s="53">
        <v>9932469</v>
      </c>
      <c r="F1528" s="53">
        <v>9932469</v>
      </c>
      <c r="G1528" s="28">
        <v>1</v>
      </c>
      <c r="H1528" s="28" t="s">
        <v>2161</v>
      </c>
      <c r="I1528" s="28" t="s">
        <v>2799</v>
      </c>
      <c r="J1528" s="28" t="s">
        <v>3537</v>
      </c>
      <c r="K1528" s="28" t="s">
        <v>3538</v>
      </c>
      <c r="L1528" s="28" t="s">
        <v>3875</v>
      </c>
      <c r="M1528" s="30">
        <v>0.989816976217057</v>
      </c>
      <c r="N1528" s="28"/>
      <c r="O1528" s="1">
        <v>0.66666666666666696</v>
      </c>
      <c r="P1528" s="16" t="s">
        <v>5130</v>
      </c>
      <c r="T1528" s="3"/>
    </row>
    <row r="1529" spans="1:20" ht="15" customHeight="1">
      <c r="A1529" s="28" t="s">
        <v>4972</v>
      </c>
      <c r="B1529" s="31" t="s">
        <v>295</v>
      </c>
      <c r="C1529" s="28" t="s">
        <v>1848</v>
      </c>
      <c r="D1529" s="28" t="s">
        <v>1890</v>
      </c>
      <c r="E1529" s="53">
        <v>12765212</v>
      </c>
      <c r="F1529" s="53">
        <v>12765212</v>
      </c>
      <c r="G1529" s="28">
        <v>1</v>
      </c>
      <c r="H1529" s="28" t="s">
        <v>2162</v>
      </c>
      <c r="I1529" s="28" t="s">
        <v>3480</v>
      </c>
      <c r="J1529" s="28">
        <v>153</v>
      </c>
      <c r="K1529" s="28">
        <v>51</v>
      </c>
      <c r="L1529" s="28" t="s">
        <v>4815</v>
      </c>
      <c r="M1529" s="30">
        <v>0.21794871794871801</v>
      </c>
      <c r="N1529" s="28"/>
      <c r="O1529" s="1">
        <v>1</v>
      </c>
      <c r="P1529" s="16" t="s">
        <v>5130</v>
      </c>
      <c r="T1529" s="3"/>
    </row>
    <row r="1530" spans="1:20" ht="15" customHeight="1">
      <c r="A1530" s="28" t="s">
        <v>4972</v>
      </c>
      <c r="B1530" s="31" t="s">
        <v>173</v>
      </c>
      <c r="C1530" s="28" t="s">
        <v>1842</v>
      </c>
      <c r="D1530" s="28" t="s">
        <v>1890</v>
      </c>
      <c r="E1530" s="53">
        <v>15427789</v>
      </c>
      <c r="F1530" s="53">
        <v>15427789</v>
      </c>
      <c r="G1530" s="28">
        <v>1</v>
      </c>
      <c r="H1530" s="28" t="s">
        <v>2162</v>
      </c>
      <c r="I1530" s="28" t="s">
        <v>3172</v>
      </c>
      <c r="J1530" s="28">
        <v>833</v>
      </c>
      <c r="K1530" s="28">
        <v>278</v>
      </c>
      <c r="L1530" s="28" t="s">
        <v>4371</v>
      </c>
      <c r="M1530" s="30">
        <v>0.97543859649122799</v>
      </c>
      <c r="N1530" s="28"/>
      <c r="O1530" s="1">
        <v>1</v>
      </c>
      <c r="P1530" s="16" t="s">
        <v>5130</v>
      </c>
      <c r="T1530" s="3"/>
    </row>
    <row r="1531" spans="1:20" ht="15" customHeight="1">
      <c r="A1531" s="28" t="s">
        <v>4972</v>
      </c>
      <c r="B1531" s="31" t="s">
        <v>162</v>
      </c>
      <c r="C1531" s="28" t="s">
        <v>1844</v>
      </c>
      <c r="D1531" s="28" t="s">
        <v>1890</v>
      </c>
      <c r="E1531" s="53">
        <v>18057988</v>
      </c>
      <c r="F1531" s="53">
        <v>18057988</v>
      </c>
      <c r="G1531" s="28">
        <v>1</v>
      </c>
      <c r="H1531" s="28" t="s">
        <v>2161</v>
      </c>
      <c r="I1531" s="28" t="s">
        <v>1596</v>
      </c>
      <c r="J1531" s="28">
        <v>267</v>
      </c>
      <c r="K1531" s="28">
        <v>89</v>
      </c>
      <c r="L1531" s="28" t="s">
        <v>3977</v>
      </c>
      <c r="M1531" s="30">
        <v>0.78070175438596501</v>
      </c>
      <c r="N1531" s="28"/>
      <c r="O1531" s="1">
        <v>1</v>
      </c>
      <c r="P1531" s="16" t="s">
        <v>5131</v>
      </c>
      <c r="T1531" s="3"/>
    </row>
    <row r="1532" spans="1:20" ht="15" customHeight="1">
      <c r="A1532" s="28" t="s">
        <v>4972</v>
      </c>
      <c r="B1532" s="31" t="s">
        <v>2545</v>
      </c>
      <c r="C1532" s="28" t="s">
        <v>1842</v>
      </c>
      <c r="D1532" s="28" t="s">
        <v>1890</v>
      </c>
      <c r="E1532" s="53">
        <v>23938100</v>
      </c>
      <c r="F1532" s="53">
        <v>23938103</v>
      </c>
      <c r="G1532" s="28">
        <v>4</v>
      </c>
      <c r="H1532" s="28" t="s">
        <v>2161</v>
      </c>
      <c r="I1532" s="28" t="s">
        <v>3242</v>
      </c>
      <c r="J1532" s="28">
        <v>368</v>
      </c>
      <c r="K1532" s="28">
        <v>123</v>
      </c>
      <c r="L1532" s="28" t="s">
        <v>4486</v>
      </c>
      <c r="M1532" s="30">
        <v>0.84246575342465801</v>
      </c>
      <c r="N1532" s="28"/>
      <c r="O1532" s="1">
        <v>0.16666666666666699</v>
      </c>
      <c r="P1532" s="16" t="s">
        <v>5130</v>
      </c>
      <c r="T1532" s="3"/>
    </row>
    <row r="1533" spans="1:20" ht="15" customHeight="1">
      <c r="A1533" s="28" t="s">
        <v>4972</v>
      </c>
      <c r="B1533" s="31" t="s">
        <v>947</v>
      </c>
      <c r="C1533" s="28" t="s">
        <v>1844</v>
      </c>
      <c r="D1533" s="28" t="s">
        <v>1890</v>
      </c>
      <c r="E1533" s="53">
        <v>25752891</v>
      </c>
      <c r="F1533" s="53">
        <v>25752891</v>
      </c>
      <c r="G1533" s="28">
        <v>1</v>
      </c>
      <c r="H1533" s="28" t="s">
        <v>2161</v>
      </c>
      <c r="I1533" s="28" t="s">
        <v>1597</v>
      </c>
      <c r="J1533" s="28">
        <v>1008</v>
      </c>
      <c r="K1533" s="28">
        <v>336</v>
      </c>
      <c r="L1533" s="28" t="s">
        <v>3988</v>
      </c>
      <c r="M1533" s="30">
        <v>0.52747252747252704</v>
      </c>
      <c r="N1533" s="28"/>
      <c r="O1533" s="1">
        <v>0.25</v>
      </c>
      <c r="P1533" s="16" t="s">
        <v>5130</v>
      </c>
      <c r="T1533" s="3"/>
    </row>
    <row r="1534" spans="1:20" ht="15" customHeight="1">
      <c r="A1534" s="28" t="s">
        <v>4972</v>
      </c>
      <c r="B1534" s="31" t="s">
        <v>323</v>
      </c>
      <c r="C1534" s="28" t="s">
        <v>1844</v>
      </c>
      <c r="D1534" s="28" t="s">
        <v>1890</v>
      </c>
      <c r="E1534" s="53">
        <v>32006120</v>
      </c>
      <c r="F1534" s="53">
        <v>32006120</v>
      </c>
      <c r="G1534" s="28">
        <v>1</v>
      </c>
      <c r="H1534" s="28" t="s">
        <v>2162</v>
      </c>
      <c r="I1534" s="28" t="s">
        <v>324</v>
      </c>
      <c r="J1534" s="28">
        <v>545</v>
      </c>
      <c r="K1534" s="28">
        <v>182</v>
      </c>
      <c r="L1534" s="28" t="s">
        <v>4038</v>
      </c>
      <c r="M1534" s="30">
        <v>0.28751974723538698</v>
      </c>
      <c r="N1534" s="28"/>
      <c r="O1534" s="1">
        <v>1</v>
      </c>
      <c r="P1534" s="16" t="s">
        <v>5131</v>
      </c>
      <c r="T1534" s="3"/>
    </row>
    <row r="1535" spans="1:20" ht="15" customHeight="1">
      <c r="A1535" s="28" t="s">
        <v>4972</v>
      </c>
      <c r="B1535" s="31" t="s">
        <v>323</v>
      </c>
      <c r="C1535" s="28" t="s">
        <v>1849</v>
      </c>
      <c r="D1535" s="28" t="s">
        <v>1890</v>
      </c>
      <c r="E1535" s="53">
        <v>32006323</v>
      </c>
      <c r="F1535" s="53">
        <v>32006323</v>
      </c>
      <c r="G1535" s="28">
        <v>1</v>
      </c>
      <c r="H1535" s="28" t="s">
        <v>2163</v>
      </c>
      <c r="I1535" s="28" t="s">
        <v>324</v>
      </c>
      <c r="J1535" s="28">
        <v>748</v>
      </c>
      <c r="K1535" s="28">
        <v>250</v>
      </c>
      <c r="L1535" s="28" t="s">
        <v>4606</v>
      </c>
      <c r="M1535" s="30">
        <v>0.394944707740916</v>
      </c>
      <c r="N1535" s="28"/>
      <c r="O1535" s="1">
        <v>1</v>
      </c>
      <c r="P1535" s="16" t="s">
        <v>5131</v>
      </c>
      <c r="T1535" s="3"/>
    </row>
    <row r="1536" spans="1:20" ht="15" customHeight="1">
      <c r="A1536" s="28" t="s">
        <v>4972</v>
      </c>
      <c r="B1536" s="31" t="s">
        <v>323</v>
      </c>
      <c r="C1536" s="28" t="s">
        <v>1843</v>
      </c>
      <c r="D1536" s="28" t="s">
        <v>1890</v>
      </c>
      <c r="E1536" s="53">
        <v>32006647</v>
      </c>
      <c r="F1536" s="53">
        <v>32006647</v>
      </c>
      <c r="G1536" s="28">
        <v>8</v>
      </c>
      <c r="H1536" s="28" t="s">
        <v>2162</v>
      </c>
      <c r="I1536" s="28" t="s">
        <v>324</v>
      </c>
      <c r="J1536" s="28">
        <v>1072</v>
      </c>
      <c r="K1536" s="28">
        <v>358</v>
      </c>
      <c r="L1536" s="28" t="s">
        <v>4148</v>
      </c>
      <c r="M1536" s="30">
        <v>0.56556082148499198</v>
      </c>
      <c r="N1536" s="28"/>
      <c r="O1536" s="1">
        <v>1</v>
      </c>
      <c r="P1536" s="16" t="s">
        <v>5131</v>
      </c>
      <c r="T1536" s="3"/>
    </row>
    <row r="1537" spans="1:20" ht="15" customHeight="1">
      <c r="A1537" s="28" t="s">
        <v>4972</v>
      </c>
      <c r="B1537" s="31" t="s">
        <v>56</v>
      </c>
      <c r="C1537" s="28" t="s">
        <v>1842</v>
      </c>
      <c r="D1537" s="28" t="s">
        <v>1890</v>
      </c>
      <c r="E1537" s="53">
        <v>37433965</v>
      </c>
      <c r="F1537" s="53">
        <v>37433965</v>
      </c>
      <c r="G1537" s="28">
        <v>1</v>
      </c>
      <c r="H1537" s="28" t="s">
        <v>2162</v>
      </c>
      <c r="I1537" s="28" t="s">
        <v>3048</v>
      </c>
      <c r="J1537" s="28" t="s">
        <v>3649</v>
      </c>
      <c r="K1537" s="28" t="s">
        <v>3650</v>
      </c>
      <c r="L1537" s="28" t="s">
        <v>4199</v>
      </c>
      <c r="M1537" s="30">
        <v>0.48216374269005846</v>
      </c>
      <c r="N1537" s="28"/>
      <c r="O1537" s="1">
        <v>1</v>
      </c>
      <c r="P1537" s="16" t="s">
        <v>5131</v>
      </c>
      <c r="T1537" s="3"/>
    </row>
    <row r="1538" spans="1:20" ht="15" customHeight="1">
      <c r="A1538" s="28" t="s">
        <v>4972</v>
      </c>
      <c r="B1538" s="31" t="s">
        <v>2686</v>
      </c>
      <c r="C1538" s="28" t="s">
        <v>1840</v>
      </c>
      <c r="D1538" s="28" t="s">
        <v>1890</v>
      </c>
      <c r="E1538" s="53">
        <v>38334736</v>
      </c>
      <c r="F1538" s="53">
        <v>38334736</v>
      </c>
      <c r="G1538" s="28">
        <v>2</v>
      </c>
      <c r="H1538" s="28" t="s">
        <v>2162</v>
      </c>
      <c r="I1538" s="28" t="s">
        <v>3429</v>
      </c>
      <c r="J1538" s="28">
        <v>1777</v>
      </c>
      <c r="K1538" s="28">
        <v>593</v>
      </c>
      <c r="L1538" s="28" t="s">
        <v>4742</v>
      </c>
      <c r="M1538" s="30">
        <v>0.996638655462185</v>
      </c>
      <c r="N1538" s="28"/>
      <c r="O1538" s="1">
        <v>1</v>
      </c>
      <c r="P1538" s="16" t="s">
        <v>5130</v>
      </c>
      <c r="T1538" s="3"/>
    </row>
    <row r="1539" spans="1:20" ht="15" customHeight="1">
      <c r="A1539" s="28" t="s">
        <v>4972</v>
      </c>
      <c r="B1539" s="31" t="s">
        <v>2423</v>
      </c>
      <c r="C1539" s="28" t="s">
        <v>1842</v>
      </c>
      <c r="D1539" s="28" t="s">
        <v>1890</v>
      </c>
      <c r="E1539" s="53">
        <v>39298189</v>
      </c>
      <c r="F1539" s="53">
        <v>39298189</v>
      </c>
      <c r="G1539" s="28">
        <v>1</v>
      </c>
      <c r="H1539" s="28" t="s">
        <v>2162</v>
      </c>
      <c r="I1539" s="28" t="s">
        <v>3092</v>
      </c>
      <c r="J1539" s="28">
        <v>2</v>
      </c>
      <c r="K1539" s="28">
        <v>1</v>
      </c>
      <c r="L1539" s="28" t="s">
        <v>3870</v>
      </c>
      <c r="M1539" s="30">
        <v>2.5773195876288698E-3</v>
      </c>
      <c r="N1539" s="28"/>
      <c r="O1539" s="1">
        <v>0.25</v>
      </c>
      <c r="P1539" s="16" t="s">
        <v>5130</v>
      </c>
      <c r="T1539" s="3"/>
    </row>
    <row r="1540" spans="1:20" ht="15" customHeight="1">
      <c r="A1540" s="28" t="s">
        <v>4972</v>
      </c>
      <c r="B1540" s="31" t="s">
        <v>2338</v>
      </c>
      <c r="C1540" s="28" t="s">
        <v>1865</v>
      </c>
      <c r="D1540" s="28" t="s">
        <v>1890</v>
      </c>
      <c r="E1540" s="53">
        <v>44750959</v>
      </c>
      <c r="F1540" s="53">
        <v>44750969</v>
      </c>
      <c r="G1540" s="28">
        <v>11</v>
      </c>
      <c r="H1540" s="28" t="s">
        <v>2161</v>
      </c>
      <c r="I1540" s="28" t="s">
        <v>2983</v>
      </c>
      <c r="J1540" s="28" t="s">
        <v>3621</v>
      </c>
      <c r="K1540" s="28" t="s">
        <v>3551</v>
      </c>
      <c r="L1540" s="28" t="s">
        <v>4111</v>
      </c>
      <c r="M1540" s="30">
        <v>5.1470588235294101E-2</v>
      </c>
      <c r="N1540" s="28"/>
      <c r="O1540" s="1">
        <v>1</v>
      </c>
      <c r="P1540" s="16" t="s">
        <v>5131</v>
      </c>
      <c r="T1540" s="3"/>
    </row>
    <row r="1541" spans="1:20" ht="15" customHeight="1">
      <c r="A1541" s="28" t="s">
        <v>4972</v>
      </c>
      <c r="B1541" s="31" t="s">
        <v>2276</v>
      </c>
      <c r="C1541" s="28" t="s">
        <v>1844</v>
      </c>
      <c r="D1541" s="28" t="s">
        <v>1890</v>
      </c>
      <c r="E1541" s="53">
        <v>44918164</v>
      </c>
      <c r="F1541" s="53">
        <v>44918174</v>
      </c>
      <c r="G1541" s="28">
        <v>11</v>
      </c>
      <c r="H1541" s="28" t="s">
        <v>2161</v>
      </c>
      <c r="I1541" s="28" t="s">
        <v>2913</v>
      </c>
      <c r="J1541" s="28">
        <v>802</v>
      </c>
      <c r="K1541" s="28">
        <v>268</v>
      </c>
      <c r="L1541" s="28" t="s">
        <v>4027</v>
      </c>
      <c r="M1541" s="30">
        <v>0.39124087591240903</v>
      </c>
      <c r="N1541" s="28"/>
      <c r="O1541" s="1">
        <v>1</v>
      </c>
      <c r="P1541" s="16" t="s">
        <v>5130</v>
      </c>
      <c r="T1541" s="3"/>
    </row>
    <row r="1542" spans="1:20" ht="15" customHeight="1">
      <c r="A1542" s="28" t="s">
        <v>4972</v>
      </c>
      <c r="B1542" s="31" t="s">
        <v>2309</v>
      </c>
      <c r="C1542" s="28" t="s">
        <v>1874</v>
      </c>
      <c r="D1542" s="28" t="s">
        <v>1890</v>
      </c>
      <c r="E1542" s="53">
        <v>46734254</v>
      </c>
      <c r="F1542" s="53">
        <v>46734255</v>
      </c>
      <c r="G1542" s="28">
        <v>2</v>
      </c>
      <c r="H1542" s="28" t="s">
        <v>2161</v>
      </c>
      <c r="I1542" s="28" t="s">
        <v>2949</v>
      </c>
      <c r="J1542" s="28">
        <v>64</v>
      </c>
      <c r="K1542" s="28">
        <v>22</v>
      </c>
      <c r="L1542" s="28" t="s">
        <v>4066</v>
      </c>
      <c r="M1542" s="30">
        <v>5.6994818652849701E-2</v>
      </c>
      <c r="N1542" s="28"/>
      <c r="O1542" s="1">
        <v>1</v>
      </c>
      <c r="P1542" s="16" t="s">
        <v>5130</v>
      </c>
      <c r="T1542" s="3"/>
    </row>
    <row r="1543" spans="1:20" ht="15" customHeight="1">
      <c r="A1543" s="28" t="s">
        <v>4972</v>
      </c>
      <c r="B1543" s="31" t="s">
        <v>2649</v>
      </c>
      <c r="C1543" s="28" t="s">
        <v>1846</v>
      </c>
      <c r="D1543" s="28" t="s">
        <v>1890</v>
      </c>
      <c r="E1543" s="53">
        <v>46750203</v>
      </c>
      <c r="F1543" s="53">
        <v>46750203</v>
      </c>
      <c r="G1543" s="28">
        <v>4</v>
      </c>
      <c r="H1543" s="28" t="s">
        <v>2162</v>
      </c>
      <c r="I1543" s="28" t="s">
        <v>3373</v>
      </c>
      <c r="J1543" s="28">
        <v>447</v>
      </c>
      <c r="K1543" s="28">
        <v>149</v>
      </c>
      <c r="L1543" s="28" t="s">
        <v>4667</v>
      </c>
      <c r="M1543" s="30">
        <v>0.85142857142857098</v>
      </c>
      <c r="N1543" s="28"/>
      <c r="O1543" s="1">
        <v>1</v>
      </c>
      <c r="P1543" s="16" t="s">
        <v>5131</v>
      </c>
      <c r="T1543" s="3"/>
    </row>
    <row r="1544" spans="1:20" ht="15" customHeight="1">
      <c r="A1544" s="28" t="s">
        <v>4972</v>
      </c>
      <c r="B1544" s="31" t="s">
        <v>949</v>
      </c>
      <c r="C1544" s="28" t="s">
        <v>1852</v>
      </c>
      <c r="D1544" s="28" t="s">
        <v>1890</v>
      </c>
      <c r="E1544" s="53">
        <v>46850567</v>
      </c>
      <c r="F1544" s="53">
        <v>46850567</v>
      </c>
      <c r="G1544" s="28">
        <v>1</v>
      </c>
      <c r="H1544" s="28" t="s">
        <v>2162</v>
      </c>
      <c r="I1544" s="28" t="s">
        <v>1599</v>
      </c>
      <c r="J1544" s="28">
        <v>23</v>
      </c>
      <c r="K1544" s="28">
        <v>8</v>
      </c>
      <c r="L1544" s="28" t="s">
        <v>3886</v>
      </c>
      <c r="M1544" s="30">
        <v>2.7210884353741499E-2</v>
      </c>
      <c r="N1544" s="28"/>
      <c r="O1544" s="1">
        <v>1</v>
      </c>
      <c r="P1544" s="16" t="s">
        <v>5131</v>
      </c>
      <c r="T1544" s="3"/>
    </row>
    <row r="1545" spans="1:20" ht="15" customHeight="1">
      <c r="A1545" s="28" t="s">
        <v>4972</v>
      </c>
      <c r="B1545" s="31" t="s">
        <v>2497</v>
      </c>
      <c r="C1545" s="28" t="s">
        <v>1842</v>
      </c>
      <c r="D1545" s="28" t="s">
        <v>1890</v>
      </c>
      <c r="E1545" s="53">
        <v>47018320</v>
      </c>
      <c r="F1545" s="53">
        <v>47018330</v>
      </c>
      <c r="G1545" s="28">
        <v>11</v>
      </c>
      <c r="H1545" s="28" t="s">
        <v>2161</v>
      </c>
      <c r="I1545" s="28" t="s">
        <v>3184</v>
      </c>
      <c r="J1545" s="28">
        <v>4782</v>
      </c>
      <c r="K1545" s="28">
        <v>1594</v>
      </c>
      <c r="L1545" s="28" t="s">
        <v>4385</v>
      </c>
      <c r="M1545" s="30">
        <v>0.57858439201451894</v>
      </c>
      <c r="N1545" s="28"/>
      <c r="O1545" s="1">
        <v>1</v>
      </c>
      <c r="P1545" s="16" t="s">
        <v>5130</v>
      </c>
      <c r="T1545" s="3"/>
    </row>
    <row r="1546" spans="1:20" ht="15" customHeight="1">
      <c r="A1546" s="28" t="s">
        <v>4972</v>
      </c>
      <c r="B1546" s="31" t="s">
        <v>244</v>
      </c>
      <c r="C1546" s="28" t="s">
        <v>1840</v>
      </c>
      <c r="D1546" s="28" t="s">
        <v>1890</v>
      </c>
      <c r="E1546" s="53">
        <v>47423244</v>
      </c>
      <c r="F1546" s="53">
        <v>47423244</v>
      </c>
      <c r="G1546" s="28">
        <v>4</v>
      </c>
      <c r="H1546" s="28" t="s">
        <v>2162</v>
      </c>
      <c r="I1546" s="28" t="s">
        <v>3422</v>
      </c>
      <c r="J1546" s="28">
        <v>807</v>
      </c>
      <c r="K1546" s="28">
        <v>269</v>
      </c>
      <c r="L1546" s="28" t="s">
        <v>4736</v>
      </c>
      <c r="M1546" s="30">
        <v>0.16432498472816101</v>
      </c>
      <c r="N1546" s="28"/>
      <c r="O1546" s="1">
        <v>1</v>
      </c>
      <c r="P1546" s="16" t="s">
        <v>5130</v>
      </c>
      <c r="T1546" s="3"/>
    </row>
    <row r="1547" spans="1:20" ht="15" customHeight="1">
      <c r="A1547" s="28" t="s">
        <v>4972</v>
      </c>
      <c r="B1547" s="31" t="s">
        <v>108</v>
      </c>
      <c r="C1547" s="28" t="s">
        <v>1846</v>
      </c>
      <c r="D1547" s="28" t="s">
        <v>1890</v>
      </c>
      <c r="E1547" s="53">
        <v>48389331</v>
      </c>
      <c r="F1547" s="53">
        <v>48389331</v>
      </c>
      <c r="G1547" s="28">
        <v>1</v>
      </c>
      <c r="H1547" s="28" t="s">
        <v>2161</v>
      </c>
      <c r="I1547" s="28" t="s">
        <v>3352</v>
      </c>
      <c r="J1547" s="28" t="s">
        <v>2069</v>
      </c>
      <c r="K1547" s="28" t="s">
        <v>3789</v>
      </c>
      <c r="L1547" s="28" t="s">
        <v>4636</v>
      </c>
      <c r="M1547" s="30">
        <v>5.6186198448346249E-2</v>
      </c>
      <c r="N1547" s="28"/>
      <c r="O1547" s="1">
        <v>0.66666666666666696</v>
      </c>
      <c r="P1547" s="16" t="s">
        <v>5130</v>
      </c>
      <c r="T1547" s="3"/>
    </row>
    <row r="1548" spans="1:20" ht="15" customHeight="1">
      <c r="A1548" s="28" t="s">
        <v>4972</v>
      </c>
      <c r="B1548" s="31" t="s">
        <v>108</v>
      </c>
      <c r="C1548" s="28" t="s">
        <v>1849</v>
      </c>
      <c r="D1548" s="28" t="s">
        <v>1890</v>
      </c>
      <c r="E1548" s="53">
        <v>48390172</v>
      </c>
      <c r="F1548" s="53">
        <v>48390173</v>
      </c>
      <c r="G1548" s="28">
        <v>2</v>
      </c>
      <c r="H1548" s="28" t="s">
        <v>2161</v>
      </c>
      <c r="I1548" s="28" t="s">
        <v>3315</v>
      </c>
      <c r="J1548" s="28" t="s">
        <v>3768</v>
      </c>
      <c r="K1548" s="28" t="s">
        <v>3769</v>
      </c>
      <c r="L1548" s="28" t="s">
        <v>4581</v>
      </c>
      <c r="M1548" s="30">
        <v>0.18660543548783801</v>
      </c>
      <c r="N1548" s="28"/>
      <c r="O1548" s="1">
        <v>1</v>
      </c>
      <c r="P1548" s="16" t="s">
        <v>5130</v>
      </c>
      <c r="T1548" s="3"/>
    </row>
    <row r="1549" spans="1:20" ht="15" customHeight="1">
      <c r="A1549" s="28" t="s">
        <v>4972</v>
      </c>
      <c r="B1549" s="31" t="s">
        <v>305</v>
      </c>
      <c r="C1549" s="28" t="s">
        <v>1844</v>
      </c>
      <c r="D1549" s="28" t="s">
        <v>1890</v>
      </c>
      <c r="E1549" s="53">
        <v>48575484</v>
      </c>
      <c r="F1549" s="53">
        <v>48575484</v>
      </c>
      <c r="G1549" s="28">
        <v>1</v>
      </c>
      <c r="H1549" s="28" t="s">
        <v>2162</v>
      </c>
      <c r="I1549" s="28" t="s">
        <v>1601</v>
      </c>
      <c r="J1549" s="28">
        <v>78</v>
      </c>
      <c r="K1549" s="28">
        <v>26</v>
      </c>
      <c r="L1549" s="28" t="s">
        <v>4031</v>
      </c>
      <c r="M1549" s="30">
        <v>0.23008849557522101</v>
      </c>
      <c r="N1549" s="28"/>
      <c r="O1549" s="1">
        <v>1</v>
      </c>
      <c r="P1549" s="16" t="s">
        <v>5131</v>
      </c>
      <c r="T1549" s="3"/>
    </row>
    <row r="1550" spans="1:20" ht="15" customHeight="1">
      <c r="A1550" s="28" t="s">
        <v>4972</v>
      </c>
      <c r="B1550" s="31" t="s">
        <v>137</v>
      </c>
      <c r="C1550" s="28" t="s">
        <v>1842</v>
      </c>
      <c r="D1550" s="28" t="s">
        <v>1890</v>
      </c>
      <c r="E1550" s="53">
        <v>48706635</v>
      </c>
      <c r="F1550" s="53">
        <v>48706635</v>
      </c>
      <c r="G1550" s="28">
        <v>1</v>
      </c>
      <c r="H1550" s="28" t="s">
        <v>2162</v>
      </c>
      <c r="I1550" s="28" t="s">
        <v>3143</v>
      </c>
      <c r="J1550" s="28" t="s">
        <v>3698</v>
      </c>
      <c r="K1550" s="28" t="s">
        <v>3699</v>
      </c>
      <c r="L1550" s="28" t="s">
        <v>4335</v>
      </c>
      <c r="M1550" s="30">
        <v>0.83673469387755095</v>
      </c>
      <c r="N1550" s="28"/>
      <c r="O1550" s="1">
        <v>0.2</v>
      </c>
      <c r="P1550" s="16" t="s">
        <v>5130</v>
      </c>
      <c r="T1550" s="3"/>
    </row>
    <row r="1551" spans="1:20" ht="15" customHeight="1">
      <c r="A1551" s="28" t="s">
        <v>4972</v>
      </c>
      <c r="B1551" s="31" t="s">
        <v>137</v>
      </c>
      <c r="C1551" s="28" t="s">
        <v>1846</v>
      </c>
      <c r="D1551" s="28" t="s">
        <v>1890</v>
      </c>
      <c r="E1551" s="53">
        <v>48706920</v>
      </c>
      <c r="F1551" s="53">
        <v>48706920</v>
      </c>
      <c r="G1551" s="28">
        <v>2</v>
      </c>
      <c r="H1551" s="28" t="s">
        <v>2162</v>
      </c>
      <c r="I1551" s="28" t="s">
        <v>3358</v>
      </c>
      <c r="J1551" s="28" t="s">
        <v>3698</v>
      </c>
      <c r="K1551" s="28" t="s">
        <v>3699</v>
      </c>
      <c r="L1551" s="28" t="s">
        <v>4644</v>
      </c>
      <c r="M1551" s="30">
        <v>0.93181818181818199</v>
      </c>
      <c r="N1551" s="28"/>
      <c r="O1551" s="1">
        <v>0.2</v>
      </c>
      <c r="P1551" s="16" t="s">
        <v>5130</v>
      </c>
      <c r="T1551" s="3"/>
    </row>
    <row r="1552" spans="1:20" ht="15" customHeight="1">
      <c r="A1552" s="28" t="s">
        <v>4972</v>
      </c>
      <c r="B1552" s="31" t="s">
        <v>951</v>
      </c>
      <c r="C1552" s="28" t="s">
        <v>1842</v>
      </c>
      <c r="D1552" s="28" t="s">
        <v>1890</v>
      </c>
      <c r="E1552" s="53">
        <v>48930979</v>
      </c>
      <c r="F1552" s="53">
        <v>48930979</v>
      </c>
      <c r="G1552" s="28">
        <v>4</v>
      </c>
      <c r="H1552" s="28" t="s">
        <v>2162</v>
      </c>
      <c r="I1552" s="28" t="s">
        <v>1604</v>
      </c>
      <c r="J1552" s="28">
        <v>608</v>
      </c>
      <c r="K1552" s="28">
        <v>203</v>
      </c>
      <c r="L1552" s="28" t="s">
        <v>4200</v>
      </c>
      <c r="M1552" s="30">
        <v>0.69759450171821302</v>
      </c>
      <c r="N1552" s="28"/>
      <c r="O1552" s="1">
        <v>1</v>
      </c>
      <c r="P1552" s="16" t="s">
        <v>5131</v>
      </c>
      <c r="T1552" s="3"/>
    </row>
    <row r="1553" spans="1:20" ht="15" customHeight="1">
      <c r="A1553" s="28" t="s">
        <v>4972</v>
      </c>
      <c r="B1553" s="31" t="s">
        <v>2672</v>
      </c>
      <c r="C1553" s="28" t="s">
        <v>1840</v>
      </c>
      <c r="D1553" s="28" t="s">
        <v>1890</v>
      </c>
      <c r="E1553" s="53">
        <v>51965779</v>
      </c>
      <c r="F1553" s="53">
        <v>51965779</v>
      </c>
      <c r="G1553" s="28">
        <v>1</v>
      </c>
      <c r="H1553" s="28" t="s">
        <v>2162</v>
      </c>
      <c r="I1553" s="28" t="s">
        <v>3404</v>
      </c>
      <c r="J1553" s="28">
        <v>1071</v>
      </c>
      <c r="K1553" s="28">
        <v>357</v>
      </c>
      <c r="L1553" s="28" t="s">
        <v>4712</v>
      </c>
      <c r="M1553" s="30">
        <v>0.96747967479674801</v>
      </c>
      <c r="N1553" s="28"/>
      <c r="O1553" s="1">
        <v>1</v>
      </c>
      <c r="P1553" s="16" t="s">
        <v>5131</v>
      </c>
      <c r="T1553" s="3"/>
    </row>
    <row r="1554" spans="1:20" ht="15" customHeight="1">
      <c r="A1554" s="28" t="s">
        <v>4972</v>
      </c>
      <c r="B1554" s="31" t="s">
        <v>2622</v>
      </c>
      <c r="C1554" s="28" t="s">
        <v>1846</v>
      </c>
      <c r="D1554" s="28" t="s">
        <v>1890</v>
      </c>
      <c r="E1554" s="53">
        <v>56784100</v>
      </c>
      <c r="F1554" s="53">
        <v>56784106</v>
      </c>
      <c r="G1554" s="28">
        <v>7</v>
      </c>
      <c r="H1554" s="28" t="s">
        <v>2161</v>
      </c>
      <c r="I1554" s="28" t="s">
        <v>3337</v>
      </c>
      <c r="J1554" s="28">
        <v>76</v>
      </c>
      <c r="K1554" s="28">
        <v>26</v>
      </c>
      <c r="L1554" s="28" t="s">
        <v>4614</v>
      </c>
      <c r="M1554" s="30">
        <v>4.8780487804878002E-2</v>
      </c>
      <c r="N1554" s="28"/>
      <c r="O1554" s="1">
        <v>0.33333333333333298</v>
      </c>
      <c r="P1554" s="16" t="s">
        <v>5130</v>
      </c>
      <c r="T1554" s="3"/>
    </row>
    <row r="1555" spans="1:20" ht="15" customHeight="1">
      <c r="A1555" s="28" t="s">
        <v>4972</v>
      </c>
      <c r="B1555" s="31" t="s">
        <v>2430</v>
      </c>
      <c r="C1555" s="28" t="s">
        <v>1842</v>
      </c>
      <c r="D1555" s="28" t="s">
        <v>1890</v>
      </c>
      <c r="E1555" s="53">
        <v>57389116</v>
      </c>
      <c r="F1555" s="53">
        <v>57389116</v>
      </c>
      <c r="G1555" s="28">
        <v>1</v>
      </c>
      <c r="H1555" s="28" t="s">
        <v>2162</v>
      </c>
      <c r="I1555" s="28" t="s">
        <v>3098</v>
      </c>
      <c r="J1555" s="28">
        <v>5283</v>
      </c>
      <c r="K1555" s="28">
        <v>1761</v>
      </c>
      <c r="L1555" s="28" t="s">
        <v>4271</v>
      </c>
      <c r="M1555" s="30">
        <v>0.569350145489816</v>
      </c>
      <c r="N1555" s="28"/>
      <c r="O1555" s="1">
        <v>0.5</v>
      </c>
      <c r="P1555" s="16" t="s">
        <v>5131</v>
      </c>
      <c r="T1555" s="3"/>
    </row>
    <row r="1556" spans="1:20" ht="15" customHeight="1">
      <c r="A1556" s="28" t="s">
        <v>4972</v>
      </c>
      <c r="B1556" s="31" t="s">
        <v>2430</v>
      </c>
      <c r="C1556" s="28" t="s">
        <v>1840</v>
      </c>
      <c r="D1556" s="28" t="s">
        <v>1890</v>
      </c>
      <c r="E1556" s="53">
        <v>57389221</v>
      </c>
      <c r="F1556" s="53">
        <v>57389221</v>
      </c>
      <c r="G1556" s="28">
        <v>1</v>
      </c>
      <c r="H1556" s="28" t="s">
        <v>2162</v>
      </c>
      <c r="I1556" s="28" t="s">
        <v>3098</v>
      </c>
      <c r="J1556" s="28">
        <v>5178</v>
      </c>
      <c r="K1556" s="28">
        <v>1726</v>
      </c>
      <c r="L1556" s="28" t="s">
        <v>4703</v>
      </c>
      <c r="M1556" s="30">
        <v>0.55803427093436797</v>
      </c>
      <c r="N1556" s="28"/>
      <c r="O1556" s="1">
        <v>0.5</v>
      </c>
      <c r="P1556" s="16" t="s">
        <v>5131</v>
      </c>
      <c r="T1556" s="3"/>
    </row>
    <row r="1557" spans="1:20" ht="15" customHeight="1">
      <c r="A1557" s="28" t="s">
        <v>4972</v>
      </c>
      <c r="B1557" s="31" t="s">
        <v>2235</v>
      </c>
      <c r="C1557" s="28" t="s">
        <v>1844</v>
      </c>
      <c r="D1557" s="28" t="s">
        <v>1890</v>
      </c>
      <c r="E1557" s="53">
        <v>98667973</v>
      </c>
      <c r="F1557" s="53">
        <v>98667973</v>
      </c>
      <c r="G1557" s="28">
        <v>1</v>
      </c>
      <c r="H1557" s="28" t="s">
        <v>2161</v>
      </c>
      <c r="I1557" s="28" t="s">
        <v>2864</v>
      </c>
      <c r="J1557" s="28">
        <v>27</v>
      </c>
      <c r="K1557" s="28">
        <v>9</v>
      </c>
      <c r="L1557" s="28" t="s">
        <v>3957</v>
      </c>
      <c r="M1557" s="30">
        <v>2.6865671641791E-2</v>
      </c>
      <c r="N1557" s="28"/>
      <c r="O1557" s="1">
        <v>0.5</v>
      </c>
      <c r="P1557" s="16" t="s">
        <v>5131</v>
      </c>
      <c r="T1557" s="3"/>
    </row>
    <row r="1558" spans="1:20" ht="15" customHeight="1">
      <c r="A1558" s="28" t="s">
        <v>4972</v>
      </c>
      <c r="B1558" s="31" t="s">
        <v>954</v>
      </c>
      <c r="C1558" s="28" t="s">
        <v>1842</v>
      </c>
      <c r="D1558" s="28" t="s">
        <v>1890</v>
      </c>
      <c r="E1558" s="53">
        <v>99593157</v>
      </c>
      <c r="F1558" s="53">
        <v>99593157</v>
      </c>
      <c r="G1558" s="28">
        <v>11</v>
      </c>
      <c r="H1558" s="28" t="s">
        <v>2163</v>
      </c>
      <c r="I1558" s="28" t="s">
        <v>1610</v>
      </c>
      <c r="J1558" s="28">
        <v>958</v>
      </c>
      <c r="K1558" s="28">
        <v>320</v>
      </c>
      <c r="L1558" s="28" t="s">
        <v>4438</v>
      </c>
      <c r="M1558" s="30">
        <v>0.99378881987577605</v>
      </c>
      <c r="N1558" s="28"/>
      <c r="O1558" s="1">
        <v>1</v>
      </c>
      <c r="P1558" s="16" t="s">
        <v>5130</v>
      </c>
      <c r="T1558" s="3"/>
    </row>
    <row r="1559" spans="1:20" ht="15" customHeight="1">
      <c r="A1559" s="28" t="s">
        <v>4972</v>
      </c>
      <c r="B1559" s="31" t="s">
        <v>2647</v>
      </c>
      <c r="C1559" s="28" t="s">
        <v>1846</v>
      </c>
      <c r="D1559" s="28" t="s">
        <v>1890</v>
      </c>
      <c r="E1559" s="53">
        <v>99699775</v>
      </c>
      <c r="F1559" s="53">
        <v>99699775</v>
      </c>
      <c r="G1559" s="28">
        <v>1</v>
      </c>
      <c r="H1559" s="28" t="s">
        <v>2162</v>
      </c>
      <c r="I1559" s="28" t="s">
        <v>3371</v>
      </c>
      <c r="J1559" s="28">
        <v>561</v>
      </c>
      <c r="K1559" s="28">
        <v>187</v>
      </c>
      <c r="L1559" s="28" t="s">
        <v>4663</v>
      </c>
      <c r="M1559" s="30">
        <v>0.58990536277602501</v>
      </c>
      <c r="N1559" s="28"/>
      <c r="O1559" s="1">
        <v>1</v>
      </c>
      <c r="P1559" s="16" t="s">
        <v>5131</v>
      </c>
      <c r="T1559" s="3"/>
    </row>
    <row r="1560" spans="1:20" ht="15" customHeight="1">
      <c r="A1560" s="28" t="s">
        <v>4972</v>
      </c>
      <c r="B1560" s="31" t="s">
        <v>300</v>
      </c>
      <c r="C1560" s="28" t="s">
        <v>1842</v>
      </c>
      <c r="D1560" s="28" t="s">
        <v>1890</v>
      </c>
      <c r="E1560" s="53">
        <v>102767523</v>
      </c>
      <c r="F1560" s="53">
        <v>102767523</v>
      </c>
      <c r="G1560" s="28">
        <v>2</v>
      </c>
      <c r="H1560" s="28" t="s">
        <v>2162</v>
      </c>
      <c r="I1560" s="28" t="s">
        <v>3289</v>
      </c>
      <c r="J1560" s="28">
        <v>1208</v>
      </c>
      <c r="K1560" s="28">
        <v>403</v>
      </c>
      <c r="L1560" s="28" t="s">
        <v>4539</v>
      </c>
      <c r="M1560" s="30">
        <v>0.99752475247524797</v>
      </c>
      <c r="N1560" s="28"/>
      <c r="O1560" s="1">
        <v>1</v>
      </c>
      <c r="P1560" s="16" t="s">
        <v>5130</v>
      </c>
      <c r="T1560" s="3"/>
    </row>
    <row r="1561" spans="1:20" ht="15" customHeight="1">
      <c r="A1561" s="28" t="s">
        <v>4972</v>
      </c>
      <c r="B1561" s="31" t="s">
        <v>2251</v>
      </c>
      <c r="C1561" s="28" t="s">
        <v>1844</v>
      </c>
      <c r="D1561" s="28" t="s">
        <v>1890</v>
      </c>
      <c r="E1561" s="53">
        <v>109712088</v>
      </c>
      <c r="F1561" s="53">
        <v>109712089</v>
      </c>
      <c r="G1561" s="28">
        <v>2</v>
      </c>
      <c r="H1561" s="28" t="s">
        <v>2161</v>
      </c>
      <c r="I1561" s="28" t="s">
        <v>2885</v>
      </c>
      <c r="J1561" s="28">
        <v>39</v>
      </c>
      <c r="K1561" s="28">
        <v>13</v>
      </c>
      <c r="L1561" s="28" t="s">
        <v>3986</v>
      </c>
      <c r="M1561" s="30">
        <v>6.6769388803287104E-3</v>
      </c>
      <c r="N1561" s="28"/>
      <c r="O1561" s="1">
        <v>1</v>
      </c>
      <c r="P1561" s="16" t="s">
        <v>5130</v>
      </c>
      <c r="T1561" s="3"/>
    </row>
    <row r="1562" spans="1:20" ht="15" customHeight="1">
      <c r="A1562" s="28" t="s">
        <v>4972</v>
      </c>
      <c r="B1562" s="31" t="s">
        <v>57</v>
      </c>
      <c r="C1562" s="28" t="s">
        <v>1840</v>
      </c>
      <c r="D1562" s="28" t="s">
        <v>1890</v>
      </c>
      <c r="E1562" s="53">
        <v>113318299</v>
      </c>
      <c r="F1562" s="53">
        <v>113318299</v>
      </c>
      <c r="G1562" s="28">
        <v>1</v>
      </c>
      <c r="H1562" s="28" t="s">
        <v>2162</v>
      </c>
      <c r="I1562" s="28" t="s">
        <v>3393</v>
      </c>
      <c r="J1562" s="28">
        <v>517</v>
      </c>
      <c r="K1562" s="28">
        <v>173</v>
      </c>
      <c r="L1562" s="28" t="s">
        <v>4699</v>
      </c>
      <c r="M1562" s="30">
        <v>0.68924302788844605</v>
      </c>
      <c r="N1562" s="28"/>
      <c r="O1562" s="1">
        <v>0.5</v>
      </c>
      <c r="P1562" s="16" t="s">
        <v>5131</v>
      </c>
      <c r="T1562" s="3"/>
    </row>
    <row r="1563" spans="1:20" ht="15" customHeight="1">
      <c r="A1563" s="28" t="s">
        <v>4972</v>
      </c>
      <c r="B1563" s="31" t="s">
        <v>2674</v>
      </c>
      <c r="C1563" s="28" t="s">
        <v>1840</v>
      </c>
      <c r="D1563" s="28" t="s">
        <v>1890</v>
      </c>
      <c r="E1563" s="53">
        <v>115166704</v>
      </c>
      <c r="F1563" s="53">
        <v>115166704</v>
      </c>
      <c r="G1563" s="28">
        <v>2</v>
      </c>
      <c r="H1563" s="28" t="s">
        <v>2162</v>
      </c>
      <c r="I1563" s="28" t="s">
        <v>3407</v>
      </c>
      <c r="J1563" s="28">
        <v>2799</v>
      </c>
      <c r="K1563" s="28">
        <v>933</v>
      </c>
      <c r="L1563" s="28" t="s">
        <v>4715</v>
      </c>
      <c r="M1563" s="30">
        <v>0.99573105656350003</v>
      </c>
      <c r="N1563" s="28"/>
      <c r="O1563" s="1">
        <v>1</v>
      </c>
      <c r="P1563" s="16" t="s">
        <v>5130</v>
      </c>
      <c r="T1563" s="3"/>
    </row>
    <row r="1564" spans="1:20" ht="15" customHeight="1">
      <c r="A1564" s="28" t="s">
        <v>4972</v>
      </c>
      <c r="B1564" s="31" t="s">
        <v>2595</v>
      </c>
      <c r="C1564" s="28" t="s">
        <v>1849</v>
      </c>
      <c r="D1564" s="28" t="s">
        <v>1890</v>
      </c>
      <c r="E1564" s="53">
        <v>115438275</v>
      </c>
      <c r="F1564" s="53">
        <v>115438275</v>
      </c>
      <c r="G1564" s="28">
        <v>1</v>
      </c>
      <c r="H1564" s="28" t="s">
        <v>2161</v>
      </c>
      <c r="I1564" s="28" t="s">
        <v>3309</v>
      </c>
      <c r="J1564" s="28">
        <v>337</v>
      </c>
      <c r="K1564" s="28">
        <v>113</v>
      </c>
      <c r="L1564" s="28" t="s">
        <v>4605</v>
      </c>
      <c r="M1564" s="30">
        <v>0.41240875912408798</v>
      </c>
      <c r="N1564" s="28"/>
      <c r="O1564" s="1">
        <v>1</v>
      </c>
      <c r="P1564" s="16" t="s">
        <v>5131</v>
      </c>
      <c r="T1564" s="3"/>
    </row>
    <row r="1565" spans="1:20" ht="15" customHeight="1">
      <c r="A1565" s="28" t="s">
        <v>4972</v>
      </c>
      <c r="B1565" s="31" t="s">
        <v>2595</v>
      </c>
      <c r="C1565" s="28" t="s">
        <v>1842</v>
      </c>
      <c r="D1565" s="28" t="s">
        <v>1890</v>
      </c>
      <c r="E1565" s="53">
        <v>115438346</v>
      </c>
      <c r="F1565" s="53">
        <v>115438346</v>
      </c>
      <c r="G1565" s="28">
        <v>1</v>
      </c>
      <c r="H1565" s="28" t="s">
        <v>2161</v>
      </c>
      <c r="I1565" s="28" t="s">
        <v>3309</v>
      </c>
      <c r="J1565" s="28">
        <v>266</v>
      </c>
      <c r="K1565" s="28">
        <v>89</v>
      </c>
      <c r="L1565" s="28" t="s">
        <v>4568</v>
      </c>
      <c r="M1565" s="30">
        <v>0.32481751824817501</v>
      </c>
      <c r="N1565" s="28"/>
      <c r="O1565" s="1">
        <v>1</v>
      </c>
      <c r="P1565" s="16" t="s">
        <v>5131</v>
      </c>
      <c r="T1565" s="3"/>
    </row>
    <row r="1566" spans="1:20" ht="15" customHeight="1">
      <c r="A1566" s="28" t="s">
        <v>4972</v>
      </c>
      <c r="B1566" s="31" t="s">
        <v>2450</v>
      </c>
      <c r="C1566" s="28" t="s">
        <v>1842</v>
      </c>
      <c r="D1566" s="28" t="s">
        <v>1890</v>
      </c>
      <c r="E1566" s="53">
        <v>121978201</v>
      </c>
      <c r="F1566" s="53">
        <v>121978201</v>
      </c>
      <c r="G1566" s="28">
        <v>4</v>
      </c>
      <c r="H1566" s="28" t="s">
        <v>2162</v>
      </c>
      <c r="I1566" s="28" t="s">
        <v>3127</v>
      </c>
      <c r="J1566" s="28">
        <v>892</v>
      </c>
      <c r="K1566" s="28">
        <v>298</v>
      </c>
      <c r="L1566" s="28" t="s">
        <v>4314</v>
      </c>
      <c r="M1566" s="30">
        <v>0.67727272727272703</v>
      </c>
      <c r="N1566" s="28"/>
      <c r="O1566" s="1">
        <v>1</v>
      </c>
      <c r="P1566" s="16" t="s">
        <v>5130</v>
      </c>
      <c r="T1566" s="3"/>
    </row>
    <row r="1567" spans="1:20" ht="15" customHeight="1">
      <c r="A1567" s="28" t="s">
        <v>4972</v>
      </c>
      <c r="B1567" s="31" t="s">
        <v>231</v>
      </c>
      <c r="C1567" s="28" t="s">
        <v>1842</v>
      </c>
      <c r="D1567" s="28" t="s">
        <v>1890</v>
      </c>
      <c r="E1567" s="53">
        <v>123779270</v>
      </c>
      <c r="F1567" s="53">
        <v>123779270</v>
      </c>
      <c r="G1567" s="28">
        <v>1</v>
      </c>
      <c r="H1567" s="28" t="s">
        <v>2162</v>
      </c>
      <c r="I1567" s="28" t="s">
        <v>3218</v>
      </c>
      <c r="J1567" s="28">
        <v>66</v>
      </c>
      <c r="K1567" s="28">
        <v>22</v>
      </c>
      <c r="L1567" s="28" t="s">
        <v>4447</v>
      </c>
      <c r="M1567" s="30">
        <v>3.2400589101619998E-2</v>
      </c>
      <c r="N1567" s="28"/>
      <c r="O1567" s="1">
        <v>0.5</v>
      </c>
      <c r="P1567" s="16" t="s">
        <v>5130</v>
      </c>
      <c r="T1567" s="3"/>
    </row>
    <row r="1568" spans="1:20" ht="15" customHeight="1">
      <c r="A1568" s="28" t="s">
        <v>4972</v>
      </c>
      <c r="B1568" s="31" t="s">
        <v>955</v>
      </c>
      <c r="C1568" s="28" t="s">
        <v>1868</v>
      </c>
      <c r="D1568" s="28" t="s">
        <v>1890</v>
      </c>
      <c r="E1568" s="53">
        <v>124177618</v>
      </c>
      <c r="F1568" s="53">
        <v>124177624</v>
      </c>
      <c r="G1568" s="28">
        <v>7</v>
      </c>
      <c r="H1568" s="28" t="s">
        <v>2161</v>
      </c>
      <c r="I1568" s="28" t="s">
        <v>1612</v>
      </c>
      <c r="J1568" s="28">
        <v>37</v>
      </c>
      <c r="K1568" s="28">
        <v>13</v>
      </c>
      <c r="L1568" s="28" t="s">
        <v>4499</v>
      </c>
      <c r="M1568" s="30">
        <v>1.07794361525705E-2</v>
      </c>
      <c r="N1568" s="28"/>
      <c r="O1568" s="1">
        <v>0.2</v>
      </c>
      <c r="P1568" s="16" t="s">
        <v>5130</v>
      </c>
      <c r="T1568" s="3"/>
    </row>
    <row r="1569" spans="1:20" ht="15" customHeight="1">
      <c r="A1569" s="28" t="s">
        <v>4972</v>
      </c>
      <c r="B1569" s="31" t="s">
        <v>133</v>
      </c>
      <c r="C1569" s="28" t="s">
        <v>2297</v>
      </c>
      <c r="D1569" s="28" t="s">
        <v>1890</v>
      </c>
      <c r="E1569" s="53">
        <v>130662495</v>
      </c>
      <c r="F1569" s="53">
        <v>130662498</v>
      </c>
      <c r="G1569" s="28">
        <v>4</v>
      </c>
      <c r="H1569" s="28" t="s">
        <v>2161</v>
      </c>
      <c r="I1569" s="28" t="s">
        <v>2937</v>
      </c>
      <c r="J1569" s="28">
        <v>381</v>
      </c>
      <c r="K1569" s="28">
        <v>127</v>
      </c>
      <c r="L1569" s="28" t="s">
        <v>4054</v>
      </c>
      <c r="M1569" s="30">
        <v>9.8221191028615595E-2</v>
      </c>
      <c r="N1569" s="28"/>
      <c r="O1569" s="1">
        <v>0.25</v>
      </c>
      <c r="P1569" s="16" t="s">
        <v>5130</v>
      </c>
      <c r="T1569" s="3"/>
    </row>
    <row r="1570" spans="1:20" ht="15" customHeight="1">
      <c r="A1570" s="28" t="s">
        <v>4972</v>
      </c>
      <c r="B1570" s="31" t="s">
        <v>958</v>
      </c>
      <c r="C1570" s="28" t="s">
        <v>1846</v>
      </c>
      <c r="D1570" s="28" t="s">
        <v>1890</v>
      </c>
      <c r="E1570" s="53">
        <v>135130191</v>
      </c>
      <c r="F1570" s="53">
        <v>135130191</v>
      </c>
      <c r="G1570" s="28">
        <v>1</v>
      </c>
      <c r="H1570" s="28" t="s">
        <v>2162</v>
      </c>
      <c r="I1570" s="28" t="s">
        <v>1616</v>
      </c>
      <c r="J1570" s="28">
        <v>147</v>
      </c>
      <c r="K1570" s="28">
        <v>49</v>
      </c>
      <c r="L1570" s="28" t="s">
        <v>4626</v>
      </c>
      <c r="M1570" s="30">
        <v>0.29518072289156599</v>
      </c>
      <c r="N1570" s="28"/>
      <c r="O1570" s="1">
        <v>1</v>
      </c>
      <c r="P1570" s="16" t="s">
        <v>5131</v>
      </c>
      <c r="T1570" s="3"/>
    </row>
    <row r="1571" spans="1:20" ht="15" customHeight="1">
      <c r="A1571" s="28" t="s">
        <v>4972</v>
      </c>
      <c r="B1571" s="31" t="s">
        <v>2632</v>
      </c>
      <c r="C1571" s="28" t="s">
        <v>1846</v>
      </c>
      <c r="D1571" s="28" t="s">
        <v>1890</v>
      </c>
      <c r="E1571" s="53">
        <v>139670411</v>
      </c>
      <c r="F1571" s="53">
        <v>139670411</v>
      </c>
      <c r="G1571" s="28">
        <v>4</v>
      </c>
      <c r="H1571" s="28" t="s">
        <v>2162</v>
      </c>
      <c r="I1571" s="28" t="s">
        <v>3350</v>
      </c>
      <c r="J1571" s="28">
        <v>1432</v>
      </c>
      <c r="K1571" s="28">
        <v>478</v>
      </c>
      <c r="L1571" s="28" t="s">
        <v>4634</v>
      </c>
      <c r="M1571" s="30">
        <v>0.53889515219842199</v>
      </c>
      <c r="N1571" s="28"/>
      <c r="O1571" s="1">
        <v>1</v>
      </c>
      <c r="P1571" s="16" t="s">
        <v>5130</v>
      </c>
      <c r="T1571" s="3"/>
    </row>
    <row r="1572" spans="1:20" ht="15" customHeight="1">
      <c r="A1572" s="28" t="s">
        <v>4972</v>
      </c>
      <c r="B1572" s="31" t="s">
        <v>58</v>
      </c>
      <c r="C1572" s="28" t="s">
        <v>1842</v>
      </c>
      <c r="D1572" s="28" t="s">
        <v>1890</v>
      </c>
      <c r="E1572" s="53">
        <v>154685033</v>
      </c>
      <c r="F1572" s="53">
        <v>154685038</v>
      </c>
      <c r="G1572" s="28">
        <v>6</v>
      </c>
      <c r="H1572" s="28" t="s">
        <v>2164</v>
      </c>
      <c r="I1572" s="28" t="s">
        <v>1621</v>
      </c>
      <c r="J1572" s="28">
        <v>1</v>
      </c>
      <c r="K1572" s="28">
        <v>1</v>
      </c>
      <c r="L1572" s="28" t="s">
        <v>3888</v>
      </c>
      <c r="M1572" s="30">
        <v>9.9009900990098994E-3</v>
      </c>
      <c r="N1572" s="28"/>
      <c r="O1572" s="1">
        <v>1</v>
      </c>
      <c r="P1572" s="16" t="s">
        <v>5131</v>
      </c>
      <c r="T1572" s="3"/>
    </row>
    <row r="1573" spans="1:20" ht="15" customHeight="1">
      <c r="A1573" s="28" t="s">
        <v>4972</v>
      </c>
      <c r="B1573" s="31" t="s">
        <v>58</v>
      </c>
      <c r="C1573" s="28" t="s">
        <v>1842</v>
      </c>
      <c r="D1573" s="28" t="s">
        <v>1890</v>
      </c>
      <c r="E1573" s="53">
        <v>154686560</v>
      </c>
      <c r="F1573" s="53">
        <v>154686560</v>
      </c>
      <c r="G1573" s="28">
        <v>1</v>
      </c>
      <c r="H1573" s="28" t="s">
        <v>2162</v>
      </c>
      <c r="I1573" s="28" t="s">
        <v>1621</v>
      </c>
      <c r="J1573" s="28">
        <v>199</v>
      </c>
      <c r="K1573" s="28">
        <v>67</v>
      </c>
      <c r="L1573" s="28" t="s">
        <v>4201</v>
      </c>
      <c r="M1573" s="30">
        <v>0.66336633663366296</v>
      </c>
      <c r="N1573" s="28"/>
      <c r="O1573" s="1">
        <v>1</v>
      </c>
      <c r="P1573" s="16" t="s">
        <v>5131</v>
      </c>
      <c r="T1573" s="3"/>
    </row>
    <row r="1574" spans="1:20" ht="15" customHeight="1">
      <c r="A1574" s="28" t="s">
        <v>4972</v>
      </c>
      <c r="B1574" s="31" t="s">
        <v>2345</v>
      </c>
      <c r="C1574" s="28" t="s">
        <v>5117</v>
      </c>
      <c r="D1574" s="28" t="s">
        <v>1890</v>
      </c>
      <c r="E1574" s="53">
        <v>155440981</v>
      </c>
      <c r="F1574" s="53">
        <v>155440984</v>
      </c>
      <c r="G1574" s="28">
        <v>4</v>
      </c>
      <c r="H1574" s="28" t="s">
        <v>2161</v>
      </c>
      <c r="I1574" s="28" t="s">
        <v>2990</v>
      </c>
      <c r="J1574" s="28" t="s">
        <v>3624</v>
      </c>
      <c r="K1574" s="28" t="s">
        <v>3625</v>
      </c>
      <c r="L1574" s="28" t="s">
        <v>4118</v>
      </c>
      <c r="M1574" s="30">
        <v>0.87838244833657664</v>
      </c>
      <c r="N1574" s="28"/>
      <c r="O1574" s="1">
        <v>1</v>
      </c>
      <c r="P1574" s="16" t="s">
        <v>5130</v>
      </c>
      <c r="T1574" s="3"/>
    </row>
    <row r="1575" spans="1:20" ht="15" customHeight="1">
      <c r="A1575" s="28" t="s">
        <v>4972</v>
      </c>
      <c r="B1575" s="31" t="s">
        <v>2779</v>
      </c>
      <c r="C1575" s="28" t="s">
        <v>1854</v>
      </c>
      <c r="D1575" s="28" t="s">
        <v>1890</v>
      </c>
      <c r="E1575" s="53">
        <v>158778766</v>
      </c>
      <c r="F1575" s="53">
        <v>158778768</v>
      </c>
      <c r="G1575" s="28">
        <v>3</v>
      </c>
      <c r="H1575" s="28" t="s">
        <v>2161</v>
      </c>
      <c r="I1575" s="28" t="s">
        <v>3521</v>
      </c>
      <c r="J1575" s="28">
        <v>218</v>
      </c>
      <c r="K1575" s="28">
        <v>73</v>
      </c>
      <c r="L1575" s="28" t="s">
        <v>4877</v>
      </c>
      <c r="M1575" s="30">
        <v>1</v>
      </c>
      <c r="N1575" s="28"/>
      <c r="O1575" s="1">
        <v>0.2</v>
      </c>
      <c r="P1575" s="16" t="s">
        <v>5131</v>
      </c>
      <c r="T1575" s="3"/>
    </row>
    <row r="1576" spans="1:20" ht="15" customHeight="1">
      <c r="A1576" s="28" t="s">
        <v>4972</v>
      </c>
      <c r="B1576" s="31" t="s">
        <v>2642</v>
      </c>
      <c r="C1576" s="28" t="s">
        <v>1846</v>
      </c>
      <c r="D1576" s="28" t="s">
        <v>1890</v>
      </c>
      <c r="E1576" s="53">
        <v>159783367</v>
      </c>
      <c r="F1576" s="53">
        <v>159783368</v>
      </c>
      <c r="G1576" s="28">
        <v>2</v>
      </c>
      <c r="H1576" s="28" t="s">
        <v>2161</v>
      </c>
      <c r="I1576" s="28" t="s">
        <v>3365</v>
      </c>
      <c r="J1576" s="28">
        <v>50</v>
      </c>
      <c r="K1576" s="28">
        <v>17</v>
      </c>
      <c r="L1576" s="28" t="s">
        <v>4655</v>
      </c>
      <c r="M1576" s="30">
        <v>5.6666666666666698E-2</v>
      </c>
      <c r="N1576" s="28"/>
      <c r="O1576" s="1">
        <v>0.16666666666666699</v>
      </c>
      <c r="P1576" s="16" t="s">
        <v>5130</v>
      </c>
      <c r="T1576" s="3"/>
    </row>
    <row r="1577" spans="1:20" ht="15" customHeight="1">
      <c r="A1577" s="28" t="s">
        <v>4972</v>
      </c>
      <c r="B1577" s="31" t="s">
        <v>134</v>
      </c>
      <c r="C1577" s="28" t="s">
        <v>1846</v>
      </c>
      <c r="D1577" s="28" t="s">
        <v>1890</v>
      </c>
      <c r="E1577" s="53">
        <v>161459039</v>
      </c>
      <c r="F1577" s="53">
        <v>161459039</v>
      </c>
      <c r="G1577" s="28">
        <v>1</v>
      </c>
      <c r="H1577" s="28" t="s">
        <v>2161</v>
      </c>
      <c r="I1577" s="28" t="s">
        <v>3357</v>
      </c>
      <c r="J1577" s="28" t="s">
        <v>3793</v>
      </c>
      <c r="K1577" s="28" t="s">
        <v>3794</v>
      </c>
      <c r="L1577" s="28" t="s">
        <v>4643</v>
      </c>
      <c r="M1577" s="30">
        <v>0.98531509383768656</v>
      </c>
      <c r="N1577" s="28"/>
      <c r="O1577" s="1">
        <v>1</v>
      </c>
      <c r="P1577" s="16" t="s">
        <v>5131</v>
      </c>
      <c r="T1577" s="3"/>
    </row>
    <row r="1578" spans="1:20" ht="15" customHeight="1">
      <c r="A1578" s="28" t="s">
        <v>4972</v>
      </c>
      <c r="B1578" s="31" t="s">
        <v>2654</v>
      </c>
      <c r="C1578" s="28" t="s">
        <v>1846</v>
      </c>
      <c r="D1578" s="28" t="s">
        <v>1890</v>
      </c>
      <c r="E1578" s="53">
        <v>161638604</v>
      </c>
      <c r="F1578" s="53">
        <v>161638604</v>
      </c>
      <c r="G1578" s="28">
        <v>1</v>
      </c>
      <c r="H1578" s="28" t="s">
        <v>2161</v>
      </c>
      <c r="I1578" s="28" t="s">
        <v>3382</v>
      </c>
      <c r="J1578" s="28">
        <v>1062</v>
      </c>
      <c r="K1578" s="28">
        <v>354</v>
      </c>
      <c r="L1578" s="28" t="s">
        <v>4677</v>
      </c>
      <c r="M1578" s="30">
        <v>0.87623762376237602</v>
      </c>
      <c r="N1578" s="28"/>
      <c r="O1578" s="1">
        <v>1</v>
      </c>
      <c r="P1578" s="16" t="s">
        <v>5131</v>
      </c>
      <c r="T1578" s="3"/>
    </row>
    <row r="1579" spans="1:20" ht="15" customHeight="1">
      <c r="A1579" s="28" t="s">
        <v>4972</v>
      </c>
      <c r="B1579" s="31" t="s">
        <v>2498</v>
      </c>
      <c r="C1579" s="28" t="s">
        <v>1842</v>
      </c>
      <c r="D1579" s="28" t="s">
        <v>1890</v>
      </c>
      <c r="E1579" s="53">
        <v>173911507</v>
      </c>
      <c r="F1579" s="53">
        <v>173911507</v>
      </c>
      <c r="G1579" s="28">
        <v>2</v>
      </c>
      <c r="H1579" s="28" t="s">
        <v>2162</v>
      </c>
      <c r="I1579" s="28" t="s">
        <v>3185</v>
      </c>
      <c r="J1579" s="28" t="s">
        <v>3691</v>
      </c>
      <c r="K1579" s="28" t="s">
        <v>3715</v>
      </c>
      <c r="L1579" s="28" t="s">
        <v>4386</v>
      </c>
      <c r="M1579" s="30">
        <v>4.4947451883500252E-2</v>
      </c>
      <c r="N1579" s="28"/>
      <c r="O1579" s="1">
        <v>0.5</v>
      </c>
      <c r="P1579" s="16" t="s">
        <v>5130</v>
      </c>
      <c r="T1579" s="3"/>
    </row>
    <row r="1580" spans="1:20" ht="15" customHeight="1">
      <c r="A1580" s="28" t="s">
        <v>4972</v>
      </c>
      <c r="B1580" s="31" t="s">
        <v>2467</v>
      </c>
      <c r="C1580" s="28" t="s">
        <v>1842</v>
      </c>
      <c r="D1580" s="28" t="s">
        <v>1890</v>
      </c>
      <c r="E1580" s="53">
        <v>180451380</v>
      </c>
      <c r="F1580" s="53">
        <v>180451381</v>
      </c>
      <c r="G1580" s="28">
        <v>2</v>
      </c>
      <c r="H1580" s="28" t="s">
        <v>2161</v>
      </c>
      <c r="I1580" s="28" t="s">
        <v>3148</v>
      </c>
      <c r="J1580" s="28" t="s">
        <v>3704</v>
      </c>
      <c r="K1580" s="28" t="s">
        <v>3705</v>
      </c>
      <c r="L1580" s="28" t="s">
        <v>4341</v>
      </c>
      <c r="M1580" s="30">
        <v>0.11921332917279018</v>
      </c>
      <c r="N1580" s="28"/>
      <c r="O1580" s="1">
        <v>0.83333333333333304</v>
      </c>
      <c r="P1580" s="16" t="s">
        <v>5131</v>
      </c>
      <c r="T1580" s="3"/>
    </row>
    <row r="1581" spans="1:20" ht="15" customHeight="1">
      <c r="A1581" s="28" t="s">
        <v>4972</v>
      </c>
      <c r="B1581" s="31" t="s">
        <v>2460</v>
      </c>
      <c r="C1581" s="28" t="s">
        <v>1842</v>
      </c>
      <c r="D1581" s="28" t="s">
        <v>1890</v>
      </c>
      <c r="E1581" s="53">
        <v>185232287</v>
      </c>
      <c r="F1581" s="53">
        <v>185232287</v>
      </c>
      <c r="G1581" s="28">
        <v>1</v>
      </c>
      <c r="H1581" s="28" t="s">
        <v>2162</v>
      </c>
      <c r="I1581" s="28" t="s">
        <v>3139</v>
      </c>
      <c r="J1581" s="28">
        <v>64</v>
      </c>
      <c r="K1581" s="28">
        <v>22</v>
      </c>
      <c r="L1581" s="28" t="s">
        <v>4329</v>
      </c>
      <c r="M1581" s="30">
        <v>5.4320987654321001E-2</v>
      </c>
      <c r="N1581" s="28"/>
      <c r="O1581" s="1">
        <v>0.33333333333333298</v>
      </c>
      <c r="P1581" s="16" t="s">
        <v>5131</v>
      </c>
      <c r="T1581" s="3"/>
    </row>
    <row r="1582" spans="1:20" ht="15" customHeight="1">
      <c r="A1582" s="28" t="s">
        <v>4972</v>
      </c>
      <c r="B1582" s="31" t="s">
        <v>2460</v>
      </c>
      <c r="C1582" s="28" t="s">
        <v>1842</v>
      </c>
      <c r="D1582" s="28" t="s">
        <v>1890</v>
      </c>
      <c r="E1582" s="53">
        <v>185237302</v>
      </c>
      <c r="F1582" s="53">
        <v>185237302</v>
      </c>
      <c r="G1582" s="28">
        <v>1</v>
      </c>
      <c r="H1582" s="28" t="s">
        <v>2161</v>
      </c>
      <c r="I1582" s="28" t="s">
        <v>3140</v>
      </c>
      <c r="J1582" s="28" t="s">
        <v>3696</v>
      </c>
      <c r="K1582" s="28" t="s">
        <v>3697</v>
      </c>
      <c r="L1582" s="28" t="s">
        <v>4330</v>
      </c>
      <c r="M1582" s="30">
        <v>0.39576719576719599</v>
      </c>
      <c r="N1582" s="28"/>
      <c r="O1582" s="1">
        <v>0.66666666666666696</v>
      </c>
      <c r="P1582" s="16" t="s">
        <v>5131</v>
      </c>
      <c r="T1582" s="3"/>
    </row>
    <row r="1583" spans="1:20" ht="15" customHeight="1">
      <c r="A1583" s="28" t="s">
        <v>4972</v>
      </c>
      <c r="B1583" s="31" t="s">
        <v>136</v>
      </c>
      <c r="C1583" s="28" t="s">
        <v>1845</v>
      </c>
      <c r="D1583" s="28" t="s">
        <v>1890</v>
      </c>
      <c r="E1583" s="53">
        <v>191829996</v>
      </c>
      <c r="F1583" s="53">
        <v>191829996</v>
      </c>
      <c r="G1583" s="28">
        <v>1</v>
      </c>
      <c r="H1583" s="28" t="s">
        <v>2161</v>
      </c>
      <c r="I1583" s="28" t="s">
        <v>3388</v>
      </c>
      <c r="J1583" s="28" t="s">
        <v>3808</v>
      </c>
      <c r="K1583" s="28" t="s">
        <v>3809</v>
      </c>
      <c r="L1583" s="28" t="s">
        <v>4691</v>
      </c>
      <c r="M1583" s="30">
        <v>0.99719887955181996</v>
      </c>
      <c r="N1583" s="28"/>
      <c r="O1583" s="1">
        <v>0.33333333333333298</v>
      </c>
      <c r="P1583" s="16" t="s">
        <v>5130</v>
      </c>
      <c r="T1583" s="3"/>
    </row>
    <row r="1584" spans="1:20" ht="15" customHeight="1">
      <c r="A1584" s="28" t="s">
        <v>4972</v>
      </c>
      <c r="B1584" s="31" t="s">
        <v>963</v>
      </c>
      <c r="C1584" s="28" t="s">
        <v>1840</v>
      </c>
      <c r="D1584" s="28" t="s">
        <v>1890</v>
      </c>
      <c r="E1584" s="53">
        <v>195819749</v>
      </c>
      <c r="F1584" s="53">
        <v>195819749</v>
      </c>
      <c r="G1584" s="28">
        <v>1</v>
      </c>
      <c r="H1584" s="28" t="s">
        <v>2161</v>
      </c>
      <c r="I1584" s="28" t="s">
        <v>1625</v>
      </c>
      <c r="J1584" s="28">
        <v>658</v>
      </c>
      <c r="K1584" s="28">
        <v>220</v>
      </c>
      <c r="L1584" s="28" t="s">
        <v>4750</v>
      </c>
      <c r="M1584" s="30">
        <v>0.46218487394958002</v>
      </c>
      <c r="N1584" s="28"/>
      <c r="O1584" s="1">
        <v>0.25</v>
      </c>
      <c r="P1584" s="16" t="s">
        <v>5131</v>
      </c>
      <c r="T1584" s="3"/>
    </row>
    <row r="1585" spans="1:20" ht="15" customHeight="1">
      <c r="A1585" s="28" t="s">
        <v>4972</v>
      </c>
      <c r="B1585" s="31" t="s">
        <v>966</v>
      </c>
      <c r="C1585" s="28" t="s">
        <v>1848</v>
      </c>
      <c r="D1585" s="28" t="s">
        <v>1891</v>
      </c>
      <c r="E1585" s="53">
        <v>1056691</v>
      </c>
      <c r="F1585" s="53">
        <v>1056692</v>
      </c>
      <c r="G1585" s="28">
        <v>2</v>
      </c>
      <c r="H1585" s="28" t="s">
        <v>2161</v>
      </c>
      <c r="I1585" s="28" t="s">
        <v>1628</v>
      </c>
      <c r="J1585" s="28">
        <v>864</v>
      </c>
      <c r="K1585" s="28">
        <v>288</v>
      </c>
      <c r="L1585" s="28" t="s">
        <v>4802</v>
      </c>
      <c r="M1585" s="30">
        <v>0.96644295302013405</v>
      </c>
      <c r="N1585" s="28"/>
      <c r="O1585" s="1">
        <v>0.33333333333333298</v>
      </c>
      <c r="P1585" s="16" t="s">
        <v>5130</v>
      </c>
      <c r="T1585" s="3"/>
    </row>
    <row r="1586" spans="1:20" ht="15" customHeight="1">
      <c r="A1586" s="28" t="s">
        <v>4972</v>
      </c>
      <c r="B1586" s="31" t="s">
        <v>966</v>
      </c>
      <c r="C1586" s="28" t="s">
        <v>1848</v>
      </c>
      <c r="D1586" s="28" t="s">
        <v>1891</v>
      </c>
      <c r="E1586" s="53">
        <v>1056802</v>
      </c>
      <c r="F1586" s="53">
        <v>1056802</v>
      </c>
      <c r="G1586" s="28">
        <v>1</v>
      </c>
      <c r="H1586" s="28" t="s">
        <v>2161</v>
      </c>
      <c r="I1586" s="28" t="s">
        <v>1628</v>
      </c>
      <c r="J1586" s="28">
        <v>754</v>
      </c>
      <c r="K1586" s="28">
        <v>252</v>
      </c>
      <c r="L1586" s="28" t="s">
        <v>4803</v>
      </c>
      <c r="M1586" s="30">
        <v>0.84563758389261701</v>
      </c>
      <c r="N1586" s="28"/>
      <c r="O1586" s="1">
        <v>0.33333333333333298</v>
      </c>
      <c r="P1586" s="16" t="s">
        <v>5130</v>
      </c>
      <c r="T1586" s="3"/>
    </row>
    <row r="1587" spans="1:20" ht="15" customHeight="1">
      <c r="A1587" s="28" t="s">
        <v>4972</v>
      </c>
      <c r="B1587" s="31" t="s">
        <v>967</v>
      </c>
      <c r="C1587" s="28" t="s">
        <v>1844</v>
      </c>
      <c r="D1587" s="28" t="s">
        <v>1891</v>
      </c>
      <c r="E1587" s="53">
        <v>1379593</v>
      </c>
      <c r="F1587" s="53">
        <v>1379593</v>
      </c>
      <c r="G1587" s="28">
        <v>1</v>
      </c>
      <c r="H1587" s="28" t="s">
        <v>2163</v>
      </c>
      <c r="I1587" s="28" t="s">
        <v>1629</v>
      </c>
      <c r="J1587" s="28">
        <v>1294</v>
      </c>
      <c r="K1587" s="28">
        <v>432</v>
      </c>
      <c r="L1587" s="28" t="s">
        <v>3944</v>
      </c>
      <c r="M1587" s="30">
        <v>0.96644295302013405</v>
      </c>
      <c r="N1587" s="28"/>
      <c r="O1587" s="1">
        <v>1</v>
      </c>
      <c r="P1587" s="16" t="s">
        <v>5131</v>
      </c>
      <c r="T1587" s="3"/>
    </row>
    <row r="1588" spans="1:20" ht="15" customHeight="1">
      <c r="A1588" s="28" t="s">
        <v>4972</v>
      </c>
      <c r="B1588" s="31" t="s">
        <v>2398</v>
      </c>
      <c r="C1588" s="28" t="s">
        <v>1842</v>
      </c>
      <c r="D1588" s="28" t="s">
        <v>1891</v>
      </c>
      <c r="E1588" s="53">
        <v>15090026</v>
      </c>
      <c r="F1588" s="53">
        <v>15090026</v>
      </c>
      <c r="G1588" s="28">
        <v>1</v>
      </c>
      <c r="H1588" s="28" t="s">
        <v>2161</v>
      </c>
      <c r="I1588" s="28" t="s">
        <v>3062</v>
      </c>
      <c r="J1588" s="28">
        <v>205</v>
      </c>
      <c r="K1588" s="28">
        <v>69</v>
      </c>
      <c r="L1588" s="28" t="s">
        <v>4223</v>
      </c>
      <c r="M1588" s="30">
        <v>0.56097560975609795</v>
      </c>
      <c r="N1588" s="28"/>
      <c r="O1588" s="1">
        <v>0.33333333333333298</v>
      </c>
      <c r="P1588" s="16" t="s">
        <v>5130</v>
      </c>
      <c r="T1588" s="3"/>
    </row>
    <row r="1589" spans="1:20" ht="15" customHeight="1">
      <c r="A1589" s="28" t="s">
        <v>4972</v>
      </c>
      <c r="B1589" s="31" t="s">
        <v>2523</v>
      </c>
      <c r="C1589" s="28" t="s">
        <v>1842</v>
      </c>
      <c r="D1589" s="28" t="s">
        <v>1891</v>
      </c>
      <c r="E1589" s="53">
        <v>20326949</v>
      </c>
      <c r="F1589" s="53">
        <v>20326949</v>
      </c>
      <c r="G1589" s="28">
        <v>1</v>
      </c>
      <c r="H1589" s="28" t="s">
        <v>2161</v>
      </c>
      <c r="I1589" s="28" t="s">
        <v>3216</v>
      </c>
      <c r="J1589" s="28">
        <v>572</v>
      </c>
      <c r="K1589" s="28">
        <v>191</v>
      </c>
      <c r="L1589" s="28" t="s">
        <v>4445</v>
      </c>
      <c r="M1589" s="30">
        <v>0.95024875621890503</v>
      </c>
      <c r="N1589" s="28"/>
      <c r="O1589" s="1">
        <v>0.2</v>
      </c>
      <c r="P1589" s="16" t="s">
        <v>5130</v>
      </c>
      <c r="T1589" s="3"/>
    </row>
    <row r="1590" spans="1:20" ht="15" customHeight="1">
      <c r="A1590" s="28" t="s">
        <v>4972</v>
      </c>
      <c r="B1590" s="31" t="s">
        <v>2631</v>
      </c>
      <c r="C1590" s="28" t="s">
        <v>1846</v>
      </c>
      <c r="D1590" s="28" t="s">
        <v>1891</v>
      </c>
      <c r="E1590" s="53">
        <v>36021818</v>
      </c>
      <c r="F1590" s="53">
        <v>36021818</v>
      </c>
      <c r="G1590" s="28">
        <v>1</v>
      </c>
      <c r="H1590" s="28" t="s">
        <v>2161</v>
      </c>
      <c r="I1590" s="28" t="s">
        <v>3349</v>
      </c>
      <c r="J1590" s="28" t="s">
        <v>3787</v>
      </c>
      <c r="K1590" s="28" t="s">
        <v>3788</v>
      </c>
      <c r="L1590" s="28" t="s">
        <v>4633</v>
      </c>
      <c r="M1590" s="30">
        <v>0.98985168727486794</v>
      </c>
      <c r="N1590" s="28"/>
      <c r="O1590" s="1">
        <v>1</v>
      </c>
      <c r="P1590" s="16" t="s">
        <v>5131</v>
      </c>
      <c r="T1590" s="3"/>
    </row>
    <row r="1591" spans="1:20" ht="15" customHeight="1">
      <c r="A1591" s="28" t="s">
        <v>4972</v>
      </c>
      <c r="B1591" s="31" t="s">
        <v>35</v>
      </c>
      <c r="C1591" s="28" t="s">
        <v>1842</v>
      </c>
      <c r="D1591" s="28" t="s">
        <v>1891</v>
      </c>
      <c r="E1591" s="53">
        <v>47283980</v>
      </c>
      <c r="F1591" s="53">
        <v>47283984</v>
      </c>
      <c r="G1591" s="28">
        <v>5</v>
      </c>
      <c r="H1591" s="28" t="s">
        <v>2161</v>
      </c>
      <c r="I1591" s="28" t="s">
        <v>36</v>
      </c>
      <c r="J1591" s="28">
        <v>3941</v>
      </c>
      <c r="K1591" s="28">
        <v>1314</v>
      </c>
      <c r="L1591" s="28" t="s">
        <v>4163</v>
      </c>
      <c r="M1591" s="30">
        <v>0.92081289418360202</v>
      </c>
      <c r="N1591" s="28"/>
      <c r="O1591" s="1">
        <v>1</v>
      </c>
      <c r="P1591" s="16" t="s">
        <v>5130</v>
      </c>
      <c r="T1591" s="3"/>
    </row>
    <row r="1592" spans="1:20" ht="15" customHeight="1">
      <c r="A1592" s="28" t="s">
        <v>4972</v>
      </c>
      <c r="B1592" s="31" t="s">
        <v>2456</v>
      </c>
      <c r="C1592" s="28" t="s">
        <v>1842</v>
      </c>
      <c r="D1592" s="28" t="s">
        <v>1891</v>
      </c>
      <c r="E1592" s="53">
        <v>57211722</v>
      </c>
      <c r="F1592" s="53">
        <v>57211726</v>
      </c>
      <c r="G1592" s="28">
        <v>5</v>
      </c>
      <c r="H1592" s="28" t="s">
        <v>2161</v>
      </c>
      <c r="I1592" s="28" t="s">
        <v>3133</v>
      </c>
      <c r="J1592" s="28">
        <v>208</v>
      </c>
      <c r="K1592" s="28">
        <v>70</v>
      </c>
      <c r="L1592" s="28" t="s">
        <v>4322</v>
      </c>
      <c r="M1592" s="30">
        <v>0.61946902654867297</v>
      </c>
      <c r="N1592" s="28"/>
      <c r="O1592" s="1">
        <v>0.2</v>
      </c>
      <c r="P1592" s="16" t="s">
        <v>5130</v>
      </c>
      <c r="T1592" s="3"/>
    </row>
    <row r="1593" spans="1:20" ht="15" customHeight="1">
      <c r="A1593" s="28" t="s">
        <v>4972</v>
      </c>
      <c r="B1593" s="31" t="s">
        <v>2456</v>
      </c>
      <c r="C1593" s="28" t="s">
        <v>1842</v>
      </c>
      <c r="D1593" s="28" t="s">
        <v>1891</v>
      </c>
      <c r="E1593" s="53">
        <v>57218686</v>
      </c>
      <c r="F1593" s="53">
        <v>57218707</v>
      </c>
      <c r="G1593" s="28">
        <v>22</v>
      </c>
      <c r="H1593" s="28" t="s">
        <v>2161</v>
      </c>
      <c r="I1593" s="28" t="s">
        <v>3134</v>
      </c>
      <c r="J1593" s="28" t="s">
        <v>3694</v>
      </c>
      <c r="K1593" s="28" t="s">
        <v>3695</v>
      </c>
      <c r="L1593" s="28" t="s">
        <v>4323</v>
      </c>
      <c r="M1593" s="30">
        <v>0.1084551750673334</v>
      </c>
      <c r="N1593" s="28"/>
      <c r="O1593" s="1">
        <v>0.4</v>
      </c>
      <c r="P1593" s="16" t="s">
        <v>5130</v>
      </c>
      <c r="T1593" s="3"/>
    </row>
    <row r="1594" spans="1:20" ht="15" customHeight="1">
      <c r="A1594" s="28" t="s">
        <v>4972</v>
      </c>
      <c r="B1594" s="31" t="s">
        <v>2781</v>
      </c>
      <c r="C1594" s="28" t="s">
        <v>1854</v>
      </c>
      <c r="D1594" s="28" t="s">
        <v>1891</v>
      </c>
      <c r="E1594" s="53">
        <v>72868614</v>
      </c>
      <c r="F1594" s="53">
        <v>72868614</v>
      </c>
      <c r="G1594" s="28">
        <v>4</v>
      </c>
      <c r="H1594" s="28" t="s">
        <v>2162</v>
      </c>
      <c r="I1594" s="28" t="s">
        <v>3526</v>
      </c>
      <c r="J1594" s="28">
        <v>43</v>
      </c>
      <c r="K1594" s="28">
        <v>15</v>
      </c>
      <c r="L1594" s="28" t="s">
        <v>3993</v>
      </c>
      <c r="M1594" s="30">
        <v>3.0364372469635598E-2</v>
      </c>
      <c r="N1594" s="28"/>
      <c r="O1594" s="1">
        <v>0.33333333333333298</v>
      </c>
      <c r="P1594" s="16" t="s">
        <v>5130</v>
      </c>
      <c r="T1594" s="3"/>
    </row>
    <row r="1595" spans="1:20" ht="15" customHeight="1">
      <c r="A1595" s="28" t="s">
        <v>4972</v>
      </c>
      <c r="B1595" s="31" t="s">
        <v>2288</v>
      </c>
      <c r="C1595" s="28" t="s">
        <v>1841</v>
      </c>
      <c r="D1595" s="28" t="s">
        <v>1891</v>
      </c>
      <c r="E1595" s="53">
        <v>76708704</v>
      </c>
      <c r="F1595" s="53">
        <v>76708704</v>
      </c>
      <c r="G1595" s="28">
        <v>1</v>
      </c>
      <c r="H1595" s="28" t="s">
        <v>2161</v>
      </c>
      <c r="I1595" s="28" t="s">
        <v>2927</v>
      </c>
      <c r="J1595" s="28">
        <v>468</v>
      </c>
      <c r="K1595" s="28">
        <v>156</v>
      </c>
      <c r="L1595" s="28" t="s">
        <v>4042</v>
      </c>
      <c r="M1595" s="30">
        <v>0.88135593220339004</v>
      </c>
      <c r="N1595" s="28"/>
      <c r="O1595" s="1">
        <v>0.2</v>
      </c>
      <c r="P1595" s="16" t="s">
        <v>5131</v>
      </c>
      <c r="T1595" s="3"/>
    </row>
    <row r="1596" spans="1:20" ht="15" customHeight="1">
      <c r="A1596" s="28" t="s">
        <v>4972</v>
      </c>
      <c r="B1596" s="31" t="s">
        <v>2236</v>
      </c>
      <c r="C1596" s="28" t="s">
        <v>1844</v>
      </c>
      <c r="D1596" s="28" t="s">
        <v>1891</v>
      </c>
      <c r="E1596" s="53">
        <v>77423625</v>
      </c>
      <c r="F1596" s="53">
        <v>77423625</v>
      </c>
      <c r="G1596" s="28">
        <v>4</v>
      </c>
      <c r="H1596" s="28" t="s">
        <v>2162</v>
      </c>
      <c r="I1596" s="28" t="s">
        <v>2865</v>
      </c>
      <c r="J1596" s="28" t="s">
        <v>3569</v>
      </c>
      <c r="K1596" s="28" t="s">
        <v>3570</v>
      </c>
      <c r="L1596" s="28" t="s">
        <v>3958</v>
      </c>
      <c r="M1596" s="30">
        <v>0.99112532583344759</v>
      </c>
      <c r="N1596" s="28"/>
      <c r="O1596" s="1">
        <v>1</v>
      </c>
      <c r="P1596" s="16" t="s">
        <v>5130</v>
      </c>
      <c r="T1596" s="3"/>
    </row>
    <row r="1597" spans="1:20" ht="15" customHeight="1">
      <c r="A1597" s="28" t="s">
        <v>4972</v>
      </c>
      <c r="B1597" s="31" t="s">
        <v>2203</v>
      </c>
      <c r="C1597" s="28" t="s">
        <v>1844</v>
      </c>
      <c r="D1597" s="28" t="s">
        <v>1891</v>
      </c>
      <c r="E1597" s="53">
        <v>100575279</v>
      </c>
      <c r="F1597" s="53">
        <v>100575280</v>
      </c>
      <c r="G1597" s="28">
        <v>2</v>
      </c>
      <c r="H1597" s="28" t="s">
        <v>2161</v>
      </c>
      <c r="I1597" s="28" t="s">
        <v>2826</v>
      </c>
      <c r="J1597" s="28">
        <v>5</v>
      </c>
      <c r="K1597" s="28">
        <v>2</v>
      </c>
      <c r="L1597" s="28" t="s">
        <v>3911</v>
      </c>
      <c r="M1597" s="30">
        <v>5.0632911392405099E-3</v>
      </c>
      <c r="N1597" s="28"/>
      <c r="O1597" s="1">
        <v>0.5</v>
      </c>
      <c r="P1597" s="16" t="s">
        <v>5130</v>
      </c>
      <c r="T1597" s="3"/>
    </row>
    <row r="1598" spans="1:20" ht="15" customHeight="1">
      <c r="A1598" s="28" t="s">
        <v>4972</v>
      </c>
      <c r="B1598" s="31" t="s">
        <v>2451</v>
      </c>
      <c r="C1598" s="28" t="s">
        <v>1842</v>
      </c>
      <c r="D1598" s="28" t="s">
        <v>1891</v>
      </c>
      <c r="E1598" s="53">
        <v>109172941</v>
      </c>
      <c r="F1598" s="53">
        <v>109172941</v>
      </c>
      <c r="G1598" s="28">
        <v>2</v>
      </c>
      <c r="H1598" s="28" t="s">
        <v>2162</v>
      </c>
      <c r="I1598" s="28" t="s">
        <v>3128</v>
      </c>
      <c r="J1598" s="28">
        <v>719</v>
      </c>
      <c r="K1598" s="28">
        <v>240</v>
      </c>
      <c r="L1598" s="28" t="s">
        <v>4315</v>
      </c>
      <c r="M1598" s="30">
        <v>0.72289156626506001</v>
      </c>
      <c r="N1598" s="28"/>
      <c r="O1598" s="1">
        <v>0.5</v>
      </c>
      <c r="P1598" s="16" t="s">
        <v>5130</v>
      </c>
      <c r="T1598" s="3"/>
    </row>
    <row r="1599" spans="1:20" ht="15" customHeight="1">
      <c r="A1599" s="28" t="s">
        <v>4972</v>
      </c>
      <c r="B1599" s="31" t="s">
        <v>2733</v>
      </c>
      <c r="C1599" s="28" t="s">
        <v>2734</v>
      </c>
      <c r="D1599" s="28" t="s">
        <v>1891</v>
      </c>
      <c r="E1599" s="53">
        <v>122470156</v>
      </c>
      <c r="F1599" s="53">
        <v>122470156</v>
      </c>
      <c r="G1599" s="28">
        <v>1</v>
      </c>
      <c r="H1599" s="28" t="s">
        <v>2161</v>
      </c>
      <c r="I1599" s="28" t="s">
        <v>3483</v>
      </c>
      <c r="J1599" s="28">
        <v>1059</v>
      </c>
      <c r="K1599" s="28">
        <v>353</v>
      </c>
      <c r="L1599" s="28" t="s">
        <v>4819</v>
      </c>
      <c r="M1599" s="30">
        <v>0.81712962962962998</v>
      </c>
      <c r="N1599" s="28"/>
      <c r="O1599" s="1">
        <v>1</v>
      </c>
      <c r="P1599" s="16" t="s">
        <v>5130</v>
      </c>
      <c r="T1599" s="3"/>
    </row>
    <row r="1600" spans="1:20" ht="15" customHeight="1">
      <c r="A1600" s="28" t="s">
        <v>4972</v>
      </c>
      <c r="B1600" s="31" t="s">
        <v>2579</v>
      </c>
      <c r="C1600" s="28" t="s">
        <v>1842</v>
      </c>
      <c r="D1600" s="28" t="s">
        <v>1891</v>
      </c>
      <c r="E1600" s="53">
        <v>122902488</v>
      </c>
      <c r="F1600" s="53">
        <v>122902488</v>
      </c>
      <c r="G1600" s="28">
        <v>1</v>
      </c>
      <c r="H1600" s="28" t="s">
        <v>2161</v>
      </c>
      <c r="I1600" s="28" t="s">
        <v>3286</v>
      </c>
      <c r="J1600" s="28">
        <v>1</v>
      </c>
      <c r="K1600" s="28">
        <v>1</v>
      </c>
      <c r="L1600" s="28" t="s">
        <v>3870</v>
      </c>
      <c r="M1600" s="30">
        <v>7.63358778625954E-3</v>
      </c>
      <c r="N1600" s="28"/>
      <c r="O1600" s="1">
        <v>1</v>
      </c>
      <c r="P1600" s="16" t="s">
        <v>5130</v>
      </c>
      <c r="T1600" s="3"/>
    </row>
    <row r="1601" spans="1:20" ht="15" customHeight="1">
      <c r="A1601" s="28" t="s">
        <v>4972</v>
      </c>
      <c r="B1601" s="31" t="s">
        <v>2609</v>
      </c>
      <c r="C1601" s="28" t="s">
        <v>1849</v>
      </c>
      <c r="D1601" s="28" t="s">
        <v>1891</v>
      </c>
      <c r="E1601" s="53">
        <v>135341738</v>
      </c>
      <c r="F1601" s="53">
        <v>135341741</v>
      </c>
      <c r="G1601" s="28">
        <v>4</v>
      </c>
      <c r="H1601" s="28" t="s">
        <v>2161</v>
      </c>
      <c r="I1601" s="28" t="s">
        <v>3326</v>
      </c>
      <c r="J1601" s="28">
        <v>58</v>
      </c>
      <c r="K1601" s="28">
        <v>20</v>
      </c>
      <c r="L1601" s="28" t="s">
        <v>4597</v>
      </c>
      <c r="M1601" s="30">
        <v>4.6620046620046603E-2</v>
      </c>
      <c r="N1601" s="28"/>
      <c r="O1601" s="1">
        <v>1</v>
      </c>
      <c r="P1601" s="16" t="s">
        <v>5131</v>
      </c>
      <c r="T1601" s="3"/>
    </row>
    <row r="1602" spans="1:20" ht="15" customHeight="1">
      <c r="A1602" s="28" t="s">
        <v>4972</v>
      </c>
      <c r="B1602" s="31" t="s">
        <v>92</v>
      </c>
      <c r="C1602" s="28" t="s">
        <v>1844</v>
      </c>
      <c r="D1602" s="28" t="s">
        <v>1891</v>
      </c>
      <c r="E1602" s="53">
        <v>155484242</v>
      </c>
      <c r="F1602" s="53">
        <v>155484242</v>
      </c>
      <c r="G1602" s="28">
        <v>1</v>
      </c>
      <c r="H1602" s="28" t="s">
        <v>2161</v>
      </c>
      <c r="I1602" s="28" t="s">
        <v>1645</v>
      </c>
      <c r="J1602" s="28">
        <v>807</v>
      </c>
      <c r="K1602" s="28">
        <v>269</v>
      </c>
      <c r="L1602" s="28" t="s">
        <v>3947</v>
      </c>
      <c r="M1602" s="30">
        <v>9.2218032224888599E-2</v>
      </c>
      <c r="N1602" s="28"/>
      <c r="O1602" s="1">
        <v>0.33333333333333298</v>
      </c>
      <c r="P1602" s="16" t="s">
        <v>5131</v>
      </c>
      <c r="T1602" s="3"/>
    </row>
    <row r="1603" spans="1:20" ht="15" customHeight="1">
      <c r="A1603" s="28" t="s">
        <v>4972</v>
      </c>
      <c r="B1603" s="31" t="s">
        <v>2264</v>
      </c>
      <c r="C1603" s="28" t="s">
        <v>1844</v>
      </c>
      <c r="D1603" s="28" t="s">
        <v>1891</v>
      </c>
      <c r="E1603" s="53">
        <v>160470610</v>
      </c>
      <c r="F1603" s="53">
        <v>160470610</v>
      </c>
      <c r="G1603" s="28">
        <v>4</v>
      </c>
      <c r="H1603" s="28" t="s">
        <v>2162</v>
      </c>
      <c r="I1603" s="28" t="s">
        <v>2900</v>
      </c>
      <c r="J1603" s="28">
        <v>817</v>
      </c>
      <c r="K1603" s="28">
        <v>273</v>
      </c>
      <c r="L1603" s="28" t="s">
        <v>4012</v>
      </c>
      <c r="M1603" s="30">
        <v>0.182</v>
      </c>
      <c r="N1603" s="28"/>
      <c r="O1603" s="1">
        <v>1</v>
      </c>
      <c r="P1603" s="16" t="s">
        <v>5131</v>
      </c>
      <c r="T1603" s="3"/>
    </row>
    <row r="1604" spans="1:20" ht="15" customHeight="1">
      <c r="A1604" s="28" t="s">
        <v>4972</v>
      </c>
      <c r="B1604" s="31" t="s">
        <v>2174</v>
      </c>
      <c r="C1604" s="28" t="s">
        <v>1852</v>
      </c>
      <c r="D1604" s="28" t="s">
        <v>1891</v>
      </c>
      <c r="E1604" s="53">
        <v>169629619</v>
      </c>
      <c r="F1604" s="53">
        <v>169629619</v>
      </c>
      <c r="G1604" s="28">
        <v>1</v>
      </c>
      <c r="H1604" s="28" t="s">
        <v>2162</v>
      </c>
      <c r="I1604" s="28" t="s">
        <v>2795</v>
      </c>
      <c r="J1604" s="28">
        <v>118</v>
      </c>
      <c r="K1604" s="28">
        <v>40</v>
      </c>
      <c r="L1604" s="28" t="s">
        <v>3871</v>
      </c>
      <c r="M1604" s="30">
        <v>2.3432923257176299E-2</v>
      </c>
      <c r="N1604" s="28"/>
      <c r="O1604" s="1">
        <v>1</v>
      </c>
      <c r="P1604" s="16" t="s">
        <v>5130</v>
      </c>
      <c r="T1604" s="3"/>
    </row>
    <row r="1605" spans="1:20" ht="15" customHeight="1">
      <c r="A1605" s="28" t="s">
        <v>4972</v>
      </c>
      <c r="B1605" s="31" t="s">
        <v>981</v>
      </c>
      <c r="C1605" s="28" t="s">
        <v>1842</v>
      </c>
      <c r="D1605" s="28" t="s">
        <v>1892</v>
      </c>
      <c r="E1605" s="53">
        <v>495652</v>
      </c>
      <c r="F1605" s="53">
        <v>495652</v>
      </c>
      <c r="G1605" s="28">
        <v>1</v>
      </c>
      <c r="H1605" s="28" t="s">
        <v>2161</v>
      </c>
      <c r="I1605" s="28" t="s">
        <v>1648</v>
      </c>
      <c r="J1605" s="28">
        <v>286</v>
      </c>
      <c r="K1605" s="28">
        <v>96</v>
      </c>
      <c r="L1605" s="28" t="s">
        <v>4203</v>
      </c>
      <c r="M1605" s="30">
        <v>0.8</v>
      </c>
      <c r="N1605" s="28"/>
      <c r="O1605" s="1">
        <v>1</v>
      </c>
      <c r="P1605" s="16" t="s">
        <v>5131</v>
      </c>
      <c r="T1605" s="3"/>
    </row>
    <row r="1606" spans="1:20" ht="15" customHeight="1">
      <c r="A1606" s="28" t="s">
        <v>4972</v>
      </c>
      <c r="B1606" s="31" t="s">
        <v>982</v>
      </c>
      <c r="C1606" s="28" t="s">
        <v>1842</v>
      </c>
      <c r="D1606" s="28" t="s">
        <v>1892</v>
      </c>
      <c r="E1606" s="53">
        <v>1042579</v>
      </c>
      <c r="F1606" s="53">
        <v>1042580</v>
      </c>
      <c r="G1606" s="28">
        <v>2</v>
      </c>
      <c r="H1606" s="28" t="s">
        <v>2161</v>
      </c>
      <c r="I1606" s="28" t="s">
        <v>1649</v>
      </c>
      <c r="J1606" s="28">
        <v>380</v>
      </c>
      <c r="K1606" s="28">
        <v>127</v>
      </c>
      <c r="L1606" s="28" t="s">
        <v>4358</v>
      </c>
      <c r="M1606" s="30">
        <v>0.71751412429378503</v>
      </c>
      <c r="N1606" s="28"/>
      <c r="O1606" s="1">
        <v>1</v>
      </c>
      <c r="P1606" s="16" t="s">
        <v>5131</v>
      </c>
      <c r="T1606" s="3"/>
    </row>
    <row r="1607" spans="1:20" ht="15" customHeight="1">
      <c r="A1607" s="28" t="s">
        <v>4972</v>
      </c>
      <c r="B1607" s="31" t="s">
        <v>2180</v>
      </c>
      <c r="C1607" s="28" t="s">
        <v>1852</v>
      </c>
      <c r="D1607" s="28" t="s">
        <v>1892</v>
      </c>
      <c r="E1607" s="53">
        <v>1062293</v>
      </c>
      <c r="F1607" s="53">
        <v>1062295</v>
      </c>
      <c r="G1607" s="28">
        <v>3</v>
      </c>
      <c r="H1607" s="28" t="s">
        <v>2161</v>
      </c>
      <c r="I1607" s="28" t="s">
        <v>2801</v>
      </c>
      <c r="J1607" s="28">
        <v>26</v>
      </c>
      <c r="K1607" s="28">
        <v>9</v>
      </c>
      <c r="L1607" s="28" t="s">
        <v>3877</v>
      </c>
      <c r="M1607" s="30">
        <v>1.9911504424778799E-2</v>
      </c>
      <c r="N1607" s="28"/>
      <c r="O1607" s="1">
        <v>1</v>
      </c>
      <c r="P1607" s="16" t="s">
        <v>5130</v>
      </c>
      <c r="T1607" s="3"/>
    </row>
    <row r="1608" spans="1:20" ht="15" customHeight="1">
      <c r="A1608" s="28" t="s">
        <v>4972</v>
      </c>
      <c r="B1608" s="31" t="s">
        <v>235</v>
      </c>
      <c r="C1608" s="28" t="s">
        <v>1843</v>
      </c>
      <c r="D1608" s="28" t="s">
        <v>1892</v>
      </c>
      <c r="E1608" s="53">
        <v>32125829</v>
      </c>
      <c r="F1608" s="53">
        <v>32125829</v>
      </c>
      <c r="G1608" s="28">
        <v>2</v>
      </c>
      <c r="H1608" s="28" t="s">
        <v>2162</v>
      </c>
      <c r="I1608" s="28" t="s">
        <v>3011</v>
      </c>
      <c r="J1608" s="28">
        <v>6518</v>
      </c>
      <c r="K1608" s="28">
        <v>2173</v>
      </c>
      <c r="L1608" s="28" t="s">
        <v>4141</v>
      </c>
      <c r="M1608" s="30">
        <v>0.76514084507042301</v>
      </c>
      <c r="N1608" s="28"/>
      <c r="O1608" s="1">
        <v>1</v>
      </c>
      <c r="P1608" s="16" t="s">
        <v>5130</v>
      </c>
      <c r="T1608" s="3"/>
    </row>
    <row r="1609" spans="1:20" ht="15" customHeight="1">
      <c r="A1609" s="28" t="s">
        <v>4972</v>
      </c>
      <c r="B1609" s="31" t="s">
        <v>985</v>
      </c>
      <c r="C1609" s="28" t="s">
        <v>1841</v>
      </c>
      <c r="D1609" s="28" t="s">
        <v>1892</v>
      </c>
      <c r="E1609" s="53">
        <v>34024193</v>
      </c>
      <c r="F1609" s="53">
        <v>34024193</v>
      </c>
      <c r="G1609" s="28">
        <v>1</v>
      </c>
      <c r="H1609" s="28" t="s">
        <v>2161</v>
      </c>
      <c r="I1609" s="28" t="s">
        <v>2924</v>
      </c>
      <c r="J1609" s="28">
        <v>1162</v>
      </c>
      <c r="K1609" s="28">
        <v>388</v>
      </c>
      <c r="L1609" s="28" t="s">
        <v>4039</v>
      </c>
      <c r="M1609" s="30">
        <v>0.98227848101265802</v>
      </c>
      <c r="N1609" s="28"/>
      <c r="O1609" s="1">
        <v>0.33333333333333298</v>
      </c>
      <c r="P1609" s="16" t="s">
        <v>5131</v>
      </c>
      <c r="T1609" s="3"/>
    </row>
    <row r="1610" spans="1:20" ht="15" customHeight="1">
      <c r="A1610" s="28" t="s">
        <v>4972</v>
      </c>
      <c r="B1610" s="31" t="s">
        <v>2552</v>
      </c>
      <c r="C1610" s="28" t="s">
        <v>1842</v>
      </c>
      <c r="D1610" s="28" t="s">
        <v>1892</v>
      </c>
      <c r="E1610" s="53">
        <v>36219743</v>
      </c>
      <c r="F1610" s="53">
        <v>36219743</v>
      </c>
      <c r="G1610" s="28">
        <v>1</v>
      </c>
      <c r="H1610" s="28" t="s">
        <v>2162</v>
      </c>
      <c r="I1610" s="28" t="s">
        <v>3252</v>
      </c>
      <c r="J1610" s="28">
        <v>1106</v>
      </c>
      <c r="K1610" s="28">
        <v>369</v>
      </c>
      <c r="L1610" s="28" t="s">
        <v>4497</v>
      </c>
      <c r="M1610" s="30">
        <v>0.89781021897810198</v>
      </c>
      <c r="N1610" s="28"/>
      <c r="O1610" s="1">
        <v>0.33333333333333298</v>
      </c>
      <c r="P1610" s="16" t="s">
        <v>5130</v>
      </c>
      <c r="T1610" s="3"/>
    </row>
    <row r="1611" spans="1:20" ht="15" customHeight="1">
      <c r="A1611" s="28" t="s">
        <v>4972</v>
      </c>
      <c r="B1611" s="31" t="s">
        <v>2558</v>
      </c>
      <c r="C1611" s="28" t="s">
        <v>1842</v>
      </c>
      <c r="D1611" s="28" t="s">
        <v>1892</v>
      </c>
      <c r="E1611" s="53">
        <v>53851162</v>
      </c>
      <c r="F1611" s="53">
        <v>53851162</v>
      </c>
      <c r="G1611" s="28">
        <v>1</v>
      </c>
      <c r="H1611" s="28" t="s">
        <v>2162</v>
      </c>
      <c r="I1611" s="28" t="s">
        <v>3259</v>
      </c>
      <c r="J1611" s="28" t="s">
        <v>3741</v>
      </c>
      <c r="K1611" s="28" t="s">
        <v>2018</v>
      </c>
      <c r="L1611" s="28" t="s">
        <v>4504</v>
      </c>
      <c r="M1611" s="30">
        <v>0.88697337042925251</v>
      </c>
      <c r="N1611" s="28"/>
      <c r="O1611" s="1">
        <v>0.66666666666666696</v>
      </c>
      <c r="P1611" s="16" t="s">
        <v>5130</v>
      </c>
      <c r="T1611" s="3"/>
    </row>
    <row r="1612" spans="1:20" ht="15" customHeight="1">
      <c r="A1612" s="28" t="s">
        <v>4972</v>
      </c>
      <c r="B1612" s="31" t="s">
        <v>2671</v>
      </c>
      <c r="C1612" s="28" t="s">
        <v>1840</v>
      </c>
      <c r="D1612" s="28" t="s">
        <v>1892</v>
      </c>
      <c r="E1612" s="53">
        <v>56552979</v>
      </c>
      <c r="F1612" s="53">
        <v>56552982</v>
      </c>
      <c r="G1612" s="28">
        <v>4</v>
      </c>
      <c r="H1612" s="28" t="s">
        <v>2161</v>
      </c>
      <c r="I1612" s="28" t="s">
        <v>3403</v>
      </c>
      <c r="J1612" s="28" t="s">
        <v>3559</v>
      </c>
      <c r="K1612" s="28" t="s">
        <v>3812</v>
      </c>
      <c r="L1612" s="28" t="s">
        <v>4711</v>
      </c>
      <c r="M1612" s="30">
        <v>5.9148947560964699E-2</v>
      </c>
      <c r="N1612" s="28"/>
      <c r="O1612" s="1">
        <v>0.5</v>
      </c>
      <c r="P1612" s="16" t="s">
        <v>5130</v>
      </c>
      <c r="T1612" s="3"/>
    </row>
    <row r="1613" spans="1:20" ht="15" customHeight="1">
      <c r="A1613" s="28" t="s">
        <v>4972</v>
      </c>
      <c r="B1613" s="31" t="s">
        <v>2494</v>
      </c>
      <c r="C1613" s="28" t="s">
        <v>1842</v>
      </c>
      <c r="D1613" s="28" t="s">
        <v>1892</v>
      </c>
      <c r="E1613" s="53">
        <v>79981576</v>
      </c>
      <c r="F1613" s="53">
        <v>79981576</v>
      </c>
      <c r="G1613" s="28">
        <v>1</v>
      </c>
      <c r="H1613" s="28" t="s">
        <v>2165</v>
      </c>
      <c r="I1613" s="28" t="s">
        <v>3182</v>
      </c>
      <c r="J1613" s="28">
        <v>86</v>
      </c>
      <c r="K1613" s="28">
        <v>29</v>
      </c>
      <c r="L1613" s="28" t="s">
        <v>4381</v>
      </c>
      <c r="M1613" s="30">
        <v>1</v>
      </c>
      <c r="N1613" s="28"/>
      <c r="O1613" s="1">
        <v>1</v>
      </c>
      <c r="P1613" s="16" t="s">
        <v>5131</v>
      </c>
      <c r="T1613" s="3"/>
    </row>
    <row r="1614" spans="1:20" ht="15" customHeight="1">
      <c r="A1614" s="28" t="s">
        <v>4972</v>
      </c>
      <c r="B1614" s="31" t="s">
        <v>2336</v>
      </c>
      <c r="C1614" s="28" t="s">
        <v>1842</v>
      </c>
      <c r="D1614" s="28" t="s">
        <v>1892</v>
      </c>
      <c r="E1614" s="53">
        <v>96528901</v>
      </c>
      <c r="F1614" s="53">
        <v>96528901</v>
      </c>
      <c r="G1614" s="28">
        <v>1</v>
      </c>
      <c r="H1614" s="28" t="s">
        <v>2165</v>
      </c>
      <c r="I1614" s="28" t="s">
        <v>2980</v>
      </c>
      <c r="J1614" s="28">
        <v>1423</v>
      </c>
      <c r="K1614" s="28">
        <v>475</v>
      </c>
      <c r="L1614" s="28" t="s">
        <v>4484</v>
      </c>
      <c r="M1614" s="30">
        <v>1</v>
      </c>
      <c r="N1614" s="28"/>
      <c r="O1614" s="1">
        <v>0.5</v>
      </c>
      <c r="P1614" s="16" t="s">
        <v>5130</v>
      </c>
      <c r="T1614" s="3"/>
    </row>
    <row r="1615" spans="1:20" ht="15" customHeight="1">
      <c r="A1615" s="28" t="s">
        <v>4972</v>
      </c>
      <c r="B1615" s="31" t="s">
        <v>2336</v>
      </c>
      <c r="C1615" s="28" t="s">
        <v>1865</v>
      </c>
      <c r="D1615" s="28" t="s">
        <v>1892</v>
      </c>
      <c r="E1615" s="53">
        <v>96528915</v>
      </c>
      <c r="F1615" s="53">
        <v>96528915</v>
      </c>
      <c r="G1615" s="28">
        <v>1</v>
      </c>
      <c r="H1615" s="28" t="s">
        <v>2161</v>
      </c>
      <c r="I1615" s="28" t="s">
        <v>2980</v>
      </c>
      <c r="J1615" s="28">
        <v>1409</v>
      </c>
      <c r="K1615" s="28">
        <v>470</v>
      </c>
      <c r="L1615" s="28" t="s">
        <v>4108</v>
      </c>
      <c r="M1615" s="30">
        <v>0.98947368421052595</v>
      </c>
      <c r="N1615" s="28"/>
      <c r="O1615" s="1">
        <v>0.5</v>
      </c>
      <c r="P1615" s="16" t="s">
        <v>5130</v>
      </c>
      <c r="T1615" s="3"/>
    </row>
    <row r="1616" spans="1:20" ht="15" customHeight="1">
      <c r="A1616" s="28" t="s">
        <v>4972</v>
      </c>
      <c r="B1616" s="31" t="s">
        <v>194</v>
      </c>
      <c r="C1616" s="28" t="s">
        <v>1842</v>
      </c>
      <c r="D1616" s="28" t="s">
        <v>1892</v>
      </c>
      <c r="E1616" s="53">
        <v>111338924</v>
      </c>
      <c r="F1616" s="53">
        <v>111338924</v>
      </c>
      <c r="G1616" s="28">
        <v>4</v>
      </c>
      <c r="H1616" s="28" t="s">
        <v>2162</v>
      </c>
      <c r="I1616" s="28" t="s">
        <v>1656</v>
      </c>
      <c r="J1616" s="28" t="s">
        <v>3718</v>
      </c>
      <c r="K1616" s="28" t="s">
        <v>1967</v>
      </c>
      <c r="L1616" s="28" t="s">
        <v>4401</v>
      </c>
      <c r="M1616" s="30">
        <v>0.25053698771372102</v>
      </c>
      <c r="N1616" s="28"/>
      <c r="O1616" s="1">
        <v>0.18181818181818199</v>
      </c>
      <c r="P1616" s="16" t="s">
        <v>5130</v>
      </c>
      <c r="T1616" s="3"/>
    </row>
    <row r="1617" spans="1:20" ht="15" customHeight="1">
      <c r="A1617" s="28" t="s">
        <v>4972</v>
      </c>
      <c r="B1617" s="31" t="s">
        <v>131</v>
      </c>
      <c r="C1617" s="28" t="s">
        <v>1842</v>
      </c>
      <c r="D1617" s="28" t="s">
        <v>1892</v>
      </c>
      <c r="E1617" s="53">
        <v>118835241</v>
      </c>
      <c r="F1617" s="53">
        <v>118835242</v>
      </c>
      <c r="G1617" s="28">
        <v>2</v>
      </c>
      <c r="H1617" s="28" t="s">
        <v>2161</v>
      </c>
      <c r="I1617" s="28" t="s">
        <v>3136</v>
      </c>
      <c r="J1617" s="28">
        <v>134</v>
      </c>
      <c r="K1617" s="28">
        <v>45</v>
      </c>
      <c r="L1617" s="28" t="s">
        <v>4325</v>
      </c>
      <c r="M1617" s="30">
        <v>5.9055118110236199E-2</v>
      </c>
      <c r="N1617" s="28"/>
      <c r="O1617" s="1">
        <v>0.33333333333333298</v>
      </c>
      <c r="P1617" s="16" t="s">
        <v>5130</v>
      </c>
      <c r="T1617" s="3"/>
    </row>
    <row r="1618" spans="1:20" ht="15" customHeight="1">
      <c r="A1618" s="28" t="s">
        <v>4972</v>
      </c>
      <c r="B1618" s="31" t="s">
        <v>991</v>
      </c>
      <c r="C1618" s="28" t="s">
        <v>2705</v>
      </c>
      <c r="D1618" s="28" t="s">
        <v>1892</v>
      </c>
      <c r="E1618" s="53">
        <v>134810233</v>
      </c>
      <c r="F1618" s="53">
        <v>134810233</v>
      </c>
      <c r="G1618" s="28">
        <v>7</v>
      </c>
      <c r="H1618" s="28" t="s">
        <v>2162</v>
      </c>
      <c r="I1618" s="28" t="s">
        <v>1659</v>
      </c>
      <c r="J1618" s="28">
        <v>465</v>
      </c>
      <c r="K1618" s="28">
        <v>155</v>
      </c>
      <c r="L1618" s="28" t="s">
        <v>4773</v>
      </c>
      <c r="M1618" s="30">
        <v>0.63265306122449005</v>
      </c>
      <c r="N1618" s="28"/>
      <c r="O1618" s="1">
        <v>1</v>
      </c>
      <c r="P1618" s="16" t="s">
        <v>5131</v>
      </c>
      <c r="T1618" s="3"/>
    </row>
    <row r="1619" spans="1:20" ht="15" customHeight="1">
      <c r="A1619" s="28" t="s">
        <v>4972</v>
      </c>
      <c r="B1619" s="31" t="s">
        <v>991</v>
      </c>
      <c r="C1619" s="28" t="s">
        <v>1842</v>
      </c>
      <c r="D1619" s="28" t="s">
        <v>1892</v>
      </c>
      <c r="E1619" s="53">
        <v>134810593</v>
      </c>
      <c r="F1619" s="53">
        <v>134810594</v>
      </c>
      <c r="G1619" s="28">
        <v>2</v>
      </c>
      <c r="H1619" s="28" t="s">
        <v>2161</v>
      </c>
      <c r="I1619" s="28" t="s">
        <v>1659</v>
      </c>
      <c r="J1619" s="28">
        <v>104</v>
      </c>
      <c r="K1619" s="28">
        <v>35</v>
      </c>
      <c r="L1619" s="28" t="s">
        <v>4202</v>
      </c>
      <c r="M1619" s="30">
        <v>0.14285714285714299</v>
      </c>
      <c r="N1619" s="28"/>
      <c r="O1619" s="1">
        <v>1</v>
      </c>
      <c r="P1619" s="16" t="s">
        <v>5131</v>
      </c>
      <c r="T1619" s="3"/>
    </row>
    <row r="1620" spans="1:20" ht="15" customHeight="1">
      <c r="A1620" s="28" t="s">
        <v>4972</v>
      </c>
      <c r="B1620" s="31" t="s">
        <v>2722</v>
      </c>
      <c r="C1620" s="28" t="s">
        <v>1848</v>
      </c>
      <c r="D1620" s="28" t="s">
        <v>1892</v>
      </c>
      <c r="E1620" s="53">
        <v>140163437</v>
      </c>
      <c r="F1620" s="53">
        <v>140163443</v>
      </c>
      <c r="G1620" s="28">
        <v>7</v>
      </c>
      <c r="H1620" s="28" t="s">
        <v>2161</v>
      </c>
      <c r="I1620" s="28" t="s">
        <v>3468</v>
      </c>
      <c r="J1620" s="28">
        <v>2471</v>
      </c>
      <c r="K1620" s="28">
        <v>824</v>
      </c>
      <c r="L1620" s="28" t="s">
        <v>4799</v>
      </c>
      <c r="M1620" s="30">
        <v>0.998787878787879</v>
      </c>
      <c r="N1620" s="28"/>
      <c r="O1620" s="1">
        <v>0.5</v>
      </c>
      <c r="P1620" s="16" t="s">
        <v>5131</v>
      </c>
      <c r="T1620" s="3"/>
    </row>
    <row r="1621" spans="1:20" ht="15" customHeight="1">
      <c r="A1621" s="28" t="s">
        <v>4972</v>
      </c>
      <c r="B1621" s="31" t="s">
        <v>996</v>
      </c>
      <c r="C1621" s="28" t="s">
        <v>2297</v>
      </c>
      <c r="D1621" s="28" t="s">
        <v>1892</v>
      </c>
      <c r="E1621" s="53">
        <v>140210773</v>
      </c>
      <c r="F1621" s="53">
        <v>140210773</v>
      </c>
      <c r="G1621" s="28">
        <v>1</v>
      </c>
      <c r="H1621" s="28" t="s">
        <v>2162</v>
      </c>
      <c r="I1621" s="28" t="s">
        <v>1664</v>
      </c>
      <c r="J1621" s="28">
        <v>2509</v>
      </c>
      <c r="K1621" s="28">
        <v>837</v>
      </c>
      <c r="L1621" s="28" t="s">
        <v>4055</v>
      </c>
      <c r="M1621" s="30">
        <v>0.99288256227757998</v>
      </c>
      <c r="N1621" s="28"/>
      <c r="O1621" s="1">
        <v>0.5</v>
      </c>
      <c r="P1621" s="16" t="s">
        <v>5131</v>
      </c>
      <c r="T1621" s="3"/>
    </row>
    <row r="1622" spans="1:20" ht="15" customHeight="1">
      <c r="A1622" s="28" t="s">
        <v>4972</v>
      </c>
      <c r="B1622" s="31" t="s">
        <v>2526</v>
      </c>
      <c r="C1622" s="28" t="s">
        <v>1842</v>
      </c>
      <c r="D1622" s="28" t="s">
        <v>1892</v>
      </c>
      <c r="E1622" s="53">
        <v>140244446</v>
      </c>
      <c r="F1622" s="53">
        <v>140244446</v>
      </c>
      <c r="G1622" s="28">
        <v>1</v>
      </c>
      <c r="H1622" s="28" t="s">
        <v>2162</v>
      </c>
      <c r="I1622" s="28" t="s">
        <v>3220</v>
      </c>
      <c r="J1622" s="28">
        <v>2409</v>
      </c>
      <c r="K1622" s="28">
        <v>803</v>
      </c>
      <c r="L1622" s="28" t="s">
        <v>4449</v>
      </c>
      <c r="M1622" s="30">
        <v>0.99381188118811903</v>
      </c>
      <c r="N1622" s="28"/>
      <c r="O1622" s="1">
        <v>0.5</v>
      </c>
      <c r="P1622" s="16" t="s">
        <v>5131</v>
      </c>
      <c r="T1622" s="3"/>
    </row>
    <row r="1623" spans="1:20" ht="15" customHeight="1">
      <c r="A1623" s="28" t="s">
        <v>4972</v>
      </c>
      <c r="B1623" s="31" t="s">
        <v>998</v>
      </c>
      <c r="C1623" s="28" t="s">
        <v>1842</v>
      </c>
      <c r="D1623" s="28" t="s">
        <v>1892</v>
      </c>
      <c r="E1623" s="53">
        <v>140329168</v>
      </c>
      <c r="F1623" s="53">
        <v>140329168</v>
      </c>
      <c r="G1623" s="28">
        <v>1</v>
      </c>
      <c r="H1623" s="28" t="s">
        <v>2161</v>
      </c>
      <c r="I1623" s="28" t="s">
        <v>1666</v>
      </c>
      <c r="J1623" s="28">
        <v>2633</v>
      </c>
      <c r="K1623" s="28">
        <v>878</v>
      </c>
      <c r="L1623" s="28" t="s">
        <v>4450</v>
      </c>
      <c r="M1623" s="30">
        <v>0.99209039548022604</v>
      </c>
      <c r="N1623" s="28"/>
      <c r="O1623" s="1">
        <v>0.5</v>
      </c>
      <c r="P1623" s="16" t="s">
        <v>5130</v>
      </c>
      <c r="T1623" s="3"/>
    </row>
    <row r="1624" spans="1:20" ht="15" customHeight="1">
      <c r="A1624" s="28" t="s">
        <v>4972</v>
      </c>
      <c r="B1624" s="31" t="s">
        <v>2777</v>
      </c>
      <c r="C1624" s="28" t="s">
        <v>2778</v>
      </c>
      <c r="D1624" s="28" t="s">
        <v>1892</v>
      </c>
      <c r="E1624" s="53">
        <v>140731806</v>
      </c>
      <c r="F1624" s="53">
        <v>140731806</v>
      </c>
      <c r="G1624" s="28">
        <v>1</v>
      </c>
      <c r="H1624" s="28" t="s">
        <v>2162</v>
      </c>
      <c r="I1624" s="28" t="s">
        <v>3520</v>
      </c>
      <c r="J1624" s="28" t="s">
        <v>3856</v>
      </c>
      <c r="K1624" s="28" t="s">
        <v>3857</v>
      </c>
      <c r="L1624" s="28" t="s">
        <v>4875</v>
      </c>
      <c r="M1624" s="30">
        <v>0.63772676297908859</v>
      </c>
      <c r="N1624" s="28"/>
      <c r="O1624" s="1">
        <v>1</v>
      </c>
      <c r="P1624" s="16" t="s">
        <v>5131</v>
      </c>
      <c r="T1624" s="3"/>
    </row>
    <row r="1625" spans="1:20" ht="15" customHeight="1">
      <c r="A1625" s="28" t="s">
        <v>4972</v>
      </c>
      <c r="B1625" s="31" t="s">
        <v>2527</v>
      </c>
      <c r="C1625" s="28" t="s">
        <v>1842</v>
      </c>
      <c r="D1625" s="28" t="s">
        <v>1892</v>
      </c>
      <c r="E1625" s="53">
        <v>140736281</v>
      </c>
      <c r="F1625" s="53">
        <v>140736281</v>
      </c>
      <c r="G1625" s="28">
        <v>1</v>
      </c>
      <c r="H1625" s="28" t="s">
        <v>2161</v>
      </c>
      <c r="I1625" s="28" t="s">
        <v>3221</v>
      </c>
      <c r="J1625" s="28">
        <v>2447</v>
      </c>
      <c r="K1625" s="28">
        <v>816</v>
      </c>
      <c r="L1625" s="28" t="s">
        <v>4452</v>
      </c>
      <c r="M1625" s="30">
        <v>0.99633699633699602</v>
      </c>
      <c r="N1625" s="28"/>
      <c r="O1625" s="1">
        <v>0.5</v>
      </c>
      <c r="P1625" s="16" t="s">
        <v>5131</v>
      </c>
      <c r="T1625" s="3"/>
    </row>
    <row r="1626" spans="1:20" ht="15" customHeight="1">
      <c r="A1626" s="28" t="s">
        <v>4972</v>
      </c>
      <c r="B1626" s="31" t="s">
        <v>1001</v>
      </c>
      <c r="C1626" s="28" t="s">
        <v>1842</v>
      </c>
      <c r="D1626" s="28" t="s">
        <v>1892</v>
      </c>
      <c r="E1626" s="53">
        <v>140775445</v>
      </c>
      <c r="F1626" s="53">
        <v>140775446</v>
      </c>
      <c r="G1626" s="28">
        <v>2</v>
      </c>
      <c r="H1626" s="28" t="s">
        <v>2161</v>
      </c>
      <c r="I1626" s="28" t="s">
        <v>1669</v>
      </c>
      <c r="J1626" s="28">
        <v>2519</v>
      </c>
      <c r="K1626" s="28">
        <v>840</v>
      </c>
      <c r="L1626" s="28" t="s">
        <v>4451</v>
      </c>
      <c r="M1626" s="30">
        <v>0.98707403055229104</v>
      </c>
      <c r="N1626" s="28"/>
      <c r="O1626" s="1">
        <v>0.5</v>
      </c>
      <c r="P1626" s="16" t="s">
        <v>5131</v>
      </c>
      <c r="T1626" s="3"/>
    </row>
    <row r="1627" spans="1:20" ht="15" customHeight="1">
      <c r="A1627" s="28" t="s">
        <v>4972</v>
      </c>
      <c r="B1627" s="31" t="s">
        <v>2610</v>
      </c>
      <c r="C1627" s="28" t="s">
        <v>1849</v>
      </c>
      <c r="D1627" s="28" t="s">
        <v>1892</v>
      </c>
      <c r="E1627" s="53">
        <v>140777708</v>
      </c>
      <c r="F1627" s="53">
        <v>140777708</v>
      </c>
      <c r="G1627" s="28">
        <v>1</v>
      </c>
      <c r="H1627" s="28" t="s">
        <v>2162</v>
      </c>
      <c r="I1627" s="28" t="s">
        <v>3327</v>
      </c>
      <c r="J1627" s="28" t="s">
        <v>3776</v>
      </c>
      <c r="K1627" s="28" t="s">
        <v>3694</v>
      </c>
      <c r="L1627" s="28" t="s">
        <v>4598</v>
      </c>
      <c r="M1627" s="30">
        <v>3.8137485545675649E-2</v>
      </c>
      <c r="N1627" s="28"/>
      <c r="O1627" s="1">
        <v>1</v>
      </c>
      <c r="P1627" s="16" t="s">
        <v>5131</v>
      </c>
      <c r="T1627" s="3"/>
    </row>
    <row r="1628" spans="1:20" ht="15" customHeight="1">
      <c r="A1628" s="28" t="s">
        <v>4972</v>
      </c>
      <c r="B1628" s="31" t="s">
        <v>2330</v>
      </c>
      <c r="C1628" s="28" t="s">
        <v>1851</v>
      </c>
      <c r="D1628" s="28" t="s">
        <v>1892</v>
      </c>
      <c r="E1628" s="53">
        <v>147493634</v>
      </c>
      <c r="F1628" s="53">
        <v>147493634</v>
      </c>
      <c r="G1628" s="28">
        <v>1</v>
      </c>
      <c r="H1628" s="28" t="s">
        <v>2162</v>
      </c>
      <c r="I1628" s="28" t="s">
        <v>2970</v>
      </c>
      <c r="J1628" s="28" t="s">
        <v>3613</v>
      </c>
      <c r="K1628" s="28" t="s">
        <v>3614</v>
      </c>
      <c r="L1628" s="28" t="s">
        <v>4095</v>
      </c>
      <c r="M1628" s="30">
        <v>0.99444337256415249</v>
      </c>
      <c r="N1628" s="28"/>
      <c r="O1628" s="1">
        <v>0.66666666666666696</v>
      </c>
      <c r="P1628" s="16" t="s">
        <v>5130</v>
      </c>
      <c r="T1628" s="3"/>
    </row>
    <row r="1629" spans="1:20" ht="15" customHeight="1">
      <c r="A1629" s="28" t="s">
        <v>4972</v>
      </c>
      <c r="B1629" s="31" t="s">
        <v>2339</v>
      </c>
      <c r="C1629" s="28" t="s">
        <v>2340</v>
      </c>
      <c r="D1629" s="28" t="s">
        <v>1892</v>
      </c>
      <c r="E1629" s="53">
        <v>148976516</v>
      </c>
      <c r="F1629" s="53">
        <v>148976516</v>
      </c>
      <c r="G1629" s="28">
        <v>8</v>
      </c>
      <c r="H1629" s="28" t="s">
        <v>2162</v>
      </c>
      <c r="I1629" s="28" t="s">
        <v>2984</v>
      </c>
      <c r="J1629" s="28">
        <v>652</v>
      </c>
      <c r="K1629" s="28">
        <v>218</v>
      </c>
      <c r="L1629" s="28" t="s">
        <v>4112</v>
      </c>
      <c r="M1629" s="30">
        <v>0.32248520710059198</v>
      </c>
      <c r="N1629" s="28"/>
      <c r="O1629" s="1">
        <v>1</v>
      </c>
      <c r="P1629" s="16" t="s">
        <v>5130</v>
      </c>
      <c r="T1629" s="3"/>
    </row>
    <row r="1630" spans="1:20" ht="15" customHeight="1">
      <c r="A1630" s="28" t="s">
        <v>4972</v>
      </c>
      <c r="B1630" s="31" t="s">
        <v>2576</v>
      </c>
      <c r="C1630" s="28" t="s">
        <v>1842</v>
      </c>
      <c r="D1630" s="28" t="s">
        <v>1892</v>
      </c>
      <c r="E1630" s="53">
        <v>149354595</v>
      </c>
      <c r="F1630" s="53">
        <v>149354596</v>
      </c>
      <c r="G1630" s="28">
        <v>2</v>
      </c>
      <c r="H1630" s="28" t="s">
        <v>2161</v>
      </c>
      <c r="I1630" s="28" t="s">
        <v>1671</v>
      </c>
      <c r="J1630" s="28" t="s">
        <v>3749</v>
      </c>
      <c r="K1630" s="28" t="s">
        <v>3750</v>
      </c>
      <c r="L1630" s="28" t="s">
        <v>4531</v>
      </c>
      <c r="M1630" s="30">
        <v>0.96360153256704995</v>
      </c>
      <c r="N1630" s="28"/>
      <c r="O1630" s="1">
        <v>1</v>
      </c>
      <c r="P1630" s="16" t="s">
        <v>5131</v>
      </c>
      <c r="T1630" s="3"/>
    </row>
    <row r="1631" spans="1:20" ht="15" customHeight="1">
      <c r="A1631" s="28" t="s">
        <v>4972</v>
      </c>
      <c r="B1631" s="31" t="s">
        <v>317</v>
      </c>
      <c r="C1631" s="28" t="s">
        <v>1842</v>
      </c>
      <c r="D1631" s="28" t="s">
        <v>1892</v>
      </c>
      <c r="E1631" s="53">
        <v>150262917</v>
      </c>
      <c r="F1631" s="53">
        <v>150262917</v>
      </c>
      <c r="G1631" s="28">
        <v>2</v>
      </c>
      <c r="H1631" s="28" t="s">
        <v>2162</v>
      </c>
      <c r="I1631" s="28" t="s">
        <v>3302</v>
      </c>
      <c r="J1631" s="28">
        <v>42</v>
      </c>
      <c r="K1631" s="28">
        <v>14</v>
      </c>
      <c r="L1631" s="28" t="s">
        <v>4559</v>
      </c>
      <c r="M1631" s="30">
        <v>2.25442834138486E-2</v>
      </c>
      <c r="N1631" s="28"/>
      <c r="O1631" s="1">
        <v>0.33333333333333298</v>
      </c>
      <c r="P1631" s="16" t="s">
        <v>5130</v>
      </c>
      <c r="T1631" s="3"/>
    </row>
    <row r="1632" spans="1:20" ht="15" customHeight="1">
      <c r="A1632" s="28" t="s">
        <v>4972</v>
      </c>
      <c r="B1632" s="31" t="s">
        <v>91</v>
      </c>
      <c r="C1632" s="28" t="s">
        <v>5117</v>
      </c>
      <c r="D1632" s="28" t="s">
        <v>1892</v>
      </c>
      <c r="E1632" s="53">
        <v>156654441</v>
      </c>
      <c r="F1632" s="53">
        <v>156654441</v>
      </c>
      <c r="G1632" s="28">
        <v>1</v>
      </c>
      <c r="H1632" s="28" t="s">
        <v>2162</v>
      </c>
      <c r="I1632" s="28" t="s">
        <v>2992</v>
      </c>
      <c r="J1632" s="28" t="s">
        <v>3626</v>
      </c>
      <c r="K1632" s="28" t="s">
        <v>3627</v>
      </c>
      <c r="L1632" s="28" t="s">
        <v>4120</v>
      </c>
      <c r="M1632" s="30">
        <v>7.4162679425837305E-2</v>
      </c>
      <c r="N1632" s="28"/>
      <c r="O1632" s="1">
        <v>1</v>
      </c>
      <c r="P1632" s="16" t="s">
        <v>5130</v>
      </c>
      <c r="T1632" s="3"/>
    </row>
    <row r="1633" spans="1:20" ht="15" customHeight="1">
      <c r="A1633" s="28" t="s">
        <v>4972</v>
      </c>
      <c r="B1633" s="31" t="s">
        <v>2400</v>
      </c>
      <c r="C1633" s="28" t="s">
        <v>1842</v>
      </c>
      <c r="D1633" s="28" t="s">
        <v>1892</v>
      </c>
      <c r="E1633" s="53">
        <v>159635892</v>
      </c>
      <c r="F1633" s="53">
        <v>159635892</v>
      </c>
      <c r="G1633" s="28">
        <v>1</v>
      </c>
      <c r="H1633" s="28" t="s">
        <v>2161</v>
      </c>
      <c r="I1633" s="28" t="s">
        <v>3065</v>
      </c>
      <c r="J1633" s="28">
        <v>386</v>
      </c>
      <c r="K1633" s="28">
        <v>129</v>
      </c>
      <c r="L1633" s="28" t="s">
        <v>4226</v>
      </c>
      <c r="M1633" s="30">
        <v>0.29587155963302803</v>
      </c>
      <c r="N1633" s="28"/>
      <c r="O1633" s="1">
        <v>1</v>
      </c>
      <c r="P1633" s="16" t="s">
        <v>5130</v>
      </c>
      <c r="T1633" s="3"/>
    </row>
    <row r="1634" spans="1:20" ht="15" customHeight="1">
      <c r="A1634" s="28" t="s">
        <v>4972</v>
      </c>
      <c r="B1634" s="31" t="s">
        <v>2714</v>
      </c>
      <c r="C1634" s="28" t="s">
        <v>1848</v>
      </c>
      <c r="D1634" s="28" t="s">
        <v>1892</v>
      </c>
      <c r="E1634" s="53">
        <v>159730180</v>
      </c>
      <c r="F1634" s="53">
        <v>159730180</v>
      </c>
      <c r="G1634" s="28">
        <v>8</v>
      </c>
      <c r="H1634" s="28" t="s">
        <v>2162</v>
      </c>
      <c r="I1634" s="28" t="s">
        <v>3456</v>
      </c>
      <c r="J1634" s="28">
        <v>43</v>
      </c>
      <c r="K1634" s="28">
        <v>15</v>
      </c>
      <c r="L1634" s="28" t="s">
        <v>4785</v>
      </c>
      <c r="M1634" s="30">
        <v>4.5317220543806602E-2</v>
      </c>
      <c r="N1634" s="28"/>
      <c r="O1634" s="1">
        <v>1</v>
      </c>
      <c r="P1634" s="16" t="s">
        <v>5130</v>
      </c>
      <c r="T1634" s="3"/>
    </row>
    <row r="1635" spans="1:20" ht="15" customHeight="1">
      <c r="A1635" s="28" t="s">
        <v>4972</v>
      </c>
      <c r="B1635" s="31" t="s">
        <v>1006</v>
      </c>
      <c r="C1635" s="28" t="s">
        <v>1842</v>
      </c>
      <c r="D1635" s="28" t="s">
        <v>1892</v>
      </c>
      <c r="E1635" s="53">
        <v>171562935</v>
      </c>
      <c r="F1635" s="53">
        <v>171562935</v>
      </c>
      <c r="G1635" s="28">
        <v>4</v>
      </c>
      <c r="H1635" s="28" t="s">
        <v>2162</v>
      </c>
      <c r="I1635" s="28" t="s">
        <v>1676</v>
      </c>
      <c r="J1635" s="28">
        <v>575</v>
      </c>
      <c r="K1635" s="28">
        <v>192</v>
      </c>
      <c r="L1635" s="28" t="s">
        <v>4279</v>
      </c>
      <c r="M1635" s="30">
        <v>0.96969696969696995</v>
      </c>
      <c r="N1635" s="28"/>
      <c r="O1635" s="1">
        <v>1</v>
      </c>
      <c r="P1635" s="16" t="s">
        <v>5130</v>
      </c>
      <c r="T1635" s="3"/>
    </row>
    <row r="1636" spans="1:20" ht="15" customHeight="1">
      <c r="A1636" s="28" t="s">
        <v>4972</v>
      </c>
      <c r="B1636" s="31" t="s">
        <v>2417</v>
      </c>
      <c r="C1636" s="28" t="s">
        <v>1842</v>
      </c>
      <c r="D1636" s="28" t="s">
        <v>1892</v>
      </c>
      <c r="E1636" s="53">
        <v>172451022</v>
      </c>
      <c r="F1636" s="53">
        <v>172451022</v>
      </c>
      <c r="G1636" s="28">
        <v>1</v>
      </c>
      <c r="H1636" s="28" t="s">
        <v>2162</v>
      </c>
      <c r="I1636" s="28" t="s">
        <v>3084</v>
      </c>
      <c r="J1636" s="28" t="s">
        <v>3675</v>
      </c>
      <c r="K1636" s="28" t="s">
        <v>3676</v>
      </c>
      <c r="L1636" s="28" t="s">
        <v>4250</v>
      </c>
      <c r="M1636" s="30">
        <v>0.98564593301435399</v>
      </c>
      <c r="N1636" s="28"/>
      <c r="O1636" s="1">
        <v>0.66666666666666696</v>
      </c>
      <c r="P1636" s="16" t="s">
        <v>5130</v>
      </c>
      <c r="T1636" s="3"/>
    </row>
    <row r="1637" spans="1:20" ht="15" customHeight="1">
      <c r="A1637" s="28" t="s">
        <v>4972</v>
      </c>
      <c r="B1637" s="31" t="s">
        <v>2417</v>
      </c>
      <c r="C1637" s="28" t="s">
        <v>1842</v>
      </c>
      <c r="D1637" s="28" t="s">
        <v>1892</v>
      </c>
      <c r="E1637" s="53">
        <v>172451037</v>
      </c>
      <c r="F1637" s="53">
        <v>172451040</v>
      </c>
      <c r="G1637" s="28">
        <v>4</v>
      </c>
      <c r="H1637" s="28" t="s">
        <v>2161</v>
      </c>
      <c r="I1637" s="28" t="s">
        <v>3084</v>
      </c>
      <c r="J1637" s="28" t="s">
        <v>3677</v>
      </c>
      <c r="K1637" s="28" t="s">
        <v>3678</v>
      </c>
      <c r="L1637" s="28" t="s">
        <v>4251</v>
      </c>
      <c r="M1637" s="30">
        <v>0.99760765550239205</v>
      </c>
      <c r="N1637" s="28"/>
      <c r="O1637" s="1">
        <v>0.66666666666666696</v>
      </c>
      <c r="P1637" s="16" t="s">
        <v>5130</v>
      </c>
      <c r="T1637" s="3"/>
    </row>
    <row r="1638" spans="1:20" ht="15" customHeight="1">
      <c r="A1638" s="28" t="s">
        <v>4972</v>
      </c>
      <c r="B1638" s="31" t="s">
        <v>2625</v>
      </c>
      <c r="C1638" s="28" t="s">
        <v>1846</v>
      </c>
      <c r="D1638" s="28" t="s">
        <v>1892</v>
      </c>
      <c r="E1638" s="53">
        <v>172511217</v>
      </c>
      <c r="F1638" s="53">
        <v>172511217</v>
      </c>
      <c r="G1638" s="28">
        <v>1</v>
      </c>
      <c r="H1638" s="28" t="s">
        <v>2161</v>
      </c>
      <c r="I1638" s="28" t="s">
        <v>3341</v>
      </c>
      <c r="J1638" s="28" t="s">
        <v>3781</v>
      </c>
      <c r="K1638" s="28" t="s">
        <v>3782</v>
      </c>
      <c r="L1638" s="28" t="s">
        <v>4620</v>
      </c>
      <c r="M1638" s="30">
        <v>0.29149159663865554</v>
      </c>
      <c r="N1638" s="28"/>
      <c r="O1638" s="1">
        <v>0.5</v>
      </c>
      <c r="P1638" s="16" t="s">
        <v>5130</v>
      </c>
      <c r="T1638" s="3"/>
    </row>
    <row r="1639" spans="1:20" ht="15" customHeight="1">
      <c r="A1639" s="28" t="s">
        <v>4972</v>
      </c>
      <c r="B1639" s="31" t="s">
        <v>192</v>
      </c>
      <c r="C1639" s="28" t="s">
        <v>1842</v>
      </c>
      <c r="D1639" s="28" t="s">
        <v>1892</v>
      </c>
      <c r="E1639" s="53">
        <v>175743595</v>
      </c>
      <c r="F1639" s="53">
        <v>175743595</v>
      </c>
      <c r="G1639" s="28">
        <v>4</v>
      </c>
      <c r="H1639" s="28" t="s">
        <v>2162</v>
      </c>
      <c r="I1639" s="28" t="s">
        <v>3194</v>
      </c>
      <c r="J1639" s="28" t="s">
        <v>3716</v>
      </c>
      <c r="K1639" s="28" t="s">
        <v>3717</v>
      </c>
      <c r="L1639" s="28" t="s">
        <v>4396</v>
      </c>
      <c r="M1639" s="30">
        <v>0.97052618515760747</v>
      </c>
      <c r="N1639" s="28"/>
      <c r="O1639" s="1">
        <v>0.66666666666666696</v>
      </c>
      <c r="P1639" s="16" t="s">
        <v>5130</v>
      </c>
      <c r="T1639" s="3"/>
    </row>
    <row r="1640" spans="1:20" ht="15" customHeight="1">
      <c r="A1640" s="28" t="s">
        <v>4972</v>
      </c>
      <c r="B1640" s="31" t="s">
        <v>2668</v>
      </c>
      <c r="C1640" s="28" t="s">
        <v>1840</v>
      </c>
      <c r="D1640" s="28" t="s">
        <v>1892</v>
      </c>
      <c r="E1640" s="53">
        <v>176452115</v>
      </c>
      <c r="F1640" s="53">
        <v>176452121</v>
      </c>
      <c r="G1640" s="28">
        <v>7</v>
      </c>
      <c r="H1640" s="28" t="s">
        <v>2161</v>
      </c>
      <c r="I1640" s="28" t="s">
        <v>3399</v>
      </c>
      <c r="J1640" s="28" t="s">
        <v>3810</v>
      </c>
      <c r="K1640" s="28" t="s">
        <v>3811</v>
      </c>
      <c r="L1640" s="28" t="s">
        <v>4707</v>
      </c>
      <c r="M1640" s="30">
        <v>0.38646306146620368</v>
      </c>
      <c r="N1640" s="28"/>
      <c r="O1640" s="1">
        <v>1</v>
      </c>
      <c r="P1640" s="16" t="s">
        <v>5130</v>
      </c>
      <c r="T1640" s="3"/>
    </row>
    <row r="1641" spans="1:20" ht="15" customHeight="1">
      <c r="A1641" s="28" t="s">
        <v>4972</v>
      </c>
      <c r="B1641" s="31" t="s">
        <v>2728</v>
      </c>
      <c r="C1641" s="28" t="s">
        <v>1848</v>
      </c>
      <c r="D1641" s="28" t="s">
        <v>1892</v>
      </c>
      <c r="E1641" s="53">
        <v>176749295</v>
      </c>
      <c r="F1641" s="53">
        <v>176749295</v>
      </c>
      <c r="G1641" s="28">
        <v>1</v>
      </c>
      <c r="H1641" s="28" t="s">
        <v>2161</v>
      </c>
      <c r="I1641" s="28" t="s">
        <v>3474</v>
      </c>
      <c r="J1641" s="28">
        <v>986</v>
      </c>
      <c r="K1641" s="28">
        <v>329</v>
      </c>
      <c r="L1641" s="28" t="s">
        <v>4807</v>
      </c>
      <c r="M1641" s="30">
        <v>0.96480938416422302</v>
      </c>
      <c r="N1641" s="28"/>
      <c r="O1641" s="1">
        <v>0.5</v>
      </c>
      <c r="P1641" s="16" t="s">
        <v>5130</v>
      </c>
      <c r="T1641" s="3"/>
    </row>
    <row r="1642" spans="1:20" ht="15" customHeight="1">
      <c r="A1642" s="28" t="s">
        <v>4972</v>
      </c>
      <c r="B1642" s="31" t="s">
        <v>2426</v>
      </c>
      <c r="C1642" s="28" t="s">
        <v>1842</v>
      </c>
      <c r="D1642" s="28" t="s">
        <v>1892</v>
      </c>
      <c r="E1642" s="53">
        <v>176831742</v>
      </c>
      <c r="F1642" s="53">
        <v>176831746</v>
      </c>
      <c r="G1642" s="28">
        <v>5</v>
      </c>
      <c r="H1642" s="28" t="s">
        <v>2161</v>
      </c>
      <c r="I1642" s="28" t="s">
        <v>3094</v>
      </c>
      <c r="J1642" s="28">
        <v>72</v>
      </c>
      <c r="K1642" s="28">
        <v>24</v>
      </c>
      <c r="L1642" s="28" t="s">
        <v>4264</v>
      </c>
      <c r="M1642" s="30">
        <v>3.6809815950920199E-2</v>
      </c>
      <c r="N1642" s="28"/>
      <c r="O1642" s="1">
        <v>0.5</v>
      </c>
      <c r="P1642" s="16" t="s">
        <v>5130</v>
      </c>
      <c r="T1642" s="3"/>
    </row>
    <row r="1643" spans="1:20" ht="15" customHeight="1">
      <c r="A1643" s="28" t="s">
        <v>4972</v>
      </c>
      <c r="B1643" s="31" t="s">
        <v>2481</v>
      </c>
      <c r="C1643" s="28" t="s">
        <v>1842</v>
      </c>
      <c r="D1643" s="28" t="s">
        <v>1892</v>
      </c>
      <c r="E1643" s="53">
        <v>179607006</v>
      </c>
      <c r="F1643" s="53">
        <v>179607006</v>
      </c>
      <c r="G1643" s="28">
        <v>1</v>
      </c>
      <c r="H1643" s="28" t="s">
        <v>2165</v>
      </c>
      <c r="I1643" s="28" t="s">
        <v>3167</v>
      </c>
      <c r="J1643" s="28">
        <v>727</v>
      </c>
      <c r="K1643" s="28">
        <v>243</v>
      </c>
      <c r="L1643" s="28" t="s">
        <v>4365</v>
      </c>
      <c r="M1643" s="30">
        <v>1</v>
      </c>
      <c r="N1643" s="28"/>
      <c r="O1643" s="1">
        <v>0.2</v>
      </c>
      <c r="P1643" s="16" t="s">
        <v>5131</v>
      </c>
      <c r="T1643" s="3"/>
    </row>
    <row r="1644" spans="1:20" ht="15" customHeight="1">
      <c r="A1644" s="28" t="s">
        <v>4972</v>
      </c>
      <c r="B1644" s="31" t="s">
        <v>61</v>
      </c>
      <c r="C1644" s="28" t="s">
        <v>1842</v>
      </c>
      <c r="D1644" s="28" t="s">
        <v>1893</v>
      </c>
      <c r="E1644" s="53">
        <v>4075376</v>
      </c>
      <c r="F1644" s="53">
        <v>4075376</v>
      </c>
      <c r="G1644" s="28">
        <v>1</v>
      </c>
      <c r="H1644" s="28" t="s">
        <v>2161</v>
      </c>
      <c r="I1644" s="28" t="s">
        <v>3049</v>
      </c>
      <c r="J1644" s="28">
        <v>384</v>
      </c>
      <c r="K1644" s="28">
        <v>128</v>
      </c>
      <c r="L1644" s="28" t="s">
        <v>4204</v>
      </c>
      <c r="M1644" s="30">
        <v>0.90780141843971596</v>
      </c>
      <c r="N1644" s="28"/>
      <c r="O1644" s="1">
        <v>1</v>
      </c>
      <c r="P1644" s="16" t="s">
        <v>5130</v>
      </c>
      <c r="T1644" s="3"/>
    </row>
    <row r="1645" spans="1:20" ht="15" customHeight="1">
      <c r="A1645" s="28" t="s">
        <v>4972</v>
      </c>
      <c r="B1645" s="31" t="s">
        <v>2500</v>
      </c>
      <c r="C1645" s="28" t="s">
        <v>1842</v>
      </c>
      <c r="D1645" s="28" t="s">
        <v>1893</v>
      </c>
      <c r="E1645" s="53">
        <v>11309208</v>
      </c>
      <c r="F1645" s="53">
        <v>11309208</v>
      </c>
      <c r="G1645" s="28">
        <v>1</v>
      </c>
      <c r="H1645" s="28" t="s">
        <v>2162</v>
      </c>
      <c r="I1645" s="28" t="s">
        <v>3187</v>
      </c>
      <c r="J1645" s="28">
        <v>517</v>
      </c>
      <c r="K1645" s="28">
        <v>173</v>
      </c>
      <c r="L1645" s="28" t="s">
        <v>4388</v>
      </c>
      <c r="M1645" s="30">
        <v>0.98857142857142899</v>
      </c>
      <c r="N1645" s="28"/>
      <c r="O1645" s="1">
        <v>0.33333333333333298</v>
      </c>
      <c r="P1645" s="16" t="s">
        <v>5130</v>
      </c>
      <c r="T1645" s="3"/>
    </row>
    <row r="1646" spans="1:20" ht="15" customHeight="1">
      <c r="A1646" s="28" t="s">
        <v>4972</v>
      </c>
      <c r="B1646" s="31" t="s">
        <v>1013</v>
      </c>
      <c r="C1646" s="28" t="s">
        <v>1842</v>
      </c>
      <c r="D1646" s="28" t="s">
        <v>1893</v>
      </c>
      <c r="E1646" s="53">
        <v>13403507</v>
      </c>
      <c r="F1646" s="53">
        <v>13403507</v>
      </c>
      <c r="G1646" s="28">
        <v>1</v>
      </c>
      <c r="H1646" s="28" t="s">
        <v>2161</v>
      </c>
      <c r="I1646" s="28" t="s">
        <v>1685</v>
      </c>
      <c r="J1646" s="28">
        <v>16</v>
      </c>
      <c r="K1646" s="28">
        <v>6</v>
      </c>
      <c r="L1646" s="28" t="s">
        <v>4357</v>
      </c>
      <c r="M1646" s="30">
        <v>3.8961038961039002E-2</v>
      </c>
      <c r="N1646" s="28"/>
      <c r="O1646" s="1">
        <v>1</v>
      </c>
      <c r="P1646" s="16" t="s">
        <v>5131</v>
      </c>
      <c r="T1646" s="3"/>
    </row>
    <row r="1647" spans="1:20" ht="15" customHeight="1">
      <c r="A1647" s="28" t="s">
        <v>4972</v>
      </c>
      <c r="B1647" s="31" t="s">
        <v>120</v>
      </c>
      <c r="C1647" s="28" t="s">
        <v>1842</v>
      </c>
      <c r="D1647" s="28" t="s">
        <v>1893</v>
      </c>
      <c r="E1647" s="53">
        <v>13578696</v>
      </c>
      <c r="F1647" s="53">
        <v>13578696</v>
      </c>
      <c r="G1647" s="28">
        <v>1</v>
      </c>
      <c r="H1647" s="28" t="s">
        <v>2162</v>
      </c>
      <c r="I1647" s="28" t="s">
        <v>3122</v>
      </c>
      <c r="J1647" s="28">
        <v>399</v>
      </c>
      <c r="K1647" s="28">
        <v>133</v>
      </c>
      <c r="L1647" s="28" t="s">
        <v>4305</v>
      </c>
      <c r="M1647" s="30">
        <v>0.89261744966443002</v>
      </c>
      <c r="N1647" s="28"/>
      <c r="O1647" s="1">
        <v>0.2</v>
      </c>
      <c r="P1647" s="16" t="s">
        <v>5131</v>
      </c>
      <c r="T1647" s="3"/>
    </row>
    <row r="1648" spans="1:20" ht="15" customHeight="1">
      <c r="A1648" s="28" t="s">
        <v>4972</v>
      </c>
      <c r="B1648" s="31" t="s">
        <v>73</v>
      </c>
      <c r="C1648" s="28" t="s">
        <v>1848</v>
      </c>
      <c r="D1648" s="28" t="s">
        <v>1893</v>
      </c>
      <c r="E1648" s="53">
        <v>21339242</v>
      </c>
      <c r="F1648" s="53">
        <v>21339242</v>
      </c>
      <c r="G1648" s="28">
        <v>4</v>
      </c>
      <c r="H1648" s="28" t="s">
        <v>2162</v>
      </c>
      <c r="I1648" s="28" t="s">
        <v>3459</v>
      </c>
      <c r="J1648" s="28">
        <v>1733</v>
      </c>
      <c r="K1648" s="28">
        <v>578</v>
      </c>
      <c r="L1648" s="28" t="s">
        <v>4788</v>
      </c>
      <c r="M1648" s="30">
        <v>0.99655172413793003</v>
      </c>
      <c r="N1648" s="28"/>
      <c r="O1648" s="1">
        <v>1</v>
      </c>
      <c r="P1648" s="16" t="s">
        <v>5130</v>
      </c>
      <c r="T1648" s="3"/>
    </row>
    <row r="1649" spans="1:20" ht="15" customHeight="1">
      <c r="A1649" s="28" t="s">
        <v>4972</v>
      </c>
      <c r="B1649" s="31" t="s">
        <v>128</v>
      </c>
      <c r="C1649" s="28" t="s">
        <v>1844</v>
      </c>
      <c r="D1649" s="28" t="s">
        <v>1893</v>
      </c>
      <c r="E1649" s="53">
        <v>25834349</v>
      </c>
      <c r="F1649" s="53">
        <v>25834349</v>
      </c>
      <c r="G1649" s="28">
        <v>1</v>
      </c>
      <c r="H1649" s="28" t="s">
        <v>2162</v>
      </c>
      <c r="I1649" s="28" t="s">
        <v>2873</v>
      </c>
      <c r="J1649" s="28">
        <v>386</v>
      </c>
      <c r="K1649" s="28">
        <v>129</v>
      </c>
      <c r="L1649" s="28" t="s">
        <v>3966</v>
      </c>
      <c r="M1649" s="30">
        <v>0.97727272727272696</v>
      </c>
      <c r="N1649" s="28"/>
      <c r="O1649" s="1">
        <v>1</v>
      </c>
      <c r="P1649" s="16" t="s">
        <v>5131</v>
      </c>
      <c r="T1649" s="3"/>
    </row>
    <row r="1650" spans="1:20" ht="15" customHeight="1">
      <c r="A1650" s="28" t="s">
        <v>4972</v>
      </c>
      <c r="B1650" s="31" t="s">
        <v>2325</v>
      </c>
      <c r="C1650" s="28" t="s">
        <v>1851</v>
      </c>
      <c r="D1650" s="28" t="s">
        <v>1893</v>
      </c>
      <c r="E1650" s="53">
        <v>27987108</v>
      </c>
      <c r="F1650" s="53">
        <v>27987112</v>
      </c>
      <c r="G1650" s="28">
        <v>5</v>
      </c>
      <c r="H1650" s="28" t="s">
        <v>2161</v>
      </c>
      <c r="I1650" s="28" t="s">
        <v>2965</v>
      </c>
      <c r="J1650" s="28">
        <v>965</v>
      </c>
      <c r="K1650" s="28">
        <v>322</v>
      </c>
      <c r="L1650" s="28" t="s">
        <v>4086</v>
      </c>
      <c r="M1650" s="30">
        <v>0.89944134078212301</v>
      </c>
      <c r="N1650" s="28"/>
      <c r="O1650" s="1">
        <v>1</v>
      </c>
      <c r="P1650" s="16" t="s">
        <v>5131</v>
      </c>
      <c r="T1650" s="3"/>
    </row>
    <row r="1651" spans="1:20" ht="15" customHeight="1">
      <c r="A1651" s="28" t="s">
        <v>4972</v>
      </c>
      <c r="B1651" s="31" t="s">
        <v>2325</v>
      </c>
      <c r="C1651" s="28" t="s">
        <v>2695</v>
      </c>
      <c r="D1651" s="28" t="s">
        <v>1893</v>
      </c>
      <c r="E1651" s="53">
        <v>27987157</v>
      </c>
      <c r="F1651" s="53">
        <v>27987157</v>
      </c>
      <c r="G1651" s="28">
        <v>1</v>
      </c>
      <c r="H1651" s="28" t="s">
        <v>2161</v>
      </c>
      <c r="I1651" s="28" t="s">
        <v>2965</v>
      </c>
      <c r="J1651" s="28">
        <v>920</v>
      </c>
      <c r="K1651" s="28">
        <v>307</v>
      </c>
      <c r="L1651" s="28" t="s">
        <v>4761</v>
      </c>
      <c r="M1651" s="30">
        <v>0.85754189944134096</v>
      </c>
      <c r="N1651" s="28"/>
      <c r="O1651" s="1">
        <v>1</v>
      </c>
      <c r="P1651" s="16" t="s">
        <v>5131</v>
      </c>
      <c r="T1651" s="3"/>
    </row>
    <row r="1652" spans="1:20" ht="15" customHeight="1">
      <c r="A1652" s="28" t="s">
        <v>4972</v>
      </c>
      <c r="B1652" s="31" t="s">
        <v>205</v>
      </c>
      <c r="C1652" s="28" t="s">
        <v>1844</v>
      </c>
      <c r="D1652" s="28" t="s">
        <v>1893</v>
      </c>
      <c r="E1652" s="53">
        <v>28033701</v>
      </c>
      <c r="F1652" s="53">
        <v>28033701</v>
      </c>
      <c r="G1652" s="28">
        <v>1</v>
      </c>
      <c r="H1652" s="28" t="s">
        <v>2161</v>
      </c>
      <c r="I1652" s="28" t="s">
        <v>2892</v>
      </c>
      <c r="J1652" s="28">
        <v>704</v>
      </c>
      <c r="K1652" s="28">
        <v>235</v>
      </c>
      <c r="L1652" s="28" t="s">
        <v>3996</v>
      </c>
      <c r="M1652" s="30">
        <v>0.74840764331210197</v>
      </c>
      <c r="N1652" s="28"/>
      <c r="O1652" s="1">
        <v>1</v>
      </c>
      <c r="P1652" s="16" t="s">
        <v>5131</v>
      </c>
      <c r="T1652" s="3"/>
    </row>
    <row r="1653" spans="1:20" ht="15" customHeight="1">
      <c r="A1653" s="28" t="s">
        <v>4972</v>
      </c>
      <c r="B1653" s="31" t="s">
        <v>157</v>
      </c>
      <c r="C1653" s="28" t="s">
        <v>1842</v>
      </c>
      <c r="D1653" s="28" t="s">
        <v>1893</v>
      </c>
      <c r="E1653" s="53">
        <v>29139873</v>
      </c>
      <c r="F1653" s="53">
        <v>29139873</v>
      </c>
      <c r="G1653" s="28">
        <v>1</v>
      </c>
      <c r="H1653" s="28" t="s">
        <v>2161</v>
      </c>
      <c r="I1653" s="28" t="s">
        <v>3160</v>
      </c>
      <c r="J1653" s="28">
        <v>121</v>
      </c>
      <c r="K1653" s="28">
        <v>41</v>
      </c>
      <c r="L1653" s="28" t="s">
        <v>4355</v>
      </c>
      <c r="M1653" s="30">
        <v>0.29710144927536197</v>
      </c>
      <c r="N1653" s="28"/>
      <c r="O1653" s="1">
        <v>1</v>
      </c>
      <c r="P1653" s="16" t="s">
        <v>5131</v>
      </c>
      <c r="T1653" s="3"/>
    </row>
    <row r="1654" spans="1:20" ht="15" customHeight="1">
      <c r="A1654" s="28" t="s">
        <v>4972</v>
      </c>
      <c r="B1654" s="31" t="s">
        <v>228</v>
      </c>
      <c r="C1654" s="28" t="s">
        <v>1844</v>
      </c>
      <c r="D1654" s="28" t="s">
        <v>1893</v>
      </c>
      <c r="E1654" s="53">
        <v>29431102</v>
      </c>
      <c r="F1654" s="53">
        <v>29431102</v>
      </c>
      <c r="G1654" s="28">
        <v>1</v>
      </c>
      <c r="H1654" s="28" t="s">
        <v>2162</v>
      </c>
      <c r="I1654" s="28" t="s">
        <v>229</v>
      </c>
      <c r="J1654" s="28">
        <v>850</v>
      </c>
      <c r="K1654" s="28">
        <v>284</v>
      </c>
      <c r="L1654" s="28" t="s">
        <v>4001</v>
      </c>
      <c r="M1654" s="30">
        <v>0.881987577639752</v>
      </c>
      <c r="N1654" s="28"/>
      <c r="O1654" s="1">
        <v>1</v>
      </c>
      <c r="P1654" s="16" t="s">
        <v>5131</v>
      </c>
      <c r="T1654" s="3"/>
    </row>
    <row r="1655" spans="1:20" ht="15" customHeight="1">
      <c r="A1655" s="28" t="s">
        <v>4972</v>
      </c>
      <c r="B1655" s="31" t="s">
        <v>228</v>
      </c>
      <c r="C1655" s="28" t="s">
        <v>1851</v>
      </c>
      <c r="D1655" s="28" t="s">
        <v>1893</v>
      </c>
      <c r="E1655" s="53">
        <v>29431680</v>
      </c>
      <c r="F1655" s="53">
        <v>29431680</v>
      </c>
      <c r="G1655" s="28">
        <v>1</v>
      </c>
      <c r="H1655" s="28" t="s">
        <v>2162</v>
      </c>
      <c r="I1655" s="28" t="s">
        <v>229</v>
      </c>
      <c r="J1655" s="28">
        <v>272</v>
      </c>
      <c r="K1655" s="28">
        <v>91</v>
      </c>
      <c r="L1655" s="28" t="s">
        <v>4089</v>
      </c>
      <c r="M1655" s="30">
        <v>0.282608695652174</v>
      </c>
      <c r="N1655" s="28"/>
      <c r="O1655" s="1">
        <v>1</v>
      </c>
      <c r="P1655" s="16" t="s">
        <v>5131</v>
      </c>
      <c r="T1655" s="3"/>
    </row>
    <row r="1656" spans="1:20" ht="15" customHeight="1">
      <c r="A1656" s="28" t="s">
        <v>4972</v>
      </c>
      <c r="B1656" s="31" t="s">
        <v>203</v>
      </c>
      <c r="C1656" s="28" t="s">
        <v>1842</v>
      </c>
      <c r="D1656" s="28" t="s">
        <v>1893</v>
      </c>
      <c r="E1656" s="53">
        <v>29450776</v>
      </c>
      <c r="F1656" s="53">
        <v>29450776</v>
      </c>
      <c r="G1656" s="28">
        <v>1</v>
      </c>
      <c r="H1656" s="28" t="s">
        <v>2161</v>
      </c>
      <c r="I1656" s="28" t="s">
        <v>3202</v>
      </c>
      <c r="J1656" s="28">
        <v>268</v>
      </c>
      <c r="K1656" s="28">
        <v>90</v>
      </c>
      <c r="L1656" s="28" t="s">
        <v>4409</v>
      </c>
      <c r="M1656" s="30">
        <v>0.28391167192429001</v>
      </c>
      <c r="N1656" s="28"/>
      <c r="O1656" s="1">
        <v>1</v>
      </c>
      <c r="P1656" s="16" t="s">
        <v>5131</v>
      </c>
      <c r="T1656" s="3"/>
    </row>
    <row r="1657" spans="1:20" ht="15" customHeight="1">
      <c r="A1657" s="28" t="s">
        <v>4972</v>
      </c>
      <c r="B1657" s="31" t="s">
        <v>199</v>
      </c>
      <c r="C1657" s="28" t="s">
        <v>1855</v>
      </c>
      <c r="D1657" s="28" t="s">
        <v>1893</v>
      </c>
      <c r="E1657" s="53">
        <v>29516270</v>
      </c>
      <c r="F1657" s="53">
        <v>29516270</v>
      </c>
      <c r="G1657" s="28">
        <v>1</v>
      </c>
      <c r="H1657" s="28" t="s">
        <v>2161</v>
      </c>
      <c r="I1657" s="28" t="s">
        <v>1690</v>
      </c>
      <c r="J1657" s="28">
        <v>499</v>
      </c>
      <c r="K1657" s="28">
        <v>167</v>
      </c>
      <c r="L1657" s="28" t="s">
        <v>3900</v>
      </c>
      <c r="M1657" s="30">
        <v>0.53354632587859396</v>
      </c>
      <c r="N1657" s="28"/>
      <c r="O1657" s="1">
        <v>1</v>
      </c>
      <c r="P1657" s="16" t="s">
        <v>5131</v>
      </c>
      <c r="T1657" s="3"/>
    </row>
    <row r="1658" spans="1:20" ht="15" customHeight="1">
      <c r="A1658" s="28" t="s">
        <v>4972</v>
      </c>
      <c r="B1658" s="31" t="s">
        <v>199</v>
      </c>
      <c r="C1658" s="28" t="s">
        <v>1844</v>
      </c>
      <c r="D1658" s="28" t="s">
        <v>1893</v>
      </c>
      <c r="E1658" s="53">
        <v>29516281</v>
      </c>
      <c r="F1658" s="53">
        <v>29516281</v>
      </c>
      <c r="G1658" s="28">
        <v>1</v>
      </c>
      <c r="H1658" s="28" t="s">
        <v>2162</v>
      </c>
      <c r="I1658" s="28" t="s">
        <v>1690</v>
      </c>
      <c r="J1658" s="28">
        <v>510</v>
      </c>
      <c r="K1658" s="28">
        <v>170</v>
      </c>
      <c r="L1658" s="28" t="s">
        <v>3990</v>
      </c>
      <c r="M1658" s="30">
        <v>0.54313099041533497</v>
      </c>
      <c r="N1658" s="28"/>
      <c r="O1658" s="1">
        <v>1</v>
      </c>
      <c r="P1658" s="16" t="s">
        <v>5131</v>
      </c>
      <c r="T1658" s="3"/>
    </row>
    <row r="1659" spans="1:20" ht="15" customHeight="1">
      <c r="A1659" s="28" t="s">
        <v>4972</v>
      </c>
      <c r="B1659" s="31" t="s">
        <v>169</v>
      </c>
      <c r="C1659" s="28" t="s">
        <v>1840</v>
      </c>
      <c r="D1659" s="28" t="s">
        <v>1893</v>
      </c>
      <c r="E1659" s="53">
        <v>29563642</v>
      </c>
      <c r="F1659" s="53">
        <v>29563642</v>
      </c>
      <c r="G1659" s="28">
        <v>1</v>
      </c>
      <c r="H1659" s="28" t="s">
        <v>2162</v>
      </c>
      <c r="I1659" s="28" t="s">
        <v>3411</v>
      </c>
      <c r="J1659" s="28">
        <v>17</v>
      </c>
      <c r="K1659" s="28">
        <v>6</v>
      </c>
      <c r="L1659" s="28" t="s">
        <v>4719</v>
      </c>
      <c r="M1659" s="30">
        <v>1.5831134564643801E-2</v>
      </c>
      <c r="N1659" s="28"/>
      <c r="O1659" s="1">
        <v>1</v>
      </c>
      <c r="P1659" s="16" t="s">
        <v>5131</v>
      </c>
      <c r="T1659" s="3"/>
    </row>
    <row r="1660" spans="1:20" ht="15" customHeight="1">
      <c r="A1660" s="28" t="s">
        <v>4972</v>
      </c>
      <c r="B1660" s="31" t="s">
        <v>1017</v>
      </c>
      <c r="C1660" s="28" t="s">
        <v>1842</v>
      </c>
      <c r="D1660" s="28" t="s">
        <v>1893</v>
      </c>
      <c r="E1660" s="53">
        <v>29802927</v>
      </c>
      <c r="F1660" s="53">
        <v>29802927</v>
      </c>
      <c r="G1660" s="28">
        <v>1</v>
      </c>
      <c r="H1660" s="28" t="s">
        <v>2161</v>
      </c>
      <c r="I1660" s="28" t="s">
        <v>1691</v>
      </c>
      <c r="J1660" s="28">
        <v>1325</v>
      </c>
      <c r="K1660" s="28">
        <v>442</v>
      </c>
      <c r="L1660" s="28" t="s">
        <v>4320</v>
      </c>
      <c r="M1660" s="30">
        <v>0.99774266365688502</v>
      </c>
      <c r="N1660" s="28"/>
      <c r="O1660" s="1">
        <v>0.33333333333333298</v>
      </c>
      <c r="P1660" s="16" t="s">
        <v>5131</v>
      </c>
      <c r="T1660" s="3"/>
    </row>
    <row r="1661" spans="1:20" ht="15" customHeight="1">
      <c r="A1661" s="28" t="s">
        <v>4972</v>
      </c>
      <c r="B1661" s="31" t="s">
        <v>299</v>
      </c>
      <c r="C1661" s="28" t="s">
        <v>1842</v>
      </c>
      <c r="D1661" s="28" t="s">
        <v>1893</v>
      </c>
      <c r="E1661" s="53">
        <v>30223552</v>
      </c>
      <c r="F1661" s="53">
        <v>30223552</v>
      </c>
      <c r="G1661" s="28">
        <v>1</v>
      </c>
      <c r="H1661" s="28" t="s">
        <v>2162</v>
      </c>
      <c r="I1661" s="28" t="s">
        <v>3288</v>
      </c>
      <c r="J1661" s="28">
        <v>674</v>
      </c>
      <c r="K1661" s="28">
        <v>225</v>
      </c>
      <c r="L1661" s="28" t="s">
        <v>4538</v>
      </c>
      <c r="M1661" s="30">
        <v>0.97826086956521696</v>
      </c>
      <c r="N1661" s="28"/>
      <c r="O1661" s="1">
        <v>1</v>
      </c>
      <c r="P1661" s="16" t="s">
        <v>5130</v>
      </c>
      <c r="T1661" s="3"/>
    </row>
    <row r="1662" spans="1:20" ht="15" customHeight="1">
      <c r="A1662" s="28" t="s">
        <v>4972</v>
      </c>
      <c r="B1662" s="31" t="s">
        <v>2756</v>
      </c>
      <c r="C1662" s="28" t="s">
        <v>2757</v>
      </c>
      <c r="D1662" s="28" t="s">
        <v>1893</v>
      </c>
      <c r="E1662" s="53">
        <v>30723061</v>
      </c>
      <c r="F1662" s="53">
        <v>30723061</v>
      </c>
      <c r="G1662" s="28">
        <v>2</v>
      </c>
      <c r="H1662" s="28" t="s">
        <v>2162</v>
      </c>
      <c r="I1662" s="28" t="s">
        <v>3503</v>
      </c>
      <c r="J1662" s="28">
        <v>74</v>
      </c>
      <c r="K1662" s="28">
        <v>25</v>
      </c>
      <c r="L1662" s="28" t="s">
        <v>4854</v>
      </c>
      <c r="M1662" s="30">
        <v>5.0301810865191199E-2</v>
      </c>
      <c r="N1662" s="28"/>
      <c r="O1662" s="1">
        <v>0.33333333333333298</v>
      </c>
      <c r="P1662" s="16" t="s">
        <v>5130</v>
      </c>
      <c r="T1662" s="3"/>
    </row>
    <row r="1663" spans="1:20" ht="15" customHeight="1">
      <c r="A1663" s="28" t="s">
        <v>4972</v>
      </c>
      <c r="B1663" s="31" t="s">
        <v>2365</v>
      </c>
      <c r="C1663" s="28" t="s">
        <v>1842</v>
      </c>
      <c r="D1663" s="28" t="s">
        <v>1893</v>
      </c>
      <c r="E1663" s="53">
        <v>31692071</v>
      </c>
      <c r="F1663" s="53">
        <v>31692071</v>
      </c>
      <c r="G1663" s="28">
        <v>1</v>
      </c>
      <c r="H1663" s="28" t="s">
        <v>2161</v>
      </c>
      <c r="I1663" s="28" t="s">
        <v>3019</v>
      </c>
      <c r="J1663" s="28">
        <v>204</v>
      </c>
      <c r="K1663" s="28">
        <v>68</v>
      </c>
      <c r="L1663" s="28" t="s">
        <v>4156</v>
      </c>
      <c r="M1663" s="30">
        <v>0.511278195488722</v>
      </c>
      <c r="N1663" s="28"/>
      <c r="O1663" s="1">
        <v>0.33333333333333298</v>
      </c>
      <c r="P1663" s="16" t="s">
        <v>5130</v>
      </c>
      <c r="T1663" s="3"/>
    </row>
    <row r="1664" spans="1:20" ht="15" customHeight="1">
      <c r="A1664" s="28" t="s">
        <v>4972</v>
      </c>
      <c r="B1664" s="31" t="s">
        <v>2676</v>
      </c>
      <c r="C1664" s="28" t="s">
        <v>1840</v>
      </c>
      <c r="D1664" s="28" t="s">
        <v>1893</v>
      </c>
      <c r="E1664" s="53">
        <v>31748018</v>
      </c>
      <c r="F1664" s="53">
        <v>31748018</v>
      </c>
      <c r="G1664" s="28">
        <v>1</v>
      </c>
      <c r="H1664" s="28" t="s">
        <v>2163</v>
      </c>
      <c r="I1664" s="28" t="s">
        <v>3410</v>
      </c>
      <c r="J1664" s="28">
        <v>586</v>
      </c>
      <c r="K1664" s="28">
        <v>196</v>
      </c>
      <c r="L1664" s="28" t="s">
        <v>4717</v>
      </c>
      <c r="M1664" s="30">
        <v>0.97029702970297005</v>
      </c>
      <c r="N1664" s="28"/>
      <c r="O1664" s="1">
        <v>1</v>
      </c>
      <c r="P1664" s="16" t="s">
        <v>5131</v>
      </c>
      <c r="T1664" s="3"/>
    </row>
    <row r="1665" spans="1:20" ht="15" customHeight="1">
      <c r="A1665" s="28" t="s">
        <v>4972</v>
      </c>
      <c r="B1665" s="31" t="s">
        <v>2493</v>
      </c>
      <c r="C1665" s="28" t="s">
        <v>1842</v>
      </c>
      <c r="D1665" s="28" t="s">
        <v>1893</v>
      </c>
      <c r="E1665" s="53">
        <v>31819941</v>
      </c>
      <c r="F1665" s="53">
        <v>31819941</v>
      </c>
      <c r="G1665" s="28">
        <v>1</v>
      </c>
      <c r="H1665" s="28" t="s">
        <v>2161</v>
      </c>
      <c r="I1665" s="28" t="s">
        <v>3181</v>
      </c>
      <c r="J1665" s="28">
        <v>584</v>
      </c>
      <c r="K1665" s="28">
        <v>195</v>
      </c>
      <c r="L1665" s="28" t="s">
        <v>4380</v>
      </c>
      <c r="M1665" s="30">
        <v>0.23693803159173801</v>
      </c>
      <c r="N1665" s="28"/>
      <c r="O1665" s="1">
        <v>0.25</v>
      </c>
      <c r="P1665" s="16" t="s">
        <v>5130</v>
      </c>
      <c r="T1665" s="3"/>
    </row>
    <row r="1666" spans="1:20" ht="15" customHeight="1">
      <c r="A1666" s="28" t="s">
        <v>4972</v>
      </c>
      <c r="B1666" s="31" t="s">
        <v>2573</v>
      </c>
      <c r="C1666" s="28" t="s">
        <v>1842</v>
      </c>
      <c r="D1666" s="28" t="s">
        <v>1893</v>
      </c>
      <c r="E1666" s="53">
        <v>35216537</v>
      </c>
      <c r="F1666" s="53">
        <v>35216537</v>
      </c>
      <c r="G1666" s="28">
        <v>1</v>
      </c>
      <c r="H1666" s="28" t="s">
        <v>2162</v>
      </c>
      <c r="I1666" s="28" t="s">
        <v>3278</v>
      </c>
      <c r="J1666" s="28" t="s">
        <v>3747</v>
      </c>
      <c r="K1666" s="28" t="s">
        <v>3748</v>
      </c>
      <c r="L1666" s="28" t="s">
        <v>4526</v>
      </c>
      <c r="M1666" s="30">
        <v>8.3578261000967102E-2</v>
      </c>
      <c r="N1666" s="28"/>
      <c r="O1666" s="1">
        <v>0.28571428571428598</v>
      </c>
      <c r="P1666" s="16" t="s">
        <v>5130</v>
      </c>
      <c r="T1666" s="3"/>
    </row>
    <row r="1667" spans="1:20" ht="15" customHeight="1">
      <c r="A1667" s="28" t="s">
        <v>4972</v>
      </c>
      <c r="B1667" s="31" t="s">
        <v>2623</v>
      </c>
      <c r="C1667" s="28" t="s">
        <v>1846</v>
      </c>
      <c r="D1667" s="28" t="s">
        <v>1893</v>
      </c>
      <c r="E1667" s="53">
        <v>35813044</v>
      </c>
      <c r="F1667" s="53">
        <v>35813044</v>
      </c>
      <c r="G1667" s="28">
        <v>1</v>
      </c>
      <c r="H1667" s="28" t="s">
        <v>2161</v>
      </c>
      <c r="I1667" s="28" t="s">
        <v>3338</v>
      </c>
      <c r="J1667" s="28">
        <v>181</v>
      </c>
      <c r="K1667" s="28">
        <v>61</v>
      </c>
      <c r="L1667" s="28" t="s">
        <v>4615</v>
      </c>
      <c r="M1667" s="30">
        <v>0.16576086956521699</v>
      </c>
      <c r="N1667" s="28"/>
      <c r="O1667" s="1">
        <v>1</v>
      </c>
      <c r="P1667" s="16" t="s">
        <v>5130</v>
      </c>
      <c r="T1667" s="3"/>
    </row>
    <row r="1668" spans="1:20" ht="15" customHeight="1">
      <c r="A1668" s="28" t="s">
        <v>4972</v>
      </c>
      <c r="B1668" s="31" t="s">
        <v>2479</v>
      </c>
      <c r="C1668" s="28" t="s">
        <v>1842</v>
      </c>
      <c r="D1668" s="28" t="s">
        <v>1893</v>
      </c>
      <c r="E1668" s="53">
        <v>36178416</v>
      </c>
      <c r="F1668" s="53">
        <v>36178417</v>
      </c>
      <c r="G1668" s="28">
        <v>2</v>
      </c>
      <c r="H1668" s="28" t="s">
        <v>2161</v>
      </c>
      <c r="I1668" s="28" t="s">
        <v>3165</v>
      </c>
      <c r="J1668" s="28">
        <v>853</v>
      </c>
      <c r="K1668" s="28">
        <v>285</v>
      </c>
      <c r="L1668" s="28" t="s">
        <v>4363</v>
      </c>
      <c r="M1668" s="30">
        <v>0.95637583892617495</v>
      </c>
      <c r="N1668" s="28"/>
      <c r="O1668" s="1">
        <v>0.25</v>
      </c>
      <c r="P1668" s="16" t="s">
        <v>5131</v>
      </c>
      <c r="T1668" s="3"/>
    </row>
    <row r="1669" spans="1:20" ht="15" customHeight="1">
      <c r="A1669" s="28" t="s">
        <v>4972</v>
      </c>
      <c r="B1669" s="31" t="s">
        <v>2435</v>
      </c>
      <c r="C1669" s="28" t="s">
        <v>1842</v>
      </c>
      <c r="D1669" s="28" t="s">
        <v>1893</v>
      </c>
      <c r="E1669" s="53">
        <v>36430434</v>
      </c>
      <c r="F1669" s="53">
        <v>36430435</v>
      </c>
      <c r="G1669" s="28">
        <v>2</v>
      </c>
      <c r="H1669" s="28" t="s">
        <v>2161</v>
      </c>
      <c r="I1669" s="28" t="s">
        <v>3107</v>
      </c>
      <c r="J1669" s="28" t="s">
        <v>3686</v>
      </c>
      <c r="K1669" s="28" t="s">
        <v>3687</v>
      </c>
      <c r="L1669" s="28" t="s">
        <v>4282</v>
      </c>
      <c r="M1669" s="30">
        <v>0.9583183872587705</v>
      </c>
      <c r="N1669" s="28"/>
      <c r="O1669" s="1">
        <v>0.25</v>
      </c>
      <c r="P1669" s="16" t="s">
        <v>5130</v>
      </c>
      <c r="T1669" s="3"/>
    </row>
    <row r="1670" spans="1:20" ht="15" customHeight="1">
      <c r="A1670" s="28" t="s">
        <v>4972</v>
      </c>
      <c r="B1670" s="31" t="s">
        <v>2294</v>
      </c>
      <c r="C1670" s="28" t="s">
        <v>1841</v>
      </c>
      <c r="D1670" s="28" t="s">
        <v>1893</v>
      </c>
      <c r="E1670" s="53">
        <v>37290977</v>
      </c>
      <c r="F1670" s="53">
        <v>37290977</v>
      </c>
      <c r="G1670" s="28">
        <v>1</v>
      </c>
      <c r="H1670" s="28" t="s">
        <v>2163</v>
      </c>
      <c r="I1670" s="28" t="s">
        <v>2933</v>
      </c>
      <c r="J1670" s="28">
        <v>665</v>
      </c>
      <c r="K1670" s="28">
        <v>222</v>
      </c>
      <c r="L1670" s="28" t="s">
        <v>4051</v>
      </c>
      <c r="M1670" s="30">
        <v>0.96521739130434803</v>
      </c>
      <c r="N1670" s="28"/>
      <c r="O1670" s="1">
        <v>0.5</v>
      </c>
      <c r="P1670" s="16" t="s">
        <v>5130</v>
      </c>
      <c r="T1670" s="3"/>
    </row>
    <row r="1671" spans="1:20" ht="15" customHeight="1">
      <c r="A1671" s="28" t="s">
        <v>4972</v>
      </c>
      <c r="B1671" s="31" t="s">
        <v>2638</v>
      </c>
      <c r="C1671" s="28" t="s">
        <v>1846</v>
      </c>
      <c r="D1671" s="28" t="s">
        <v>1893</v>
      </c>
      <c r="E1671" s="53">
        <v>39391119</v>
      </c>
      <c r="F1671" s="53">
        <v>39391119</v>
      </c>
      <c r="G1671" s="28">
        <v>1</v>
      </c>
      <c r="H1671" s="28" t="s">
        <v>2162</v>
      </c>
      <c r="I1671" s="28" t="s">
        <v>3360</v>
      </c>
      <c r="J1671" s="28">
        <v>728</v>
      </c>
      <c r="K1671" s="28">
        <v>243</v>
      </c>
      <c r="L1671" s="28" t="s">
        <v>4646</v>
      </c>
      <c r="M1671" s="30">
        <v>0.75232198142414897</v>
      </c>
      <c r="N1671" s="28"/>
      <c r="O1671" s="1">
        <v>0.25</v>
      </c>
      <c r="P1671" s="16" t="s">
        <v>5130</v>
      </c>
      <c r="T1671" s="3"/>
    </row>
    <row r="1672" spans="1:20" ht="15" customHeight="1">
      <c r="A1672" s="28" t="s">
        <v>4972</v>
      </c>
      <c r="B1672" s="31" t="s">
        <v>2499</v>
      </c>
      <c r="C1672" s="28" t="s">
        <v>1846</v>
      </c>
      <c r="D1672" s="28" t="s">
        <v>1893</v>
      </c>
      <c r="E1672" s="53">
        <v>41418692</v>
      </c>
      <c r="F1672" s="53">
        <v>41418698</v>
      </c>
      <c r="G1672" s="28">
        <v>7</v>
      </c>
      <c r="H1672" s="28" t="s">
        <v>2161</v>
      </c>
      <c r="I1672" s="28" t="s">
        <v>3367</v>
      </c>
      <c r="J1672" s="28" t="s">
        <v>3797</v>
      </c>
      <c r="K1672" s="28" t="s">
        <v>3798</v>
      </c>
      <c r="L1672" s="28" t="s">
        <v>4657</v>
      </c>
      <c r="M1672" s="30">
        <v>0.90938751086352543</v>
      </c>
      <c r="N1672" s="28"/>
      <c r="O1672" s="1">
        <v>0.66666666666666696</v>
      </c>
      <c r="P1672" s="16" t="s">
        <v>5130</v>
      </c>
      <c r="T1672" s="3"/>
    </row>
    <row r="1673" spans="1:20" ht="15" customHeight="1">
      <c r="A1673" s="28" t="s">
        <v>4972</v>
      </c>
      <c r="B1673" s="31" t="s">
        <v>2499</v>
      </c>
      <c r="C1673" s="28" t="s">
        <v>1842</v>
      </c>
      <c r="D1673" s="28" t="s">
        <v>1893</v>
      </c>
      <c r="E1673" s="53">
        <v>41426532</v>
      </c>
      <c r="F1673" s="53">
        <v>41426532</v>
      </c>
      <c r="G1673" s="28">
        <v>1</v>
      </c>
      <c r="H1673" s="28" t="s">
        <v>2162</v>
      </c>
      <c r="I1673" s="28" t="s">
        <v>3186</v>
      </c>
      <c r="J1673" s="28">
        <v>783</v>
      </c>
      <c r="K1673" s="28">
        <v>261</v>
      </c>
      <c r="L1673" s="28" t="s">
        <v>4387</v>
      </c>
      <c r="M1673" s="30">
        <v>0.94223826714801395</v>
      </c>
      <c r="N1673" s="28"/>
      <c r="O1673" s="1">
        <v>0.33333333333333298</v>
      </c>
      <c r="P1673" s="16" t="s">
        <v>5130</v>
      </c>
      <c r="T1673" s="3"/>
    </row>
    <row r="1674" spans="1:20" ht="15" customHeight="1">
      <c r="A1674" s="28" t="s">
        <v>4972</v>
      </c>
      <c r="B1674" s="31" t="s">
        <v>2185</v>
      </c>
      <c r="C1674" s="28" t="s">
        <v>1852</v>
      </c>
      <c r="D1674" s="28" t="s">
        <v>1893</v>
      </c>
      <c r="E1674" s="53">
        <v>43001267</v>
      </c>
      <c r="F1674" s="53">
        <v>43001267</v>
      </c>
      <c r="G1674" s="28">
        <v>1</v>
      </c>
      <c r="H1674" s="28" t="s">
        <v>2163</v>
      </c>
      <c r="I1674" s="28" t="s">
        <v>2807</v>
      </c>
      <c r="J1674" s="28" t="s">
        <v>3541</v>
      </c>
      <c r="K1674" s="28" t="s">
        <v>3542</v>
      </c>
      <c r="L1674" s="28" t="s">
        <v>3887</v>
      </c>
      <c r="M1674" s="30">
        <v>0.82242678122593671</v>
      </c>
      <c r="N1674" s="28"/>
      <c r="O1674" s="1">
        <v>1</v>
      </c>
      <c r="P1674" s="16" t="s">
        <v>5130</v>
      </c>
      <c r="T1674" s="3"/>
    </row>
    <row r="1675" spans="1:20" ht="15" customHeight="1">
      <c r="A1675" s="28" t="s">
        <v>4972</v>
      </c>
      <c r="B1675" s="31" t="s">
        <v>1024</v>
      </c>
      <c r="C1675" s="28" t="s">
        <v>1844</v>
      </c>
      <c r="D1675" s="28" t="s">
        <v>1893</v>
      </c>
      <c r="E1675" s="53">
        <v>43742171</v>
      </c>
      <c r="F1675" s="53">
        <v>43742171</v>
      </c>
      <c r="G1675" s="28">
        <v>1</v>
      </c>
      <c r="H1675" s="28" t="s">
        <v>2162</v>
      </c>
      <c r="I1675" s="28" t="s">
        <v>1701</v>
      </c>
      <c r="J1675" s="28">
        <v>658</v>
      </c>
      <c r="K1675" s="28">
        <v>220</v>
      </c>
      <c r="L1675" s="28" t="s">
        <v>4016</v>
      </c>
      <c r="M1675" s="30">
        <v>0.71661237785016296</v>
      </c>
      <c r="N1675" s="28"/>
      <c r="O1675" s="1">
        <v>0.5</v>
      </c>
      <c r="P1675" s="16" t="s">
        <v>5130</v>
      </c>
      <c r="T1675" s="3"/>
    </row>
    <row r="1676" spans="1:20" ht="15" customHeight="1">
      <c r="A1676" s="28" t="s">
        <v>4972</v>
      </c>
      <c r="B1676" s="31" t="s">
        <v>2501</v>
      </c>
      <c r="C1676" s="28" t="s">
        <v>1842</v>
      </c>
      <c r="D1676" s="28" t="s">
        <v>1893</v>
      </c>
      <c r="E1676" s="53">
        <v>44341386</v>
      </c>
      <c r="F1676" s="53">
        <v>44341386</v>
      </c>
      <c r="G1676" s="28">
        <v>1</v>
      </c>
      <c r="H1676" s="28" t="s">
        <v>2162</v>
      </c>
      <c r="I1676" s="28" t="s">
        <v>3189</v>
      </c>
      <c r="J1676" s="28">
        <v>93</v>
      </c>
      <c r="K1676" s="28">
        <v>31</v>
      </c>
      <c r="L1676" s="28" t="s">
        <v>4391</v>
      </c>
      <c r="M1676" s="30">
        <v>6.1876247504989997E-2</v>
      </c>
      <c r="N1676" s="28"/>
      <c r="O1676" s="1">
        <v>1</v>
      </c>
      <c r="P1676" s="16" t="s">
        <v>5130</v>
      </c>
      <c r="T1676" s="3"/>
    </row>
    <row r="1677" spans="1:20" ht="15" customHeight="1">
      <c r="A1677" s="28" t="s">
        <v>4972</v>
      </c>
      <c r="B1677" s="31" t="s">
        <v>243</v>
      </c>
      <c r="C1677" s="28" t="s">
        <v>1841</v>
      </c>
      <c r="D1677" s="28" t="s">
        <v>1893</v>
      </c>
      <c r="E1677" s="53">
        <v>47977625</v>
      </c>
      <c r="F1677" s="53">
        <v>47977625</v>
      </c>
      <c r="G1677" s="28">
        <v>11</v>
      </c>
      <c r="H1677" s="28" t="s">
        <v>2162</v>
      </c>
      <c r="I1677" s="28" t="s">
        <v>2931</v>
      </c>
      <c r="J1677" s="28">
        <v>913</v>
      </c>
      <c r="K1677" s="28">
        <v>305</v>
      </c>
      <c r="L1677" s="28" t="s">
        <v>4048</v>
      </c>
      <c r="M1677" s="30">
        <v>0.97756410256410298</v>
      </c>
      <c r="N1677" s="28"/>
      <c r="O1677" s="1">
        <v>0.5</v>
      </c>
      <c r="P1677" s="16" t="s">
        <v>5131</v>
      </c>
      <c r="T1677" s="3"/>
    </row>
    <row r="1678" spans="1:20" ht="15" customHeight="1">
      <c r="A1678" s="28" t="s">
        <v>4972</v>
      </c>
      <c r="B1678" s="31" t="s">
        <v>144</v>
      </c>
      <c r="C1678" s="28" t="s">
        <v>1842</v>
      </c>
      <c r="D1678" s="28" t="s">
        <v>1893</v>
      </c>
      <c r="E1678" s="53">
        <v>57027575</v>
      </c>
      <c r="F1678" s="53">
        <v>57027576</v>
      </c>
      <c r="G1678" s="28">
        <v>2</v>
      </c>
      <c r="H1678" s="28" t="s">
        <v>2161</v>
      </c>
      <c r="I1678" s="28" t="s">
        <v>3152</v>
      </c>
      <c r="J1678" s="28">
        <v>2319</v>
      </c>
      <c r="K1678" s="28">
        <v>773</v>
      </c>
      <c r="L1678" s="28" t="s">
        <v>4346</v>
      </c>
      <c r="M1678" s="30">
        <v>0.980964467005076</v>
      </c>
      <c r="N1678" s="28"/>
      <c r="O1678" s="1">
        <v>1</v>
      </c>
      <c r="P1678" s="16" t="s">
        <v>5131</v>
      </c>
      <c r="T1678" s="3"/>
    </row>
    <row r="1679" spans="1:20" ht="15" customHeight="1">
      <c r="A1679" s="28" t="s">
        <v>4972</v>
      </c>
      <c r="B1679" s="31" t="s">
        <v>1027</v>
      </c>
      <c r="C1679" s="28" t="s">
        <v>1846</v>
      </c>
      <c r="D1679" s="28" t="s">
        <v>1893</v>
      </c>
      <c r="E1679" s="53">
        <v>74076138</v>
      </c>
      <c r="F1679" s="53">
        <v>74076138</v>
      </c>
      <c r="G1679" s="28">
        <v>1</v>
      </c>
      <c r="H1679" s="28" t="s">
        <v>2161</v>
      </c>
      <c r="I1679" s="28" t="s">
        <v>1706</v>
      </c>
      <c r="J1679" s="28">
        <v>21</v>
      </c>
      <c r="K1679" s="28">
        <v>7</v>
      </c>
      <c r="L1679" s="28" t="s">
        <v>4647</v>
      </c>
      <c r="M1679" s="30">
        <v>2.9411764705882401E-2</v>
      </c>
      <c r="N1679" s="28"/>
      <c r="O1679" s="1">
        <v>0.5</v>
      </c>
      <c r="P1679" s="16" t="s">
        <v>5131</v>
      </c>
      <c r="T1679" s="3"/>
    </row>
    <row r="1680" spans="1:20" ht="15" customHeight="1">
      <c r="A1680" s="28" t="s">
        <v>4972</v>
      </c>
      <c r="B1680" s="31" t="s">
        <v>2715</v>
      </c>
      <c r="C1680" s="28" t="s">
        <v>1848</v>
      </c>
      <c r="D1680" s="28" t="s">
        <v>1893</v>
      </c>
      <c r="E1680" s="53">
        <v>80573733</v>
      </c>
      <c r="F1680" s="53">
        <v>80573737</v>
      </c>
      <c r="G1680" s="28">
        <v>5</v>
      </c>
      <c r="H1680" s="28" t="s">
        <v>2161</v>
      </c>
      <c r="I1680" s="28" t="s">
        <v>3457</v>
      </c>
      <c r="J1680" s="28">
        <v>99</v>
      </c>
      <c r="K1680" s="28">
        <v>33</v>
      </c>
      <c r="L1680" s="28" t="s">
        <v>3971</v>
      </c>
      <c r="M1680" s="30">
        <v>0.27272727272727298</v>
      </c>
      <c r="N1680" s="28"/>
      <c r="O1680" s="1">
        <v>1</v>
      </c>
      <c r="P1680" s="16" t="s">
        <v>5131</v>
      </c>
      <c r="T1680" s="3"/>
    </row>
    <row r="1681" spans="1:20" ht="15" customHeight="1">
      <c r="A1681" s="28" t="s">
        <v>4972</v>
      </c>
      <c r="B1681" s="31" t="s">
        <v>1028</v>
      </c>
      <c r="C1681" s="28" t="s">
        <v>1842</v>
      </c>
      <c r="D1681" s="28" t="s">
        <v>1893</v>
      </c>
      <c r="E1681" s="53">
        <v>83957614</v>
      </c>
      <c r="F1681" s="53">
        <v>83957641</v>
      </c>
      <c r="G1681" s="28">
        <v>28</v>
      </c>
      <c r="H1681" s="28" t="s">
        <v>2161</v>
      </c>
      <c r="I1681" s="28" t="s">
        <v>1707</v>
      </c>
      <c r="J1681" s="28">
        <v>66</v>
      </c>
      <c r="K1681" s="28">
        <v>22</v>
      </c>
      <c r="L1681" s="28" t="s">
        <v>4456</v>
      </c>
      <c r="M1681" s="30">
        <v>3.8528896672504399E-2</v>
      </c>
      <c r="N1681" s="28"/>
      <c r="O1681" s="1">
        <v>0.25</v>
      </c>
      <c r="P1681" s="16" t="s">
        <v>5130</v>
      </c>
      <c r="T1681" s="3"/>
    </row>
    <row r="1682" spans="1:20" ht="15" customHeight="1">
      <c r="A1682" s="28" t="s">
        <v>4972</v>
      </c>
      <c r="B1682" s="31" t="s">
        <v>2249</v>
      </c>
      <c r="C1682" s="28" t="s">
        <v>1844</v>
      </c>
      <c r="D1682" s="28" t="s">
        <v>1893</v>
      </c>
      <c r="E1682" s="53">
        <v>97837074</v>
      </c>
      <c r="F1682" s="53">
        <v>97837074</v>
      </c>
      <c r="G1682" s="28">
        <v>1</v>
      </c>
      <c r="H1682" s="28" t="s">
        <v>2161</v>
      </c>
      <c r="I1682" s="28" t="s">
        <v>2882</v>
      </c>
      <c r="J1682" s="28">
        <v>1</v>
      </c>
      <c r="K1682" s="28">
        <v>1</v>
      </c>
      <c r="L1682" s="28" t="s">
        <v>3870</v>
      </c>
      <c r="M1682" s="30">
        <v>8.0385852090032197E-4</v>
      </c>
      <c r="N1682" s="28"/>
      <c r="O1682" s="1">
        <v>1</v>
      </c>
      <c r="P1682" s="16" t="s">
        <v>5131</v>
      </c>
      <c r="T1682" s="3"/>
    </row>
    <row r="1683" spans="1:20" ht="15" customHeight="1">
      <c r="A1683" s="28" t="s">
        <v>4972</v>
      </c>
      <c r="B1683" s="31" t="s">
        <v>2624</v>
      </c>
      <c r="C1683" s="28" t="s">
        <v>1846</v>
      </c>
      <c r="D1683" s="28" t="s">
        <v>1893</v>
      </c>
      <c r="E1683" s="53">
        <v>109332124</v>
      </c>
      <c r="F1683" s="53">
        <v>109332126</v>
      </c>
      <c r="G1683" s="28">
        <v>3</v>
      </c>
      <c r="H1683" s="28" t="s">
        <v>2161</v>
      </c>
      <c r="I1683" s="28" t="s">
        <v>3339</v>
      </c>
      <c r="J1683" s="28">
        <v>848</v>
      </c>
      <c r="K1683" s="28">
        <v>283</v>
      </c>
      <c r="L1683" s="28" t="s">
        <v>4616</v>
      </c>
      <c r="M1683" s="30">
        <v>0.32603686635944701</v>
      </c>
      <c r="N1683" s="28"/>
      <c r="O1683" s="1">
        <v>1</v>
      </c>
      <c r="P1683" s="16" t="s">
        <v>5130</v>
      </c>
      <c r="T1683" s="3"/>
    </row>
    <row r="1684" spans="1:20" ht="15" customHeight="1">
      <c r="A1684" s="28" t="s">
        <v>4972</v>
      </c>
      <c r="B1684" s="31" t="s">
        <v>2661</v>
      </c>
      <c r="C1684" s="28" t="s">
        <v>1840</v>
      </c>
      <c r="D1684" s="28" t="s">
        <v>1893</v>
      </c>
      <c r="E1684" s="53">
        <v>131941931</v>
      </c>
      <c r="F1684" s="53">
        <v>131941931</v>
      </c>
      <c r="G1684" s="28">
        <v>1</v>
      </c>
      <c r="H1684" s="28" t="s">
        <v>2161</v>
      </c>
      <c r="I1684" s="28" t="s">
        <v>3390</v>
      </c>
      <c r="J1684" s="28">
        <v>142</v>
      </c>
      <c r="K1684" s="28">
        <v>48</v>
      </c>
      <c r="L1684" s="28" t="s">
        <v>4694</v>
      </c>
      <c r="M1684" s="30">
        <v>0.14501510574018101</v>
      </c>
      <c r="N1684" s="28"/>
      <c r="O1684" s="1">
        <v>0.5</v>
      </c>
      <c r="P1684" s="16" t="s">
        <v>5130</v>
      </c>
      <c r="T1684" s="3"/>
    </row>
    <row r="1685" spans="1:20" ht="15" customHeight="1">
      <c r="A1685" s="28" t="s">
        <v>4972</v>
      </c>
      <c r="B1685" s="31" t="s">
        <v>1033</v>
      </c>
      <c r="C1685" s="28" t="s">
        <v>2747</v>
      </c>
      <c r="D1685" s="28" t="s">
        <v>1893</v>
      </c>
      <c r="E1685" s="53">
        <v>132916272</v>
      </c>
      <c r="F1685" s="53">
        <v>132916273</v>
      </c>
      <c r="G1685" s="28">
        <v>2</v>
      </c>
      <c r="H1685" s="28" t="s">
        <v>2161</v>
      </c>
      <c r="I1685" s="28" t="s">
        <v>1714</v>
      </c>
      <c r="J1685" s="28">
        <v>748</v>
      </c>
      <c r="K1685" s="28">
        <v>250</v>
      </c>
      <c r="L1685" s="28" t="s">
        <v>4843</v>
      </c>
      <c r="M1685" s="30">
        <v>0.72886297376093301</v>
      </c>
      <c r="N1685" s="28"/>
      <c r="O1685" s="1">
        <v>1</v>
      </c>
      <c r="P1685" s="16" t="s">
        <v>5131</v>
      </c>
      <c r="T1685" s="3"/>
    </row>
    <row r="1686" spans="1:20" ht="15" customHeight="1">
      <c r="A1686" s="28" t="s">
        <v>4972</v>
      </c>
      <c r="B1686" s="31" t="s">
        <v>283</v>
      </c>
      <c r="C1686" s="28" t="s">
        <v>1846</v>
      </c>
      <c r="D1686" s="28" t="s">
        <v>1893</v>
      </c>
      <c r="E1686" s="53">
        <v>132980175</v>
      </c>
      <c r="F1686" s="53">
        <v>132980175</v>
      </c>
      <c r="G1686" s="28">
        <v>1</v>
      </c>
      <c r="H1686" s="28" t="s">
        <v>2163</v>
      </c>
      <c r="I1686" s="28" t="s">
        <v>3380</v>
      </c>
      <c r="J1686" s="28" t="s">
        <v>3803</v>
      </c>
      <c r="K1686" s="28" t="s">
        <v>3804</v>
      </c>
      <c r="L1686" s="28" t="s">
        <v>4675</v>
      </c>
      <c r="M1686" s="30">
        <v>0.80485638140361249</v>
      </c>
      <c r="N1686" s="28"/>
      <c r="O1686" s="1">
        <v>1</v>
      </c>
      <c r="P1686" s="16" t="s">
        <v>5130</v>
      </c>
      <c r="T1686" s="3"/>
    </row>
    <row r="1687" spans="1:20" ht="15" customHeight="1">
      <c r="A1687" s="28" t="s">
        <v>4972</v>
      </c>
      <c r="B1687" s="31" t="s">
        <v>2546</v>
      </c>
      <c r="C1687" s="28" t="s">
        <v>1842</v>
      </c>
      <c r="D1687" s="28" t="s">
        <v>1893</v>
      </c>
      <c r="E1687" s="53">
        <v>133180373</v>
      </c>
      <c r="F1687" s="53">
        <v>133180375</v>
      </c>
      <c r="G1687" s="28">
        <v>3</v>
      </c>
      <c r="H1687" s="28" t="s">
        <v>2161</v>
      </c>
      <c r="I1687" s="28" t="s">
        <v>3244</v>
      </c>
      <c r="J1687" s="28">
        <v>398</v>
      </c>
      <c r="K1687" s="28">
        <v>133</v>
      </c>
      <c r="L1687" s="28" t="s">
        <v>4078</v>
      </c>
      <c r="M1687" s="30">
        <v>1</v>
      </c>
      <c r="N1687" s="28"/>
      <c r="O1687" s="1">
        <v>1</v>
      </c>
      <c r="P1687" s="16" t="s">
        <v>5131</v>
      </c>
      <c r="T1687" s="3"/>
    </row>
    <row r="1688" spans="1:20" ht="15" customHeight="1">
      <c r="A1688" s="28" t="s">
        <v>4972</v>
      </c>
      <c r="B1688" s="31" t="s">
        <v>1036</v>
      </c>
      <c r="C1688" s="28" t="s">
        <v>1840</v>
      </c>
      <c r="D1688" s="28" t="s">
        <v>1893</v>
      </c>
      <c r="E1688" s="53">
        <v>138580876</v>
      </c>
      <c r="F1688" s="53">
        <v>138580876</v>
      </c>
      <c r="G1688" s="28">
        <v>1</v>
      </c>
      <c r="H1688" s="28" t="s">
        <v>2162</v>
      </c>
      <c r="I1688" s="28" t="s">
        <v>1718</v>
      </c>
      <c r="J1688" s="28">
        <v>350</v>
      </c>
      <c r="K1688" s="28">
        <v>117</v>
      </c>
      <c r="L1688" s="28" t="s">
        <v>4731</v>
      </c>
      <c r="M1688" s="30">
        <v>0.86029411764705899</v>
      </c>
      <c r="N1688" s="28"/>
      <c r="O1688" s="1">
        <v>1</v>
      </c>
      <c r="P1688" s="16" t="s">
        <v>5131</v>
      </c>
      <c r="T1688" s="3"/>
    </row>
    <row r="1689" spans="1:20" ht="15" customHeight="1">
      <c r="A1689" s="28" t="s">
        <v>4972</v>
      </c>
      <c r="B1689" s="31" t="s">
        <v>250</v>
      </c>
      <c r="C1689" s="28" t="s">
        <v>1840</v>
      </c>
      <c r="D1689" s="28" t="s">
        <v>1893</v>
      </c>
      <c r="E1689" s="53">
        <v>146917434</v>
      </c>
      <c r="F1689" s="53">
        <v>146917435</v>
      </c>
      <c r="G1689" s="28">
        <v>2</v>
      </c>
      <c r="H1689" s="28" t="s">
        <v>2161</v>
      </c>
      <c r="I1689" s="28" t="s">
        <v>3423</v>
      </c>
      <c r="J1689" s="28">
        <v>678</v>
      </c>
      <c r="K1689" s="28">
        <v>226</v>
      </c>
      <c r="L1689" s="28" t="s">
        <v>4737</v>
      </c>
      <c r="M1689" s="30">
        <v>1</v>
      </c>
      <c r="N1689" s="28"/>
      <c r="O1689" s="1">
        <v>1</v>
      </c>
      <c r="P1689" s="16" t="s">
        <v>5130</v>
      </c>
      <c r="T1689" s="3"/>
    </row>
    <row r="1690" spans="1:20" ht="15" customHeight="1">
      <c r="A1690" s="28" t="s">
        <v>4972</v>
      </c>
      <c r="B1690" s="31" t="s">
        <v>1037</v>
      </c>
      <c r="C1690" s="28" t="s">
        <v>1843</v>
      </c>
      <c r="D1690" s="28" t="s">
        <v>1893</v>
      </c>
      <c r="E1690" s="53">
        <v>149763237</v>
      </c>
      <c r="F1690" s="53">
        <v>149763237</v>
      </c>
      <c r="G1690" s="28">
        <v>2</v>
      </c>
      <c r="H1690" s="28" t="s">
        <v>2162</v>
      </c>
      <c r="I1690" s="28" t="s">
        <v>1719</v>
      </c>
      <c r="J1690" s="28">
        <v>17</v>
      </c>
      <c r="K1690" s="28">
        <v>6</v>
      </c>
      <c r="L1690" s="28" t="s">
        <v>4144</v>
      </c>
      <c r="M1690" s="30">
        <v>6.25E-2</v>
      </c>
      <c r="N1690" s="28"/>
      <c r="O1690" s="1">
        <v>1</v>
      </c>
      <c r="P1690" s="16" t="s">
        <v>5131</v>
      </c>
      <c r="T1690" s="3"/>
    </row>
    <row r="1691" spans="1:20" ht="15" customHeight="1">
      <c r="A1691" s="28" t="s">
        <v>4972</v>
      </c>
      <c r="B1691" s="31" t="s">
        <v>185</v>
      </c>
      <c r="C1691" s="28" t="s">
        <v>1842</v>
      </c>
      <c r="D1691" s="28" t="s">
        <v>1893</v>
      </c>
      <c r="E1691" s="53">
        <v>153060849</v>
      </c>
      <c r="F1691" s="53">
        <v>153060852</v>
      </c>
      <c r="G1691" s="28">
        <v>4</v>
      </c>
      <c r="H1691" s="28" t="s">
        <v>2161</v>
      </c>
      <c r="I1691" s="28" t="s">
        <v>1721</v>
      </c>
      <c r="J1691" s="28">
        <v>119</v>
      </c>
      <c r="K1691" s="28">
        <v>40</v>
      </c>
      <c r="L1691" s="28" t="s">
        <v>4382</v>
      </c>
      <c r="M1691" s="30">
        <v>0.169491525423729</v>
      </c>
      <c r="N1691" s="28"/>
      <c r="O1691" s="1">
        <v>1</v>
      </c>
      <c r="P1691" s="16" t="s">
        <v>5130</v>
      </c>
      <c r="T1691" s="3"/>
    </row>
    <row r="1692" spans="1:20" ht="15" customHeight="1">
      <c r="A1692" s="28" t="s">
        <v>4972</v>
      </c>
      <c r="B1692" s="31" t="s">
        <v>288</v>
      </c>
      <c r="C1692" s="28" t="s">
        <v>1842</v>
      </c>
      <c r="D1692" s="28" t="s">
        <v>1893</v>
      </c>
      <c r="E1692" s="53">
        <v>155620670</v>
      </c>
      <c r="F1692" s="53">
        <v>155620671</v>
      </c>
      <c r="G1692" s="28">
        <v>2</v>
      </c>
      <c r="H1692" s="28" t="s">
        <v>2161</v>
      </c>
      <c r="I1692" s="28" t="s">
        <v>3281</v>
      </c>
      <c r="J1692" s="28">
        <v>1032</v>
      </c>
      <c r="K1692" s="28">
        <v>344</v>
      </c>
      <c r="L1692" s="28" t="s">
        <v>4529</v>
      </c>
      <c r="M1692" s="30">
        <v>0.99135446685879003</v>
      </c>
      <c r="N1692" s="28"/>
      <c r="O1692" s="1">
        <v>1</v>
      </c>
      <c r="P1692" s="16" t="s">
        <v>5130</v>
      </c>
      <c r="T1692" s="3"/>
    </row>
    <row r="1693" spans="1:20" ht="15" customHeight="1">
      <c r="A1693" s="28" t="s">
        <v>4972</v>
      </c>
      <c r="B1693" s="31" t="s">
        <v>2311</v>
      </c>
      <c r="C1693" s="28" t="s">
        <v>1874</v>
      </c>
      <c r="D1693" s="28" t="s">
        <v>1893</v>
      </c>
      <c r="E1693" s="53">
        <v>158754205</v>
      </c>
      <c r="F1693" s="53">
        <v>158754205</v>
      </c>
      <c r="G1693" s="28">
        <v>17</v>
      </c>
      <c r="H1693" s="28" t="s">
        <v>2162</v>
      </c>
      <c r="I1693" s="28" t="s">
        <v>2951</v>
      </c>
      <c r="J1693" s="28" t="s">
        <v>2056</v>
      </c>
      <c r="K1693" s="28" t="s">
        <v>2057</v>
      </c>
      <c r="L1693" s="28" t="s">
        <v>4069</v>
      </c>
      <c r="M1693" s="30">
        <v>0.1325264027410015</v>
      </c>
      <c r="N1693" s="28"/>
      <c r="O1693" s="1">
        <v>1</v>
      </c>
      <c r="P1693" s="16" t="s">
        <v>5130</v>
      </c>
      <c r="T1693" s="3"/>
    </row>
    <row r="1694" spans="1:20" ht="15" customHeight="1">
      <c r="A1694" s="28" t="s">
        <v>4972</v>
      </c>
      <c r="B1694" s="31" t="s">
        <v>2599</v>
      </c>
      <c r="C1694" s="28" t="s">
        <v>1849</v>
      </c>
      <c r="D1694" s="28" t="s">
        <v>1893</v>
      </c>
      <c r="E1694" s="53">
        <v>159251100</v>
      </c>
      <c r="F1694" s="53">
        <v>159251106</v>
      </c>
      <c r="G1694" s="28">
        <v>7</v>
      </c>
      <c r="H1694" s="28" t="s">
        <v>2161</v>
      </c>
      <c r="I1694" s="28" t="s">
        <v>3313</v>
      </c>
      <c r="J1694" s="28">
        <v>245</v>
      </c>
      <c r="K1694" s="28">
        <v>82</v>
      </c>
      <c r="L1694" s="28" t="s">
        <v>4577</v>
      </c>
      <c r="M1694" s="30">
        <v>0.65079365079365104</v>
      </c>
      <c r="N1694" s="28"/>
      <c r="O1694" s="1">
        <v>1</v>
      </c>
      <c r="P1694" s="16" t="s">
        <v>5131</v>
      </c>
      <c r="T1694" s="3"/>
    </row>
    <row r="1695" spans="1:20" ht="15" customHeight="1">
      <c r="A1695" s="28" t="s">
        <v>4972</v>
      </c>
      <c r="B1695" s="31" t="s">
        <v>2655</v>
      </c>
      <c r="C1695" s="28" t="s">
        <v>1846</v>
      </c>
      <c r="D1695" s="28" t="s">
        <v>1893</v>
      </c>
      <c r="E1695" s="53">
        <v>167672126</v>
      </c>
      <c r="F1695" s="53">
        <v>167672127</v>
      </c>
      <c r="G1695" s="28">
        <v>2</v>
      </c>
      <c r="H1695" s="28" t="s">
        <v>2161</v>
      </c>
      <c r="I1695" s="28" t="s">
        <v>3383</v>
      </c>
      <c r="J1695" s="28">
        <v>49</v>
      </c>
      <c r="K1695" s="28">
        <v>17</v>
      </c>
      <c r="L1695" s="28" t="s">
        <v>4655</v>
      </c>
      <c r="M1695" s="30">
        <v>2.8667790893760502E-2</v>
      </c>
      <c r="N1695" s="28"/>
      <c r="O1695" s="1">
        <v>1</v>
      </c>
      <c r="P1695" s="16" t="s">
        <v>5130</v>
      </c>
      <c r="T1695" s="3"/>
    </row>
    <row r="1696" spans="1:20" ht="15" customHeight="1">
      <c r="A1696" s="28" t="s">
        <v>4972</v>
      </c>
      <c r="B1696" s="31" t="s">
        <v>2245</v>
      </c>
      <c r="C1696" s="28" t="s">
        <v>1844</v>
      </c>
      <c r="D1696" s="28" t="s">
        <v>1893</v>
      </c>
      <c r="E1696" s="53">
        <v>168174317</v>
      </c>
      <c r="F1696" s="53">
        <v>168174318</v>
      </c>
      <c r="G1696" s="28">
        <v>2</v>
      </c>
      <c r="H1696" s="28" t="s">
        <v>2161</v>
      </c>
      <c r="I1696" s="28" t="s">
        <v>2875</v>
      </c>
      <c r="J1696" s="28" t="s">
        <v>3573</v>
      </c>
      <c r="K1696" s="28" t="s">
        <v>3574</v>
      </c>
      <c r="L1696" s="28" t="s">
        <v>3968</v>
      </c>
      <c r="M1696" s="30">
        <v>0.10080730080730074</v>
      </c>
      <c r="N1696" s="28"/>
      <c r="O1696" s="1">
        <v>1</v>
      </c>
      <c r="P1696" s="16" t="s">
        <v>5130</v>
      </c>
      <c r="T1696" s="3"/>
    </row>
    <row r="1697" spans="1:20" ht="15" customHeight="1">
      <c r="A1697" s="28" t="s">
        <v>4972</v>
      </c>
      <c r="B1697" s="31" t="s">
        <v>2245</v>
      </c>
      <c r="C1697" s="28" t="s">
        <v>1844</v>
      </c>
      <c r="D1697" s="28" t="s">
        <v>1893</v>
      </c>
      <c r="E1697" s="53">
        <v>168188487</v>
      </c>
      <c r="F1697" s="53">
        <v>168188487</v>
      </c>
      <c r="G1697" s="28">
        <v>1</v>
      </c>
      <c r="H1697" s="28" t="s">
        <v>2161</v>
      </c>
      <c r="I1697" s="28" t="s">
        <v>2875</v>
      </c>
      <c r="J1697" s="28" t="s">
        <v>3575</v>
      </c>
      <c r="K1697" s="28" t="s">
        <v>3576</v>
      </c>
      <c r="L1697" s="28" t="s">
        <v>3969</v>
      </c>
      <c r="M1697" s="30">
        <v>0.96639756639756658</v>
      </c>
      <c r="N1697" s="28"/>
      <c r="O1697" s="1">
        <v>1</v>
      </c>
      <c r="P1697" s="16" t="s">
        <v>5130</v>
      </c>
      <c r="T1697" s="3"/>
    </row>
    <row r="1698" spans="1:20" ht="15" customHeight="1">
      <c r="A1698" s="28" t="s">
        <v>4972</v>
      </c>
      <c r="B1698" s="31" t="s">
        <v>2548</v>
      </c>
      <c r="C1698" s="28" t="s">
        <v>1842</v>
      </c>
      <c r="D1698" s="28" t="s">
        <v>1894</v>
      </c>
      <c r="E1698" s="53">
        <v>12650465</v>
      </c>
      <c r="F1698" s="53">
        <v>12650465</v>
      </c>
      <c r="G1698" s="28">
        <v>2</v>
      </c>
      <c r="H1698" s="28" t="s">
        <v>2162</v>
      </c>
      <c r="I1698" s="28" t="s">
        <v>3247</v>
      </c>
      <c r="J1698" s="28" t="s">
        <v>3739</v>
      </c>
      <c r="K1698" s="28" t="s">
        <v>3740</v>
      </c>
      <c r="L1698" s="28" t="s">
        <v>4490</v>
      </c>
      <c r="M1698" s="30">
        <v>0.77238954866529297</v>
      </c>
      <c r="N1698" s="28"/>
      <c r="O1698" s="1">
        <v>1</v>
      </c>
      <c r="P1698" s="16" t="s">
        <v>5130</v>
      </c>
      <c r="T1698" s="3"/>
    </row>
    <row r="1699" spans="1:20" ht="15" customHeight="1">
      <c r="A1699" s="28" t="s">
        <v>4972</v>
      </c>
      <c r="B1699" s="31" t="s">
        <v>2356</v>
      </c>
      <c r="C1699" s="28" t="s">
        <v>1843</v>
      </c>
      <c r="D1699" s="28" t="s">
        <v>1894</v>
      </c>
      <c r="E1699" s="53">
        <v>16533131</v>
      </c>
      <c r="F1699" s="53">
        <v>16533137</v>
      </c>
      <c r="G1699" s="28">
        <v>7</v>
      </c>
      <c r="H1699" s="28" t="s">
        <v>2161</v>
      </c>
      <c r="I1699" s="28" t="s">
        <v>3006</v>
      </c>
      <c r="J1699" s="28">
        <v>29</v>
      </c>
      <c r="K1699" s="28">
        <v>10</v>
      </c>
      <c r="L1699" s="28" t="s">
        <v>4134</v>
      </c>
      <c r="M1699" s="30">
        <v>3.4722222222222203E-2</v>
      </c>
      <c r="N1699" s="28"/>
      <c r="O1699" s="1">
        <v>1</v>
      </c>
      <c r="P1699" s="16" t="s">
        <v>5131</v>
      </c>
      <c r="T1699" s="3"/>
    </row>
    <row r="1700" spans="1:20" ht="15" customHeight="1">
      <c r="A1700" s="28" t="s">
        <v>4972</v>
      </c>
      <c r="B1700" s="31" t="s">
        <v>2220</v>
      </c>
      <c r="C1700" s="28" t="s">
        <v>1844</v>
      </c>
      <c r="D1700" s="28" t="s">
        <v>1894</v>
      </c>
      <c r="E1700" s="53">
        <v>26646897</v>
      </c>
      <c r="F1700" s="53">
        <v>26646897</v>
      </c>
      <c r="G1700" s="28">
        <v>8</v>
      </c>
      <c r="H1700" s="28" t="s">
        <v>2162</v>
      </c>
      <c r="I1700" s="28" t="s">
        <v>2846</v>
      </c>
      <c r="J1700" s="28">
        <v>258</v>
      </c>
      <c r="K1700" s="28">
        <v>86</v>
      </c>
      <c r="L1700" s="28" t="s">
        <v>3932</v>
      </c>
      <c r="M1700" s="30">
        <v>0.50588235294117601</v>
      </c>
      <c r="N1700" s="28"/>
      <c r="O1700" s="1">
        <v>1</v>
      </c>
      <c r="P1700" s="16" t="s">
        <v>5131</v>
      </c>
      <c r="T1700" s="3"/>
    </row>
    <row r="1701" spans="1:20" ht="15" customHeight="1">
      <c r="A1701" s="28" t="s">
        <v>4972</v>
      </c>
      <c r="B1701" s="31" t="s">
        <v>2240</v>
      </c>
      <c r="C1701" s="28" t="s">
        <v>1842</v>
      </c>
      <c r="D1701" s="28" t="s">
        <v>1894</v>
      </c>
      <c r="E1701" s="53">
        <v>30503945</v>
      </c>
      <c r="F1701" s="53">
        <v>30503945</v>
      </c>
      <c r="G1701" s="28">
        <v>1</v>
      </c>
      <c r="H1701" s="28" t="s">
        <v>2161</v>
      </c>
      <c r="I1701" s="28" t="s">
        <v>2869</v>
      </c>
      <c r="J1701" s="28">
        <v>380</v>
      </c>
      <c r="K1701" s="28">
        <v>127</v>
      </c>
      <c r="L1701" s="28" t="s">
        <v>4306</v>
      </c>
      <c r="M1701" s="30">
        <v>0.760479041916168</v>
      </c>
      <c r="N1701" s="28"/>
      <c r="O1701" s="1">
        <v>0.2</v>
      </c>
      <c r="P1701" s="16" t="s">
        <v>5130</v>
      </c>
      <c r="T1701" s="3"/>
    </row>
    <row r="1702" spans="1:20" ht="15" customHeight="1">
      <c r="A1702" s="28" t="s">
        <v>4972</v>
      </c>
      <c r="B1702" s="31" t="s">
        <v>2240</v>
      </c>
      <c r="C1702" s="28" t="s">
        <v>1844</v>
      </c>
      <c r="D1702" s="28" t="s">
        <v>1894</v>
      </c>
      <c r="E1702" s="53">
        <v>30503960</v>
      </c>
      <c r="F1702" s="53">
        <v>30503960</v>
      </c>
      <c r="G1702" s="28">
        <v>2</v>
      </c>
      <c r="H1702" s="28" t="s">
        <v>2162</v>
      </c>
      <c r="I1702" s="28" t="s">
        <v>2869</v>
      </c>
      <c r="J1702" s="28">
        <v>365</v>
      </c>
      <c r="K1702" s="28">
        <v>122</v>
      </c>
      <c r="L1702" s="28" t="s">
        <v>3962</v>
      </c>
      <c r="M1702" s="30">
        <v>0.73053892215568905</v>
      </c>
      <c r="N1702" s="28"/>
      <c r="O1702" s="1">
        <v>0.2</v>
      </c>
      <c r="P1702" s="16" t="s">
        <v>5130</v>
      </c>
      <c r="T1702" s="96"/>
    </row>
    <row r="1703" spans="1:20" ht="15" customHeight="1">
      <c r="A1703" s="28" t="s">
        <v>4972</v>
      </c>
      <c r="B1703" s="31" t="s">
        <v>2664</v>
      </c>
      <c r="C1703" s="28" t="s">
        <v>1840</v>
      </c>
      <c r="D1703" s="28" t="s">
        <v>1894</v>
      </c>
      <c r="E1703" s="53">
        <v>30660947</v>
      </c>
      <c r="F1703" s="53">
        <v>30660947</v>
      </c>
      <c r="G1703" s="28">
        <v>2</v>
      </c>
      <c r="H1703" s="28" t="s">
        <v>2162</v>
      </c>
      <c r="I1703" s="28" t="s">
        <v>3395</v>
      </c>
      <c r="J1703" s="28">
        <v>1098</v>
      </c>
      <c r="K1703" s="28">
        <v>366</v>
      </c>
      <c r="L1703" s="28" t="s">
        <v>4701</v>
      </c>
      <c r="M1703" s="30">
        <v>0.94329896907216504</v>
      </c>
      <c r="N1703" s="28"/>
      <c r="O1703" s="1">
        <v>0.2</v>
      </c>
      <c r="P1703" s="16" t="s">
        <v>5131</v>
      </c>
      <c r="T1703" s="3"/>
    </row>
    <row r="1704" spans="1:20" ht="15" customHeight="1">
      <c r="A1704" s="28" t="s">
        <v>4972</v>
      </c>
      <c r="B1704" s="31" t="s">
        <v>2664</v>
      </c>
      <c r="C1704" s="28" t="s">
        <v>1854</v>
      </c>
      <c r="D1704" s="28" t="s">
        <v>1894</v>
      </c>
      <c r="E1704" s="53">
        <v>30692584</v>
      </c>
      <c r="F1704" s="53">
        <v>30692584</v>
      </c>
      <c r="G1704" s="28">
        <v>1</v>
      </c>
      <c r="H1704" s="28" t="s">
        <v>2161</v>
      </c>
      <c r="I1704" s="28" t="s">
        <v>3524</v>
      </c>
      <c r="J1704" s="28">
        <v>7</v>
      </c>
      <c r="K1704" s="28">
        <v>3</v>
      </c>
      <c r="L1704" s="28" t="s">
        <v>4880</v>
      </c>
      <c r="M1704" s="30">
        <v>7.5376884422110497E-3</v>
      </c>
      <c r="N1704" s="28"/>
      <c r="O1704" s="1">
        <v>0.2</v>
      </c>
      <c r="P1704" s="16" t="s">
        <v>5131</v>
      </c>
      <c r="T1704" s="3"/>
    </row>
    <row r="1705" spans="1:20" ht="15" customHeight="1">
      <c r="A1705" s="28" t="s">
        <v>4972</v>
      </c>
      <c r="B1705" s="31" t="s">
        <v>1047</v>
      </c>
      <c r="C1705" s="28" t="s">
        <v>1842</v>
      </c>
      <c r="D1705" s="28" t="s">
        <v>1894</v>
      </c>
      <c r="E1705" s="53">
        <v>44524780</v>
      </c>
      <c r="F1705" s="53">
        <v>44524780</v>
      </c>
      <c r="G1705" s="28">
        <v>1</v>
      </c>
      <c r="H1705" s="28" t="s">
        <v>2161</v>
      </c>
      <c r="I1705" s="28" t="s">
        <v>1731</v>
      </c>
      <c r="J1705" s="28">
        <v>3147</v>
      </c>
      <c r="K1705" s="28">
        <v>1049</v>
      </c>
      <c r="L1705" s="28" t="s">
        <v>4400</v>
      </c>
      <c r="M1705" s="30">
        <v>0.77132352941176496</v>
      </c>
      <c r="N1705" s="28"/>
      <c r="O1705" s="1">
        <v>0.5</v>
      </c>
      <c r="P1705" s="16" t="s">
        <v>5130</v>
      </c>
      <c r="T1705" s="3"/>
    </row>
    <row r="1706" spans="1:20" ht="15" customHeight="1">
      <c r="A1706" s="28" t="s">
        <v>4972</v>
      </c>
      <c r="B1706" s="31" t="s">
        <v>2706</v>
      </c>
      <c r="C1706" s="28" t="s">
        <v>2705</v>
      </c>
      <c r="D1706" s="28" t="s">
        <v>1894</v>
      </c>
      <c r="E1706" s="53">
        <v>45033877</v>
      </c>
      <c r="F1706" s="53">
        <v>45033877</v>
      </c>
      <c r="G1706" s="28">
        <v>1</v>
      </c>
      <c r="H1706" s="28" t="s">
        <v>2162</v>
      </c>
      <c r="I1706" s="28" t="s">
        <v>3447</v>
      </c>
      <c r="J1706" s="28">
        <v>49</v>
      </c>
      <c r="K1706" s="28">
        <v>17</v>
      </c>
      <c r="L1706" s="28" t="s">
        <v>4351</v>
      </c>
      <c r="M1706" s="30">
        <v>3.6480686695278999E-2</v>
      </c>
      <c r="N1706" s="28"/>
      <c r="O1706" s="1">
        <v>0.2</v>
      </c>
      <c r="P1706" s="16" t="s">
        <v>5130</v>
      </c>
      <c r="T1706" s="3"/>
    </row>
    <row r="1707" spans="1:20" ht="15" customHeight="1">
      <c r="A1707" s="28" t="s">
        <v>4972</v>
      </c>
      <c r="B1707" s="31" t="s">
        <v>2219</v>
      </c>
      <c r="C1707" s="28" t="s">
        <v>1844</v>
      </c>
      <c r="D1707" s="28" t="s">
        <v>1894</v>
      </c>
      <c r="E1707" s="53">
        <v>47824263</v>
      </c>
      <c r="F1707" s="53">
        <v>47824264</v>
      </c>
      <c r="G1707" s="28">
        <v>2</v>
      </c>
      <c r="H1707" s="28" t="s">
        <v>2161</v>
      </c>
      <c r="I1707" s="28" t="s">
        <v>2845</v>
      </c>
      <c r="J1707" s="28">
        <v>223</v>
      </c>
      <c r="K1707" s="28">
        <v>75</v>
      </c>
      <c r="L1707" s="28" t="s">
        <v>3931</v>
      </c>
      <c r="M1707" s="30">
        <v>0.60975609756097604</v>
      </c>
      <c r="N1707" s="28"/>
      <c r="O1707" s="1">
        <v>1</v>
      </c>
      <c r="P1707" s="16" t="s">
        <v>5131</v>
      </c>
      <c r="T1707" s="3"/>
    </row>
    <row r="1708" spans="1:20" ht="15" customHeight="1">
      <c r="A1708" s="28" t="s">
        <v>4972</v>
      </c>
      <c r="B1708" s="31" t="s">
        <v>2233</v>
      </c>
      <c r="C1708" s="28" t="s">
        <v>1844</v>
      </c>
      <c r="D1708" s="28" t="s">
        <v>1894</v>
      </c>
      <c r="E1708" s="53">
        <v>55205504</v>
      </c>
      <c r="F1708" s="53">
        <v>55205505</v>
      </c>
      <c r="G1708" s="28">
        <v>2</v>
      </c>
      <c r="H1708" s="28" t="s">
        <v>2161</v>
      </c>
      <c r="I1708" s="28" t="s">
        <v>2862</v>
      </c>
      <c r="J1708" s="28">
        <v>1891</v>
      </c>
      <c r="K1708" s="28">
        <v>631</v>
      </c>
      <c r="L1708" s="28" t="s">
        <v>3955</v>
      </c>
      <c r="M1708" s="30">
        <v>0.893767705382436</v>
      </c>
      <c r="N1708" s="28"/>
      <c r="O1708" s="1">
        <v>0.25</v>
      </c>
      <c r="P1708" s="16" t="s">
        <v>5130</v>
      </c>
      <c r="T1708" s="3"/>
    </row>
    <row r="1709" spans="1:20" ht="15" customHeight="1">
      <c r="A1709" s="28" t="s">
        <v>4972</v>
      </c>
      <c r="B1709" s="31" t="s">
        <v>2586</v>
      </c>
      <c r="C1709" s="28" t="s">
        <v>1842</v>
      </c>
      <c r="D1709" s="28" t="s">
        <v>1894</v>
      </c>
      <c r="E1709" s="53">
        <v>72749782</v>
      </c>
      <c r="F1709" s="53">
        <v>72749782</v>
      </c>
      <c r="G1709" s="28">
        <v>1</v>
      </c>
      <c r="H1709" s="28" t="s">
        <v>2161</v>
      </c>
      <c r="I1709" s="28" t="s">
        <v>3297</v>
      </c>
      <c r="J1709" s="28">
        <v>752</v>
      </c>
      <c r="K1709" s="28">
        <v>251</v>
      </c>
      <c r="L1709" s="28" t="s">
        <v>4554</v>
      </c>
      <c r="M1709" s="30">
        <v>0.83946488294314403</v>
      </c>
      <c r="N1709" s="28"/>
      <c r="O1709" s="1">
        <v>0.25</v>
      </c>
      <c r="P1709" s="16" t="s">
        <v>5130</v>
      </c>
      <c r="T1709" s="3"/>
    </row>
    <row r="1710" spans="1:20" ht="15" customHeight="1">
      <c r="A1710" s="28" t="s">
        <v>4972</v>
      </c>
      <c r="B1710" s="31" t="s">
        <v>2561</v>
      </c>
      <c r="C1710" s="28" t="s">
        <v>1842</v>
      </c>
      <c r="D1710" s="28" t="s">
        <v>1894</v>
      </c>
      <c r="E1710" s="53">
        <v>89704194</v>
      </c>
      <c r="F1710" s="53">
        <v>89704194</v>
      </c>
      <c r="G1710" s="28">
        <v>1</v>
      </c>
      <c r="H1710" s="28" t="s">
        <v>2161</v>
      </c>
      <c r="I1710" s="28" t="s">
        <v>3262</v>
      </c>
      <c r="J1710" s="28">
        <v>1239</v>
      </c>
      <c r="K1710" s="28">
        <v>413</v>
      </c>
      <c r="L1710" s="28" t="s">
        <v>4507</v>
      </c>
      <c r="M1710" s="30">
        <v>0.98333333333333295</v>
      </c>
      <c r="N1710" s="28"/>
      <c r="O1710" s="1">
        <v>0.16666666666666699</v>
      </c>
      <c r="P1710" s="16" t="s">
        <v>5130</v>
      </c>
      <c r="T1710" s="3"/>
    </row>
    <row r="1711" spans="1:20" ht="15" customHeight="1">
      <c r="A1711" s="28" t="s">
        <v>4972</v>
      </c>
      <c r="B1711" s="31" t="s">
        <v>2290</v>
      </c>
      <c r="C1711" s="28" t="s">
        <v>1841</v>
      </c>
      <c r="D1711" s="28" t="s">
        <v>1894</v>
      </c>
      <c r="E1711" s="53">
        <v>95951186</v>
      </c>
      <c r="F1711" s="53">
        <v>95951186</v>
      </c>
      <c r="G1711" s="28">
        <v>4</v>
      </c>
      <c r="H1711" s="28" t="s">
        <v>2162</v>
      </c>
      <c r="I1711" s="28" t="s">
        <v>1738</v>
      </c>
      <c r="J1711" s="28" t="s">
        <v>3601</v>
      </c>
      <c r="K1711" s="28" t="s">
        <v>3602</v>
      </c>
      <c r="L1711" s="28" t="s">
        <v>4045</v>
      </c>
      <c r="M1711" s="30">
        <v>0.78998110872255856</v>
      </c>
      <c r="N1711" s="28"/>
      <c r="O1711" s="1">
        <v>1</v>
      </c>
      <c r="P1711" s="16" t="s">
        <v>5131</v>
      </c>
      <c r="T1711" s="3"/>
    </row>
    <row r="1712" spans="1:20" ht="15" customHeight="1">
      <c r="A1712" s="28" t="s">
        <v>4972</v>
      </c>
      <c r="B1712" s="31" t="s">
        <v>2290</v>
      </c>
      <c r="C1712" s="28" t="s">
        <v>1849</v>
      </c>
      <c r="D1712" s="28" t="s">
        <v>1894</v>
      </c>
      <c r="E1712" s="53">
        <v>95951210</v>
      </c>
      <c r="F1712" s="53">
        <v>95951211</v>
      </c>
      <c r="G1712" s="28">
        <v>2</v>
      </c>
      <c r="H1712" s="28" t="s">
        <v>2161</v>
      </c>
      <c r="I1712" s="28" t="s">
        <v>1738</v>
      </c>
      <c r="J1712" s="28" t="s">
        <v>3770</v>
      </c>
      <c r="K1712" s="28" t="s">
        <v>3771</v>
      </c>
      <c r="L1712" s="28" t="s">
        <v>4582</v>
      </c>
      <c r="M1712" s="30">
        <v>0.72535991140642297</v>
      </c>
      <c r="N1712" s="28"/>
      <c r="O1712" s="1">
        <v>1</v>
      </c>
      <c r="P1712" s="16" t="s">
        <v>5131</v>
      </c>
      <c r="T1712" s="3"/>
    </row>
    <row r="1713" spans="1:20" ht="15" customHeight="1">
      <c r="A1713" s="28" t="s">
        <v>4972</v>
      </c>
      <c r="B1713" s="31" t="s">
        <v>2332</v>
      </c>
      <c r="C1713" s="28" t="s">
        <v>1865</v>
      </c>
      <c r="D1713" s="28" t="s">
        <v>1894</v>
      </c>
      <c r="E1713" s="53">
        <v>98870810</v>
      </c>
      <c r="F1713" s="53">
        <v>98870810</v>
      </c>
      <c r="G1713" s="28">
        <v>1</v>
      </c>
      <c r="H1713" s="28" t="s">
        <v>2163</v>
      </c>
      <c r="I1713" s="28" t="s">
        <v>2973</v>
      </c>
      <c r="J1713" s="28">
        <v>139</v>
      </c>
      <c r="K1713" s="28">
        <v>47</v>
      </c>
      <c r="L1713" s="28" t="s">
        <v>4100</v>
      </c>
      <c r="M1713" s="30">
        <v>6.2666666666666704E-2</v>
      </c>
      <c r="N1713" s="28"/>
      <c r="O1713" s="1">
        <v>1</v>
      </c>
      <c r="P1713" s="16" t="s">
        <v>5131</v>
      </c>
      <c r="T1713" s="3"/>
    </row>
    <row r="1714" spans="1:20" ht="15" customHeight="1">
      <c r="A1714" s="28" t="s">
        <v>4972</v>
      </c>
      <c r="B1714" s="31" t="s">
        <v>2566</v>
      </c>
      <c r="C1714" s="28" t="s">
        <v>1842</v>
      </c>
      <c r="D1714" s="28" t="s">
        <v>1894</v>
      </c>
      <c r="E1714" s="53">
        <v>99555263</v>
      </c>
      <c r="F1714" s="53">
        <v>99555263</v>
      </c>
      <c r="G1714" s="28">
        <v>5</v>
      </c>
      <c r="H1714" s="28" t="s">
        <v>2162</v>
      </c>
      <c r="I1714" s="28" t="s">
        <v>3270</v>
      </c>
      <c r="J1714" s="28">
        <v>43</v>
      </c>
      <c r="K1714" s="28">
        <v>15</v>
      </c>
      <c r="L1714" s="28" t="s">
        <v>3993</v>
      </c>
      <c r="M1714" s="30">
        <v>2.0979020979021001E-2</v>
      </c>
      <c r="N1714" s="28"/>
      <c r="O1714" s="1">
        <v>0.25</v>
      </c>
      <c r="P1714" s="16" t="s">
        <v>5130</v>
      </c>
      <c r="T1714" s="3"/>
    </row>
    <row r="1715" spans="1:20" ht="15" customHeight="1">
      <c r="A1715" s="28" t="s">
        <v>4972</v>
      </c>
      <c r="B1715" s="31" t="s">
        <v>2218</v>
      </c>
      <c r="C1715" s="28" t="s">
        <v>1844</v>
      </c>
      <c r="D1715" s="28" t="s">
        <v>1894</v>
      </c>
      <c r="E1715" s="53">
        <v>99892362</v>
      </c>
      <c r="F1715" s="53">
        <v>99892362</v>
      </c>
      <c r="G1715" s="28">
        <v>5</v>
      </c>
      <c r="H1715" s="28" t="s">
        <v>2162</v>
      </c>
      <c r="I1715" s="28" t="s">
        <v>2844</v>
      </c>
      <c r="J1715" s="28">
        <v>570</v>
      </c>
      <c r="K1715" s="28">
        <v>190</v>
      </c>
      <c r="L1715" s="28" t="s">
        <v>3930</v>
      </c>
      <c r="M1715" s="30">
        <v>0.917874396135266</v>
      </c>
      <c r="N1715" s="28"/>
      <c r="O1715" s="1">
        <v>1</v>
      </c>
      <c r="P1715" s="16" t="s">
        <v>5130</v>
      </c>
      <c r="T1715" s="3"/>
    </row>
    <row r="1716" spans="1:20" ht="15" customHeight="1">
      <c r="A1716" s="28" t="s">
        <v>4972</v>
      </c>
      <c r="B1716" s="31" t="s">
        <v>2643</v>
      </c>
      <c r="C1716" s="28" t="s">
        <v>1846</v>
      </c>
      <c r="D1716" s="28" t="s">
        <v>1894</v>
      </c>
      <c r="E1716" s="53">
        <v>100421463</v>
      </c>
      <c r="F1716" s="53">
        <v>100421463</v>
      </c>
      <c r="G1716" s="28">
        <v>2</v>
      </c>
      <c r="H1716" s="28" t="s">
        <v>2162</v>
      </c>
      <c r="I1716" s="28" t="s">
        <v>3366</v>
      </c>
      <c r="J1716" s="28">
        <v>899</v>
      </c>
      <c r="K1716" s="28">
        <v>300</v>
      </c>
      <c r="L1716" s="28" t="s">
        <v>4656</v>
      </c>
      <c r="M1716" s="30">
        <v>5.6221889055472297E-2</v>
      </c>
      <c r="N1716" s="28"/>
      <c r="O1716" s="1">
        <v>1</v>
      </c>
      <c r="P1716" s="16" t="s">
        <v>5131</v>
      </c>
      <c r="T1716" s="3"/>
    </row>
    <row r="1717" spans="1:20" ht="15" customHeight="1">
      <c r="A1717" s="28" t="s">
        <v>4972</v>
      </c>
      <c r="B1717" s="31" t="s">
        <v>1056</v>
      </c>
      <c r="C1717" s="28" t="s">
        <v>1840</v>
      </c>
      <c r="D1717" s="28" t="s">
        <v>1894</v>
      </c>
      <c r="E1717" s="53">
        <v>107041366</v>
      </c>
      <c r="F1717" s="53">
        <v>107041366</v>
      </c>
      <c r="G1717" s="28">
        <v>4</v>
      </c>
      <c r="H1717" s="28" t="s">
        <v>2162</v>
      </c>
      <c r="I1717" s="28" t="s">
        <v>1742</v>
      </c>
      <c r="J1717" s="28">
        <v>722</v>
      </c>
      <c r="K1717" s="28">
        <v>241</v>
      </c>
      <c r="L1717" s="28" t="s">
        <v>4696</v>
      </c>
      <c r="M1717" s="30">
        <v>0.69054441260745003</v>
      </c>
      <c r="N1717" s="28"/>
      <c r="O1717" s="1">
        <v>0.33333333333333298</v>
      </c>
      <c r="P1717" s="16" t="s">
        <v>5130</v>
      </c>
      <c r="T1717" s="3"/>
    </row>
    <row r="1718" spans="1:20" ht="15" customHeight="1">
      <c r="A1718" s="28" t="s">
        <v>4972</v>
      </c>
      <c r="B1718" s="31" t="s">
        <v>1056</v>
      </c>
      <c r="C1718" s="28" t="s">
        <v>1842</v>
      </c>
      <c r="D1718" s="28" t="s">
        <v>1894</v>
      </c>
      <c r="E1718" s="53">
        <v>107046149</v>
      </c>
      <c r="F1718" s="53">
        <v>107046149</v>
      </c>
      <c r="G1718" s="28">
        <v>1</v>
      </c>
      <c r="H1718" s="28" t="s">
        <v>2162</v>
      </c>
      <c r="I1718" s="28" t="s">
        <v>1742</v>
      </c>
      <c r="J1718" s="28">
        <v>910</v>
      </c>
      <c r="K1718" s="28">
        <v>304</v>
      </c>
      <c r="L1718" s="28" t="s">
        <v>4165</v>
      </c>
      <c r="M1718" s="30">
        <v>0.87106017191977003</v>
      </c>
      <c r="N1718" s="28"/>
      <c r="O1718" s="1">
        <v>0.33333333333333298</v>
      </c>
      <c r="P1718" s="16" t="s">
        <v>5130</v>
      </c>
      <c r="T1718" s="3"/>
    </row>
    <row r="1719" spans="1:20" ht="15" customHeight="1">
      <c r="A1719" s="28" t="s">
        <v>4972</v>
      </c>
      <c r="B1719" s="31" t="s">
        <v>2390</v>
      </c>
      <c r="C1719" s="28" t="s">
        <v>1842</v>
      </c>
      <c r="D1719" s="28" t="s">
        <v>1894</v>
      </c>
      <c r="E1719" s="53">
        <v>108311512</v>
      </c>
      <c r="F1719" s="53">
        <v>108311512</v>
      </c>
      <c r="G1719" s="28">
        <v>1</v>
      </c>
      <c r="H1719" s="28" t="s">
        <v>2161</v>
      </c>
      <c r="I1719" s="28" t="s">
        <v>3052</v>
      </c>
      <c r="J1719" s="28">
        <v>136</v>
      </c>
      <c r="K1719" s="28">
        <v>46</v>
      </c>
      <c r="L1719" s="28" t="s">
        <v>4210</v>
      </c>
      <c r="M1719" s="30">
        <v>0.39655172413793099</v>
      </c>
      <c r="N1719" s="28"/>
      <c r="O1719" s="1">
        <v>1</v>
      </c>
      <c r="P1719" s="16" t="s">
        <v>5131</v>
      </c>
      <c r="T1719" s="3"/>
    </row>
    <row r="1720" spans="1:20" ht="15" customHeight="1">
      <c r="A1720" s="28" t="s">
        <v>4972</v>
      </c>
      <c r="B1720" s="31" t="s">
        <v>2275</v>
      </c>
      <c r="C1720" s="28" t="s">
        <v>1844</v>
      </c>
      <c r="D1720" s="28" t="s">
        <v>1894</v>
      </c>
      <c r="E1720" s="53">
        <v>115684771</v>
      </c>
      <c r="F1720" s="53">
        <v>115684773</v>
      </c>
      <c r="G1720" s="28">
        <v>3</v>
      </c>
      <c r="H1720" s="28" t="s">
        <v>2161</v>
      </c>
      <c r="I1720" s="28" t="s">
        <v>2912</v>
      </c>
      <c r="J1720" s="28" t="s">
        <v>3591</v>
      </c>
      <c r="K1720" s="28" t="s">
        <v>3592</v>
      </c>
      <c r="L1720" s="28" t="s">
        <v>4026</v>
      </c>
      <c r="M1720" s="30">
        <v>1</v>
      </c>
      <c r="N1720" s="28"/>
      <c r="O1720" s="1">
        <v>1</v>
      </c>
      <c r="P1720" s="16" t="s">
        <v>5130</v>
      </c>
      <c r="T1720" s="3"/>
    </row>
    <row r="1721" spans="1:20" ht="15" customHeight="1">
      <c r="A1721" s="28" t="s">
        <v>4972</v>
      </c>
      <c r="B1721" s="31" t="s">
        <v>2271</v>
      </c>
      <c r="C1721" s="28" t="s">
        <v>1844</v>
      </c>
      <c r="D1721" s="28" t="s">
        <v>1894</v>
      </c>
      <c r="E1721" s="53">
        <v>116657146</v>
      </c>
      <c r="F1721" s="53">
        <v>116657147</v>
      </c>
      <c r="G1721" s="28">
        <v>2</v>
      </c>
      <c r="H1721" s="28" t="s">
        <v>2161</v>
      </c>
      <c r="I1721" s="28" t="s">
        <v>2908</v>
      </c>
      <c r="J1721" s="28">
        <v>1664</v>
      </c>
      <c r="K1721" s="28">
        <v>555</v>
      </c>
      <c r="L1721" s="28" t="s">
        <v>4021</v>
      </c>
      <c r="M1721" s="30">
        <v>1</v>
      </c>
      <c r="N1721" s="28"/>
      <c r="O1721" s="1">
        <v>0.5</v>
      </c>
      <c r="P1721" s="16" t="s">
        <v>5130</v>
      </c>
      <c r="T1721" s="3"/>
    </row>
    <row r="1722" spans="1:20" ht="15" customHeight="1">
      <c r="A1722" s="28" t="s">
        <v>4972</v>
      </c>
      <c r="B1722" s="31" t="s">
        <v>2368</v>
      </c>
      <c r="C1722" s="28" t="s">
        <v>1842</v>
      </c>
      <c r="D1722" s="28" t="s">
        <v>1894</v>
      </c>
      <c r="E1722" s="53">
        <v>117664168</v>
      </c>
      <c r="F1722" s="53">
        <v>117664168</v>
      </c>
      <c r="G1722" s="28">
        <v>1</v>
      </c>
      <c r="H1722" s="28" t="s">
        <v>2162</v>
      </c>
      <c r="I1722" s="28" t="s">
        <v>3022</v>
      </c>
      <c r="J1722" s="28">
        <v>664</v>
      </c>
      <c r="K1722" s="28">
        <v>222</v>
      </c>
      <c r="L1722" s="28" t="s">
        <v>4159</v>
      </c>
      <c r="M1722" s="30">
        <v>0.870588235294118</v>
      </c>
      <c r="N1722" s="28"/>
      <c r="O1722" s="1">
        <v>1</v>
      </c>
      <c r="P1722" s="16" t="s">
        <v>5131</v>
      </c>
      <c r="T1722" s="3"/>
    </row>
    <row r="1723" spans="1:20" ht="15" customHeight="1">
      <c r="A1723" s="28" t="s">
        <v>4972</v>
      </c>
      <c r="B1723" s="31" t="s">
        <v>2217</v>
      </c>
      <c r="C1723" s="28" t="s">
        <v>1846</v>
      </c>
      <c r="D1723" s="28" t="s">
        <v>1894</v>
      </c>
      <c r="E1723" s="53">
        <v>129634996</v>
      </c>
      <c r="F1723" s="53">
        <v>129634996</v>
      </c>
      <c r="G1723" s="28">
        <v>1</v>
      </c>
      <c r="H1723" s="28" t="s">
        <v>2162</v>
      </c>
      <c r="I1723" s="28" t="s">
        <v>2843</v>
      </c>
      <c r="J1723" s="28">
        <v>10</v>
      </c>
      <c r="K1723" s="28">
        <v>4</v>
      </c>
      <c r="L1723" s="28" t="s">
        <v>4474</v>
      </c>
      <c r="M1723" s="30">
        <v>1.6326530612244899E-2</v>
      </c>
      <c r="N1723" s="28"/>
      <c r="O1723" s="1">
        <v>1</v>
      </c>
      <c r="P1723" s="16" t="s">
        <v>5130</v>
      </c>
      <c r="T1723" s="3"/>
    </row>
    <row r="1724" spans="1:20" ht="15" customHeight="1">
      <c r="A1724" s="28" t="s">
        <v>4972</v>
      </c>
      <c r="B1724" s="31" t="s">
        <v>2217</v>
      </c>
      <c r="C1724" s="28" t="s">
        <v>1844</v>
      </c>
      <c r="D1724" s="28" t="s">
        <v>1894</v>
      </c>
      <c r="E1724" s="53">
        <v>129643436</v>
      </c>
      <c r="F1724" s="53">
        <v>129643436</v>
      </c>
      <c r="G1724" s="28">
        <v>1</v>
      </c>
      <c r="H1724" s="28" t="s">
        <v>2162</v>
      </c>
      <c r="I1724" s="28" t="s">
        <v>2843</v>
      </c>
      <c r="J1724" s="28">
        <v>625</v>
      </c>
      <c r="K1724" s="28">
        <v>209</v>
      </c>
      <c r="L1724" s="28" t="s">
        <v>3929</v>
      </c>
      <c r="M1724" s="30">
        <v>0.85306122448979604</v>
      </c>
      <c r="N1724" s="28"/>
      <c r="O1724" s="1">
        <v>1</v>
      </c>
      <c r="P1724" s="16" t="s">
        <v>5130</v>
      </c>
      <c r="T1724" s="3"/>
    </row>
    <row r="1725" spans="1:20" ht="15" customHeight="1">
      <c r="A1725" s="28" t="s">
        <v>4972</v>
      </c>
      <c r="B1725" s="31" t="s">
        <v>2389</v>
      </c>
      <c r="C1725" s="28" t="s">
        <v>1842</v>
      </c>
      <c r="D1725" s="28" t="s">
        <v>1894</v>
      </c>
      <c r="E1725" s="53">
        <v>134504043</v>
      </c>
      <c r="F1725" s="53">
        <v>134504043</v>
      </c>
      <c r="G1725" s="28">
        <v>1</v>
      </c>
      <c r="H1725" s="28" t="s">
        <v>2163</v>
      </c>
      <c r="I1725" s="28" t="s">
        <v>3051</v>
      </c>
      <c r="J1725" s="28" t="s">
        <v>3651</v>
      </c>
      <c r="K1725" s="28" t="s">
        <v>1944</v>
      </c>
      <c r="L1725" s="28" t="s">
        <v>4209</v>
      </c>
      <c r="M1725" s="30">
        <v>0.82857142857142896</v>
      </c>
      <c r="N1725" s="28"/>
      <c r="O1725" s="1">
        <v>0.57142857142857095</v>
      </c>
      <c r="P1725" s="16" t="s">
        <v>5131</v>
      </c>
      <c r="T1725" s="3"/>
    </row>
    <row r="1726" spans="1:20" ht="15" customHeight="1">
      <c r="A1726" s="28" t="s">
        <v>4972</v>
      </c>
      <c r="B1726" s="31" t="s">
        <v>1061</v>
      </c>
      <c r="C1726" s="28" t="s">
        <v>1870</v>
      </c>
      <c r="D1726" s="28" t="s">
        <v>1894</v>
      </c>
      <c r="E1726" s="53">
        <v>139175657</v>
      </c>
      <c r="F1726" s="53">
        <v>139175657</v>
      </c>
      <c r="G1726" s="28">
        <v>1</v>
      </c>
      <c r="H1726" s="28" t="s">
        <v>2161</v>
      </c>
      <c r="I1726" s="28" t="s">
        <v>3332</v>
      </c>
      <c r="J1726" s="28" t="s">
        <v>3777</v>
      </c>
      <c r="K1726" s="28" t="s">
        <v>3778</v>
      </c>
      <c r="L1726" s="28" t="s">
        <v>4607</v>
      </c>
      <c r="M1726" s="30">
        <v>1.9071713874604125E-3</v>
      </c>
      <c r="N1726" s="28"/>
      <c r="O1726" s="1">
        <v>0.66666666666666696</v>
      </c>
      <c r="P1726" s="16" t="s">
        <v>5130</v>
      </c>
      <c r="T1726" s="3"/>
    </row>
    <row r="1727" spans="1:20" ht="15" customHeight="1">
      <c r="A1727" s="28" t="s">
        <v>4972</v>
      </c>
      <c r="B1727" s="31" t="s">
        <v>1061</v>
      </c>
      <c r="C1727" s="28" t="s">
        <v>1842</v>
      </c>
      <c r="D1727" s="28" t="s">
        <v>1894</v>
      </c>
      <c r="E1727" s="53">
        <v>139298943</v>
      </c>
      <c r="F1727" s="53">
        <v>139298943</v>
      </c>
      <c r="G1727" s="28">
        <v>1</v>
      </c>
      <c r="H1727" s="28" t="s">
        <v>2161</v>
      </c>
      <c r="I1727" s="28" t="s">
        <v>1749</v>
      </c>
      <c r="J1727" s="28">
        <v>578</v>
      </c>
      <c r="K1727" s="28">
        <v>193</v>
      </c>
      <c r="L1727" s="28" t="s">
        <v>4523</v>
      </c>
      <c r="M1727" s="30">
        <v>0.33218588640275398</v>
      </c>
      <c r="N1727" s="28"/>
      <c r="O1727" s="1">
        <v>0.16666666666666699</v>
      </c>
      <c r="P1727" s="16" t="s">
        <v>5130</v>
      </c>
      <c r="T1727" s="3"/>
    </row>
    <row r="1728" spans="1:20" ht="15" customHeight="1">
      <c r="A1728" s="28" t="s">
        <v>4972</v>
      </c>
      <c r="B1728" s="31" t="s">
        <v>2469</v>
      </c>
      <c r="C1728" s="28" t="s">
        <v>1842</v>
      </c>
      <c r="D1728" s="28" t="s">
        <v>1894</v>
      </c>
      <c r="E1728" s="53">
        <v>142369052</v>
      </c>
      <c r="F1728" s="53">
        <v>142369052</v>
      </c>
      <c r="G1728" s="28">
        <v>1</v>
      </c>
      <c r="H1728" s="28" t="s">
        <v>2161</v>
      </c>
      <c r="I1728" s="28" t="s">
        <v>3150</v>
      </c>
      <c r="J1728" s="28">
        <v>33</v>
      </c>
      <c r="K1728" s="28">
        <v>11</v>
      </c>
      <c r="L1728" s="28" t="s">
        <v>4343</v>
      </c>
      <c r="M1728" s="30">
        <v>1.5006821282401101E-2</v>
      </c>
      <c r="N1728" s="28"/>
      <c r="O1728" s="1">
        <v>1</v>
      </c>
      <c r="P1728" s="16" t="s">
        <v>5130</v>
      </c>
      <c r="T1728" s="3"/>
    </row>
    <row r="1729" spans="1:20" ht="15" customHeight="1">
      <c r="A1729" s="28" t="s">
        <v>4972</v>
      </c>
      <c r="B1729" s="31" t="s">
        <v>285</v>
      </c>
      <c r="C1729" s="28" t="s">
        <v>1842</v>
      </c>
      <c r="D1729" s="28" t="s">
        <v>1894</v>
      </c>
      <c r="E1729" s="53">
        <v>142590694</v>
      </c>
      <c r="F1729" s="53">
        <v>142590695</v>
      </c>
      <c r="G1729" s="28">
        <v>2</v>
      </c>
      <c r="H1729" s="28" t="s">
        <v>2161</v>
      </c>
      <c r="I1729" s="28" t="s">
        <v>3274</v>
      </c>
      <c r="J1729" s="28">
        <v>61</v>
      </c>
      <c r="K1729" s="28">
        <v>21</v>
      </c>
      <c r="L1729" s="28" t="s">
        <v>4520</v>
      </c>
      <c r="M1729" s="30">
        <v>6.1946902654867297E-2</v>
      </c>
      <c r="N1729" s="28"/>
      <c r="O1729" s="1">
        <v>1</v>
      </c>
      <c r="P1729" s="16" t="s">
        <v>5131</v>
      </c>
      <c r="T1729" s="3"/>
    </row>
    <row r="1730" spans="1:20" ht="15" customHeight="1">
      <c r="A1730" s="28" t="s">
        <v>4972</v>
      </c>
      <c r="B1730" s="31" t="s">
        <v>123</v>
      </c>
      <c r="C1730" s="28" t="s">
        <v>1842</v>
      </c>
      <c r="D1730" s="28" t="s">
        <v>1894</v>
      </c>
      <c r="E1730" s="53">
        <v>142672457</v>
      </c>
      <c r="F1730" s="53">
        <v>142672457</v>
      </c>
      <c r="G1730" s="28">
        <v>2</v>
      </c>
      <c r="H1730" s="28" t="s">
        <v>2162</v>
      </c>
      <c r="I1730" s="28" t="s">
        <v>3126</v>
      </c>
      <c r="J1730" s="28">
        <v>534</v>
      </c>
      <c r="K1730" s="28">
        <v>178</v>
      </c>
      <c r="L1730" s="28" t="s">
        <v>4313</v>
      </c>
      <c r="M1730" s="30">
        <v>0.62897526501766798</v>
      </c>
      <c r="N1730" s="28"/>
      <c r="O1730" s="1">
        <v>0.25</v>
      </c>
      <c r="P1730" s="16" t="s">
        <v>5130</v>
      </c>
      <c r="T1730" s="3"/>
    </row>
    <row r="1731" spans="1:20" ht="15" customHeight="1">
      <c r="A1731" s="28" t="s">
        <v>4972</v>
      </c>
      <c r="B1731" s="31" t="s">
        <v>1064</v>
      </c>
      <c r="C1731" s="28" t="s">
        <v>1849</v>
      </c>
      <c r="D1731" s="28" t="s">
        <v>1894</v>
      </c>
      <c r="E1731" s="53">
        <v>143263492</v>
      </c>
      <c r="F1731" s="53">
        <v>143263492</v>
      </c>
      <c r="G1731" s="28">
        <v>1</v>
      </c>
      <c r="H1731" s="28" t="s">
        <v>2161</v>
      </c>
      <c r="I1731" s="28" t="s">
        <v>1752</v>
      </c>
      <c r="J1731" s="28">
        <v>234</v>
      </c>
      <c r="K1731" s="28">
        <v>78</v>
      </c>
      <c r="L1731" s="28" t="s">
        <v>4593</v>
      </c>
      <c r="M1731" s="30">
        <v>0.245283018867925</v>
      </c>
      <c r="N1731" s="28"/>
      <c r="O1731" s="1">
        <v>1</v>
      </c>
      <c r="P1731" s="16" t="s">
        <v>5131</v>
      </c>
      <c r="T1731" s="3"/>
    </row>
    <row r="1732" spans="1:20" ht="15" customHeight="1">
      <c r="A1732" s="28" t="s">
        <v>4972</v>
      </c>
      <c r="B1732" s="31" t="s">
        <v>2720</v>
      </c>
      <c r="C1732" s="28" t="s">
        <v>1848</v>
      </c>
      <c r="D1732" s="28" t="s">
        <v>1894</v>
      </c>
      <c r="E1732" s="53">
        <v>143379233</v>
      </c>
      <c r="F1732" s="53">
        <v>143379233</v>
      </c>
      <c r="G1732" s="28">
        <v>1</v>
      </c>
      <c r="H1732" s="28" t="s">
        <v>2161</v>
      </c>
      <c r="I1732" s="28" t="s">
        <v>3466</v>
      </c>
      <c r="J1732" s="28">
        <v>806</v>
      </c>
      <c r="K1732" s="28">
        <v>269</v>
      </c>
      <c r="L1732" s="28" t="s">
        <v>4796</v>
      </c>
      <c r="M1732" s="30">
        <v>0.862179487179487</v>
      </c>
      <c r="N1732" s="28"/>
      <c r="O1732" s="1">
        <v>1</v>
      </c>
      <c r="P1732" s="16" t="s">
        <v>5131</v>
      </c>
      <c r="T1732" s="3"/>
    </row>
    <row r="1733" spans="1:20" ht="15" customHeight="1">
      <c r="A1733" s="28" t="s">
        <v>4972</v>
      </c>
      <c r="B1733" s="31" t="s">
        <v>2719</v>
      </c>
      <c r="C1733" s="28" t="s">
        <v>1848</v>
      </c>
      <c r="D1733" s="28" t="s">
        <v>1894</v>
      </c>
      <c r="E1733" s="53">
        <v>143423986</v>
      </c>
      <c r="F1733" s="53">
        <v>143423986</v>
      </c>
      <c r="G1733" s="28">
        <v>1</v>
      </c>
      <c r="H1733" s="28" t="s">
        <v>2161</v>
      </c>
      <c r="I1733" s="28" t="s">
        <v>3465</v>
      </c>
      <c r="J1733" s="28">
        <v>853</v>
      </c>
      <c r="K1733" s="28">
        <v>285</v>
      </c>
      <c r="L1733" s="28" t="s">
        <v>4795</v>
      </c>
      <c r="M1733" s="30">
        <v>0.91639871382636695</v>
      </c>
      <c r="N1733" s="28"/>
      <c r="O1733" s="1">
        <v>1</v>
      </c>
      <c r="P1733" s="16" t="s">
        <v>5131</v>
      </c>
      <c r="T1733" s="3"/>
    </row>
    <row r="1734" spans="1:20" ht="15" customHeight="1">
      <c r="A1734" s="28" t="s">
        <v>4972</v>
      </c>
      <c r="B1734" s="31" t="s">
        <v>2505</v>
      </c>
      <c r="C1734" s="28" t="s">
        <v>1840</v>
      </c>
      <c r="D1734" s="28" t="s">
        <v>1894</v>
      </c>
      <c r="E1734" s="53">
        <v>143729909</v>
      </c>
      <c r="F1734" s="53">
        <v>143729909</v>
      </c>
      <c r="G1734" s="28">
        <v>1</v>
      </c>
      <c r="H1734" s="28" t="s">
        <v>2162</v>
      </c>
      <c r="I1734" s="28" t="s">
        <v>3193</v>
      </c>
      <c r="J1734" s="28">
        <v>278</v>
      </c>
      <c r="K1734" s="28">
        <v>93</v>
      </c>
      <c r="L1734" s="28" t="s">
        <v>4724</v>
      </c>
      <c r="M1734" s="30">
        <v>0.134393063583815</v>
      </c>
      <c r="N1734" s="28"/>
      <c r="O1734" s="1">
        <v>1</v>
      </c>
      <c r="P1734" s="16" t="s">
        <v>5130</v>
      </c>
      <c r="T1734" s="3"/>
    </row>
    <row r="1735" spans="1:20" ht="15" customHeight="1">
      <c r="A1735" s="28" t="s">
        <v>4972</v>
      </c>
      <c r="B1735" s="31" t="s">
        <v>2505</v>
      </c>
      <c r="C1735" s="28" t="s">
        <v>1842</v>
      </c>
      <c r="D1735" s="28" t="s">
        <v>1894</v>
      </c>
      <c r="E1735" s="53">
        <v>143732671</v>
      </c>
      <c r="F1735" s="53">
        <v>143732672</v>
      </c>
      <c r="G1735" s="28">
        <v>2</v>
      </c>
      <c r="H1735" s="28" t="s">
        <v>2161</v>
      </c>
      <c r="I1735" s="28" t="s">
        <v>3193</v>
      </c>
      <c r="J1735" s="28">
        <v>120</v>
      </c>
      <c r="K1735" s="28">
        <v>40</v>
      </c>
      <c r="L1735" s="28" t="s">
        <v>4382</v>
      </c>
      <c r="M1735" s="30">
        <v>5.7803468208092498E-2</v>
      </c>
      <c r="N1735" s="28"/>
      <c r="O1735" s="1">
        <v>1</v>
      </c>
      <c r="P1735" s="16" t="s">
        <v>5130</v>
      </c>
      <c r="T1735" s="3"/>
    </row>
    <row r="1736" spans="1:20" ht="15" customHeight="1">
      <c r="A1736" s="28" t="s">
        <v>4972</v>
      </c>
      <c r="B1736" s="31" t="s">
        <v>2388</v>
      </c>
      <c r="C1736" s="28" t="s">
        <v>1842</v>
      </c>
      <c r="D1736" s="28" t="s">
        <v>1894</v>
      </c>
      <c r="E1736" s="53">
        <v>147919035</v>
      </c>
      <c r="F1736" s="53">
        <v>147919035</v>
      </c>
      <c r="G1736" s="28">
        <v>1</v>
      </c>
      <c r="H1736" s="28" t="s">
        <v>2161</v>
      </c>
      <c r="I1736" s="28" t="s">
        <v>3050</v>
      </c>
      <c r="J1736" s="28">
        <v>85</v>
      </c>
      <c r="K1736" s="28">
        <v>29</v>
      </c>
      <c r="L1736" s="28" t="s">
        <v>4207</v>
      </c>
      <c r="M1736" s="30">
        <v>0.162921348314607</v>
      </c>
      <c r="N1736" s="28"/>
      <c r="O1736" s="1">
        <v>1</v>
      </c>
      <c r="P1736" s="16" t="s">
        <v>5131</v>
      </c>
      <c r="T1736" s="3"/>
    </row>
    <row r="1737" spans="1:20" ht="15" customHeight="1">
      <c r="A1737" s="28" t="s">
        <v>4972</v>
      </c>
      <c r="B1737" s="31" t="s">
        <v>2388</v>
      </c>
      <c r="C1737" s="28" t="s">
        <v>1842</v>
      </c>
      <c r="D1737" s="28" t="s">
        <v>1894</v>
      </c>
      <c r="E1737" s="53">
        <v>147942271</v>
      </c>
      <c r="F1737" s="53">
        <v>147942274</v>
      </c>
      <c r="G1737" s="28">
        <v>4</v>
      </c>
      <c r="H1737" s="28" t="s">
        <v>2161</v>
      </c>
      <c r="I1737" s="28" t="s">
        <v>3050</v>
      </c>
      <c r="J1737" s="28">
        <v>409</v>
      </c>
      <c r="K1737" s="28">
        <v>137</v>
      </c>
      <c r="L1737" s="28" t="s">
        <v>4208</v>
      </c>
      <c r="M1737" s="30">
        <v>0.76966292134831504</v>
      </c>
      <c r="N1737" s="28"/>
      <c r="O1737" s="1">
        <v>1</v>
      </c>
      <c r="P1737" s="16" t="s">
        <v>5131</v>
      </c>
      <c r="T1737" s="3"/>
    </row>
    <row r="1738" spans="1:20" ht="15" customHeight="1">
      <c r="A1738" s="28" t="s">
        <v>4972</v>
      </c>
      <c r="B1738" s="31" t="s">
        <v>2189</v>
      </c>
      <c r="C1738" s="28" t="s">
        <v>1848</v>
      </c>
      <c r="D1738" s="28" t="s">
        <v>1894</v>
      </c>
      <c r="E1738" s="53">
        <v>149140411</v>
      </c>
      <c r="F1738" s="53">
        <v>149140411</v>
      </c>
      <c r="G1738" s="28">
        <v>1</v>
      </c>
      <c r="H1738" s="28" t="s">
        <v>2161</v>
      </c>
      <c r="I1738" s="28" t="s">
        <v>2811</v>
      </c>
      <c r="J1738" s="28">
        <v>9876</v>
      </c>
      <c r="K1738" s="28">
        <v>3292</v>
      </c>
      <c r="L1738" s="28" t="s">
        <v>4811</v>
      </c>
      <c r="M1738" s="30">
        <v>0.63947163947163999</v>
      </c>
      <c r="N1738" s="28"/>
      <c r="O1738" s="1">
        <v>1</v>
      </c>
      <c r="P1738" s="16" t="s">
        <v>5131</v>
      </c>
      <c r="T1738" s="3"/>
    </row>
    <row r="1739" spans="1:20" ht="15" customHeight="1">
      <c r="A1739" s="28" t="s">
        <v>4972</v>
      </c>
      <c r="B1739" s="31" t="s">
        <v>2189</v>
      </c>
      <c r="C1739" s="28" t="s">
        <v>1852</v>
      </c>
      <c r="D1739" s="28" t="s">
        <v>1894</v>
      </c>
      <c r="E1739" s="53">
        <v>149142903</v>
      </c>
      <c r="F1739" s="53">
        <v>149142903</v>
      </c>
      <c r="G1739" s="28">
        <v>5</v>
      </c>
      <c r="H1739" s="28" t="s">
        <v>2162</v>
      </c>
      <c r="I1739" s="28" t="s">
        <v>2811</v>
      </c>
      <c r="J1739" s="28">
        <v>10520</v>
      </c>
      <c r="K1739" s="28">
        <v>3507</v>
      </c>
      <c r="L1739" s="28" t="s">
        <v>3892</v>
      </c>
      <c r="M1739" s="30">
        <v>0.68123543123543095</v>
      </c>
      <c r="N1739" s="28"/>
      <c r="O1739" s="1">
        <v>1</v>
      </c>
      <c r="P1739" s="16" t="s">
        <v>5131</v>
      </c>
      <c r="T1739" s="3"/>
    </row>
    <row r="1740" spans="1:20" ht="15" customHeight="1">
      <c r="A1740" s="28" t="s">
        <v>4972</v>
      </c>
      <c r="B1740" s="31" t="s">
        <v>2189</v>
      </c>
      <c r="C1740" s="28" t="s">
        <v>1874</v>
      </c>
      <c r="D1740" s="28" t="s">
        <v>1894</v>
      </c>
      <c r="E1740" s="53">
        <v>149150024</v>
      </c>
      <c r="F1740" s="53">
        <v>149150024</v>
      </c>
      <c r="G1740" s="28">
        <v>1</v>
      </c>
      <c r="H1740" s="28" t="s">
        <v>2162</v>
      </c>
      <c r="I1740" s="28" t="s">
        <v>2811</v>
      </c>
      <c r="J1740" s="28">
        <v>12895</v>
      </c>
      <c r="K1740" s="28">
        <v>4299</v>
      </c>
      <c r="L1740" s="28" t="s">
        <v>4068</v>
      </c>
      <c r="M1740" s="30">
        <v>0.83508158508158503</v>
      </c>
      <c r="N1740" s="28"/>
      <c r="O1740" s="1">
        <v>1</v>
      </c>
      <c r="P1740" s="16" t="s">
        <v>5131</v>
      </c>
      <c r="T1740" s="3"/>
    </row>
    <row r="1741" spans="1:20" ht="15" customHeight="1">
      <c r="A1741" s="28" t="s">
        <v>4972</v>
      </c>
      <c r="B1741" s="31" t="s">
        <v>2189</v>
      </c>
      <c r="C1741" s="28" t="s">
        <v>1861</v>
      </c>
      <c r="D1741" s="28" t="s">
        <v>1894</v>
      </c>
      <c r="E1741" s="53">
        <v>149153113</v>
      </c>
      <c r="F1741" s="53">
        <v>149153113</v>
      </c>
      <c r="G1741" s="28">
        <v>1</v>
      </c>
      <c r="H1741" s="28" t="s">
        <v>2161</v>
      </c>
      <c r="I1741" s="28" t="s">
        <v>2811</v>
      </c>
      <c r="J1741" s="28">
        <v>13967</v>
      </c>
      <c r="K1741" s="28">
        <v>4656</v>
      </c>
      <c r="L1741" s="28" t="s">
        <v>4764</v>
      </c>
      <c r="M1741" s="30">
        <v>0.904428904428904</v>
      </c>
      <c r="N1741" s="28"/>
      <c r="O1741" s="1">
        <v>1</v>
      </c>
      <c r="P1741" s="16" t="s">
        <v>5131</v>
      </c>
      <c r="T1741" s="3"/>
    </row>
    <row r="1742" spans="1:20" ht="15" customHeight="1">
      <c r="A1742" s="28" t="s">
        <v>4972</v>
      </c>
      <c r="B1742" s="31" t="s">
        <v>2189</v>
      </c>
      <c r="C1742" s="28" t="s">
        <v>1848</v>
      </c>
      <c r="D1742" s="28" t="s">
        <v>1894</v>
      </c>
      <c r="E1742" s="53">
        <v>149154235</v>
      </c>
      <c r="F1742" s="53">
        <v>149154235</v>
      </c>
      <c r="G1742" s="28">
        <v>1</v>
      </c>
      <c r="H1742" s="28" t="s">
        <v>2162</v>
      </c>
      <c r="I1742" s="28" t="s">
        <v>2811</v>
      </c>
      <c r="J1742" s="28">
        <v>14385</v>
      </c>
      <c r="K1742" s="28">
        <v>4795</v>
      </c>
      <c r="L1742" s="28" t="s">
        <v>4812</v>
      </c>
      <c r="M1742" s="30">
        <v>0.93142968142968097</v>
      </c>
      <c r="N1742" s="28"/>
      <c r="O1742" s="1">
        <v>1</v>
      </c>
      <c r="P1742" s="16" t="s">
        <v>5131</v>
      </c>
      <c r="T1742" s="3"/>
    </row>
    <row r="1743" spans="1:20" ht="15" customHeight="1">
      <c r="A1743" s="28" t="s">
        <v>4972</v>
      </c>
      <c r="B1743" s="31" t="s">
        <v>2189</v>
      </c>
      <c r="C1743" s="28" t="s">
        <v>1840</v>
      </c>
      <c r="D1743" s="28" t="s">
        <v>1894</v>
      </c>
      <c r="E1743" s="53">
        <v>149155794</v>
      </c>
      <c r="F1743" s="53">
        <v>149155794</v>
      </c>
      <c r="G1743" s="28">
        <v>1</v>
      </c>
      <c r="H1743" s="28" t="s">
        <v>2162</v>
      </c>
      <c r="I1743" s="28" t="s">
        <v>2811</v>
      </c>
      <c r="J1743" s="28">
        <v>14769</v>
      </c>
      <c r="K1743" s="28">
        <v>4923</v>
      </c>
      <c r="L1743" s="28" t="s">
        <v>4746</v>
      </c>
      <c r="M1743" s="30">
        <v>0.95629370629370603</v>
      </c>
      <c r="N1743" s="28"/>
      <c r="O1743" s="1">
        <v>1</v>
      </c>
      <c r="P1743" s="16" t="s">
        <v>5131</v>
      </c>
      <c r="T1743" s="3"/>
    </row>
    <row r="1744" spans="1:20" ht="15" customHeight="1">
      <c r="A1744" s="28" t="s">
        <v>4972</v>
      </c>
      <c r="B1744" s="31" t="s">
        <v>2189</v>
      </c>
      <c r="C1744" s="28" t="s">
        <v>1846</v>
      </c>
      <c r="D1744" s="28" t="s">
        <v>1894</v>
      </c>
      <c r="E1744" s="53">
        <v>149155827</v>
      </c>
      <c r="F1744" s="53">
        <v>149155827</v>
      </c>
      <c r="G1744" s="28">
        <v>1</v>
      </c>
      <c r="H1744" s="28" t="s">
        <v>2161</v>
      </c>
      <c r="I1744" s="28" t="s">
        <v>2811</v>
      </c>
      <c r="J1744" s="28">
        <v>14802</v>
      </c>
      <c r="K1744" s="28">
        <v>4934</v>
      </c>
      <c r="L1744" s="28" t="s">
        <v>4674</v>
      </c>
      <c r="M1744" s="30">
        <v>0.95843045843045804</v>
      </c>
      <c r="N1744" s="28"/>
      <c r="O1744" s="1">
        <v>1</v>
      </c>
      <c r="P1744" s="16" t="s">
        <v>5131</v>
      </c>
      <c r="T1744" s="3"/>
    </row>
    <row r="1745" spans="1:20" ht="15" customHeight="1">
      <c r="A1745" s="28" t="s">
        <v>4972</v>
      </c>
      <c r="B1745" s="31" t="s">
        <v>2370</v>
      </c>
      <c r="C1745" s="28" t="s">
        <v>1842</v>
      </c>
      <c r="D1745" s="28" t="s">
        <v>1894</v>
      </c>
      <c r="E1745" s="53">
        <v>149207378</v>
      </c>
      <c r="F1745" s="53">
        <v>149207378</v>
      </c>
      <c r="G1745" s="28">
        <v>1</v>
      </c>
      <c r="H1745" s="28" t="s">
        <v>2161</v>
      </c>
      <c r="I1745" s="28" t="s">
        <v>3025</v>
      </c>
      <c r="J1745" s="28">
        <v>321</v>
      </c>
      <c r="K1745" s="28">
        <v>107</v>
      </c>
      <c r="L1745" s="28" t="s">
        <v>4164</v>
      </c>
      <c r="M1745" s="30">
        <v>0.5</v>
      </c>
      <c r="N1745" s="28"/>
      <c r="O1745" s="1">
        <v>0.5</v>
      </c>
      <c r="P1745" s="16" t="s">
        <v>5131</v>
      </c>
      <c r="T1745" s="3"/>
    </row>
    <row r="1746" spans="1:20" ht="15" customHeight="1">
      <c r="A1746" s="28" t="s">
        <v>4972</v>
      </c>
      <c r="B1746" s="31" t="s">
        <v>1065</v>
      </c>
      <c r="C1746" s="28" t="s">
        <v>1842</v>
      </c>
      <c r="D1746" s="28" t="s">
        <v>1894</v>
      </c>
      <c r="E1746" s="53">
        <v>149658476</v>
      </c>
      <c r="F1746" s="53">
        <v>149658476</v>
      </c>
      <c r="G1746" s="28">
        <v>1</v>
      </c>
      <c r="H1746" s="28" t="s">
        <v>2161</v>
      </c>
      <c r="I1746" s="28" t="s">
        <v>1753</v>
      </c>
      <c r="J1746" s="28">
        <v>50</v>
      </c>
      <c r="K1746" s="28">
        <v>17</v>
      </c>
      <c r="L1746" s="28" t="s">
        <v>4205</v>
      </c>
      <c r="M1746" s="30">
        <v>7.1729957805907199E-2</v>
      </c>
      <c r="N1746" s="28"/>
      <c r="O1746" s="1">
        <v>1</v>
      </c>
      <c r="P1746" s="16" t="s">
        <v>5131</v>
      </c>
      <c r="T1746" s="3"/>
    </row>
    <row r="1747" spans="1:20" ht="15" customHeight="1">
      <c r="A1747" s="28" t="s">
        <v>4972</v>
      </c>
      <c r="B1747" s="31" t="s">
        <v>1065</v>
      </c>
      <c r="C1747" s="28" t="s">
        <v>1842</v>
      </c>
      <c r="D1747" s="28" t="s">
        <v>1894</v>
      </c>
      <c r="E1747" s="53">
        <v>149658703</v>
      </c>
      <c r="F1747" s="53">
        <v>149658706</v>
      </c>
      <c r="G1747" s="28">
        <v>4</v>
      </c>
      <c r="H1747" s="28" t="s">
        <v>2161</v>
      </c>
      <c r="I1747" s="28" t="s">
        <v>1753</v>
      </c>
      <c r="J1747" s="28">
        <v>277</v>
      </c>
      <c r="K1747" s="28">
        <v>93</v>
      </c>
      <c r="L1747" s="28" t="s">
        <v>4206</v>
      </c>
      <c r="M1747" s="30">
        <v>0.392405063291139</v>
      </c>
      <c r="N1747" s="28"/>
      <c r="O1747" s="1">
        <v>1</v>
      </c>
      <c r="P1747" s="16" t="s">
        <v>5131</v>
      </c>
      <c r="T1747" s="3"/>
    </row>
    <row r="1748" spans="1:20" ht="15" customHeight="1">
      <c r="A1748" s="28" t="s">
        <v>4972</v>
      </c>
      <c r="B1748" s="31" t="s">
        <v>1065</v>
      </c>
      <c r="C1748" s="28" t="s">
        <v>1849</v>
      </c>
      <c r="D1748" s="28" t="s">
        <v>1894</v>
      </c>
      <c r="E1748" s="53">
        <v>149658763</v>
      </c>
      <c r="F1748" s="53">
        <v>149658764</v>
      </c>
      <c r="G1748" s="28">
        <v>2</v>
      </c>
      <c r="H1748" s="28" t="s">
        <v>2161</v>
      </c>
      <c r="I1748" s="28" t="s">
        <v>1753</v>
      </c>
      <c r="J1748" s="28">
        <v>337</v>
      </c>
      <c r="K1748" s="28">
        <v>113</v>
      </c>
      <c r="L1748" s="28" t="s">
        <v>4578</v>
      </c>
      <c r="M1748" s="30">
        <v>0.47679324894514802</v>
      </c>
      <c r="N1748" s="28"/>
      <c r="O1748" s="1">
        <v>1</v>
      </c>
      <c r="P1748" s="16" t="s">
        <v>5131</v>
      </c>
      <c r="T1748" s="3"/>
    </row>
    <row r="1749" spans="1:20" ht="15" customHeight="1">
      <c r="A1749" s="28" t="s">
        <v>4972</v>
      </c>
      <c r="B1749" s="31" t="s">
        <v>2448</v>
      </c>
      <c r="C1749" s="28" t="s">
        <v>1842</v>
      </c>
      <c r="D1749" s="28" t="s">
        <v>1894</v>
      </c>
      <c r="E1749" s="53">
        <v>149956546</v>
      </c>
      <c r="F1749" s="53">
        <v>149956546</v>
      </c>
      <c r="G1749" s="28">
        <v>1</v>
      </c>
      <c r="H1749" s="28" t="s">
        <v>2161</v>
      </c>
      <c r="I1749" s="28" t="s">
        <v>3124</v>
      </c>
      <c r="J1749" s="28">
        <v>283</v>
      </c>
      <c r="K1749" s="28">
        <v>95</v>
      </c>
      <c r="L1749" s="28" t="s">
        <v>4307</v>
      </c>
      <c r="M1749" s="30">
        <v>0.26170798898071601</v>
      </c>
      <c r="N1749" s="28"/>
      <c r="O1749" s="1">
        <v>0.33333333333333298</v>
      </c>
      <c r="P1749" s="16" t="s">
        <v>5131</v>
      </c>
      <c r="T1749" s="3"/>
    </row>
    <row r="1750" spans="1:20" ht="15" customHeight="1">
      <c r="A1750" s="28" t="s">
        <v>4972</v>
      </c>
      <c r="B1750" s="31" t="s">
        <v>2291</v>
      </c>
      <c r="C1750" s="28" t="s">
        <v>1841</v>
      </c>
      <c r="D1750" s="28" t="s">
        <v>1894</v>
      </c>
      <c r="E1750" s="53">
        <v>150065621</v>
      </c>
      <c r="F1750" s="53">
        <v>150065621</v>
      </c>
      <c r="G1750" s="28">
        <v>1</v>
      </c>
      <c r="H1750" s="28" t="s">
        <v>2162</v>
      </c>
      <c r="I1750" s="28" t="s">
        <v>2929</v>
      </c>
      <c r="J1750" s="28">
        <v>498</v>
      </c>
      <c r="K1750" s="28">
        <v>166</v>
      </c>
      <c r="L1750" s="28" t="s">
        <v>4046</v>
      </c>
      <c r="M1750" s="30">
        <v>0.32421875</v>
      </c>
      <c r="N1750" s="28"/>
      <c r="O1750" s="1">
        <v>1</v>
      </c>
      <c r="P1750" s="16" t="s">
        <v>5131</v>
      </c>
      <c r="T1750" s="3"/>
    </row>
    <row r="1751" spans="1:20" ht="15" customHeight="1">
      <c r="A1751" s="28" t="s">
        <v>4972</v>
      </c>
      <c r="B1751" s="31" t="s">
        <v>2418</v>
      </c>
      <c r="C1751" s="28" t="s">
        <v>1842</v>
      </c>
      <c r="D1751" s="28" t="s">
        <v>1894</v>
      </c>
      <c r="E1751" s="53">
        <v>150758081</v>
      </c>
      <c r="F1751" s="53">
        <v>150758081</v>
      </c>
      <c r="G1751" s="28">
        <v>1</v>
      </c>
      <c r="H1751" s="28" t="s">
        <v>2161</v>
      </c>
      <c r="I1751" s="28" t="s">
        <v>3085</v>
      </c>
      <c r="J1751" s="28">
        <v>535</v>
      </c>
      <c r="K1751" s="28">
        <v>179</v>
      </c>
      <c r="L1751" s="28" t="s">
        <v>4252</v>
      </c>
      <c r="M1751" s="30">
        <v>0.97814207650273199</v>
      </c>
      <c r="N1751" s="28"/>
      <c r="O1751" s="1">
        <v>1</v>
      </c>
      <c r="P1751" s="16" t="s">
        <v>5130</v>
      </c>
      <c r="T1751" s="3"/>
    </row>
    <row r="1752" spans="1:20" ht="15" customHeight="1">
      <c r="A1752" s="28" t="s">
        <v>4972</v>
      </c>
      <c r="B1752" s="31" t="s">
        <v>2418</v>
      </c>
      <c r="C1752" s="28" t="s">
        <v>1842</v>
      </c>
      <c r="D1752" s="28" t="s">
        <v>1894</v>
      </c>
      <c r="E1752" s="53">
        <v>150766023</v>
      </c>
      <c r="F1752" s="53">
        <v>150766023</v>
      </c>
      <c r="G1752" s="28">
        <v>1</v>
      </c>
      <c r="H1752" s="28" t="s">
        <v>2163</v>
      </c>
      <c r="I1752" s="28" t="s">
        <v>3085</v>
      </c>
      <c r="J1752" s="28">
        <v>262</v>
      </c>
      <c r="K1752" s="28">
        <v>88</v>
      </c>
      <c r="L1752" s="28" t="s">
        <v>4253</v>
      </c>
      <c r="M1752" s="30">
        <v>0.48087431693989102</v>
      </c>
      <c r="N1752" s="28"/>
      <c r="O1752" s="1">
        <v>1</v>
      </c>
      <c r="P1752" s="16" t="s">
        <v>5130</v>
      </c>
      <c r="T1752" s="3"/>
    </row>
    <row r="1753" spans="1:20" ht="15" customHeight="1">
      <c r="A1753" s="28" t="s">
        <v>4972</v>
      </c>
      <c r="B1753" s="31" t="s">
        <v>1068</v>
      </c>
      <c r="C1753" s="28" t="s">
        <v>2705</v>
      </c>
      <c r="D1753" s="28" t="s">
        <v>1894</v>
      </c>
      <c r="E1753" s="53">
        <v>151311011</v>
      </c>
      <c r="F1753" s="53">
        <v>151311011</v>
      </c>
      <c r="G1753" s="28">
        <v>1</v>
      </c>
      <c r="H1753" s="28" t="s">
        <v>2161</v>
      </c>
      <c r="I1753" s="28" t="s">
        <v>1756</v>
      </c>
      <c r="J1753" s="28">
        <v>376</v>
      </c>
      <c r="K1753" s="28">
        <v>126</v>
      </c>
      <c r="L1753" s="28" t="s">
        <v>4775</v>
      </c>
      <c r="M1753" s="30">
        <v>0.28378378378378399</v>
      </c>
      <c r="N1753" s="28"/>
      <c r="O1753" s="1">
        <v>0.5</v>
      </c>
      <c r="P1753" s="16" t="s">
        <v>5131</v>
      </c>
      <c r="T1753" s="3"/>
    </row>
    <row r="1754" spans="1:20" ht="15" customHeight="1">
      <c r="A1754" s="28" t="s">
        <v>4972</v>
      </c>
      <c r="B1754" s="31" t="s">
        <v>1068</v>
      </c>
      <c r="C1754" s="28" t="s">
        <v>1846</v>
      </c>
      <c r="D1754" s="28" t="s">
        <v>1894</v>
      </c>
      <c r="E1754" s="53">
        <v>151315241</v>
      </c>
      <c r="F1754" s="53">
        <v>151315244</v>
      </c>
      <c r="G1754" s="28">
        <v>4</v>
      </c>
      <c r="H1754" s="28" t="s">
        <v>2161</v>
      </c>
      <c r="I1754" s="28" t="s">
        <v>1756</v>
      </c>
      <c r="J1754" s="28">
        <v>600</v>
      </c>
      <c r="K1754" s="28">
        <v>200</v>
      </c>
      <c r="L1754" s="28" t="s">
        <v>4639</v>
      </c>
      <c r="M1754" s="30">
        <v>0.45045045045045001</v>
      </c>
      <c r="N1754" s="28"/>
      <c r="O1754" s="1">
        <v>0.5</v>
      </c>
      <c r="P1754" s="16" t="s">
        <v>5131</v>
      </c>
      <c r="T1754" s="3"/>
    </row>
    <row r="1755" spans="1:20" ht="15" customHeight="1">
      <c r="A1755" s="28" t="s">
        <v>4972</v>
      </c>
      <c r="B1755" s="31" t="s">
        <v>2496</v>
      </c>
      <c r="C1755" s="28" t="s">
        <v>1842</v>
      </c>
      <c r="D1755" s="28" t="s">
        <v>1895</v>
      </c>
      <c r="E1755" s="53">
        <v>18118684</v>
      </c>
      <c r="F1755" s="53">
        <v>18118684</v>
      </c>
      <c r="G1755" s="28">
        <v>1</v>
      </c>
      <c r="H1755" s="28" t="s">
        <v>2162</v>
      </c>
      <c r="I1755" s="28" t="s">
        <v>1760</v>
      </c>
      <c r="J1755" s="28" t="s">
        <v>3648</v>
      </c>
      <c r="K1755" s="28" t="s">
        <v>3557</v>
      </c>
      <c r="L1755" s="28" t="s">
        <v>3925</v>
      </c>
      <c r="M1755" s="30">
        <v>2.8328611898016999E-3</v>
      </c>
      <c r="N1755" s="28"/>
      <c r="O1755" s="1">
        <v>0.22222222222222199</v>
      </c>
      <c r="P1755" s="16" t="s">
        <v>5130</v>
      </c>
      <c r="T1755" s="3"/>
    </row>
    <row r="1756" spans="1:20" ht="15" customHeight="1">
      <c r="A1756" s="28" t="s">
        <v>4972</v>
      </c>
      <c r="B1756" s="31" t="s">
        <v>2351</v>
      </c>
      <c r="C1756" s="28" t="s">
        <v>5120</v>
      </c>
      <c r="D1756" s="28" t="s">
        <v>1895</v>
      </c>
      <c r="E1756" s="53">
        <v>22022646</v>
      </c>
      <c r="F1756" s="53">
        <v>22022646</v>
      </c>
      <c r="G1756" s="28">
        <v>1</v>
      </c>
      <c r="H1756" s="28" t="s">
        <v>2161</v>
      </c>
      <c r="I1756" s="28" t="s">
        <v>2998</v>
      </c>
      <c r="J1756" s="28">
        <v>111</v>
      </c>
      <c r="K1756" s="28">
        <v>37</v>
      </c>
      <c r="L1756" s="28" t="s">
        <v>4126</v>
      </c>
      <c r="M1756" s="30">
        <v>0.114197530864198</v>
      </c>
      <c r="N1756" s="28"/>
      <c r="O1756" s="1">
        <v>1</v>
      </c>
      <c r="P1756" s="16" t="s">
        <v>5130</v>
      </c>
      <c r="T1756" s="3"/>
    </row>
    <row r="1757" spans="1:20" ht="15" customHeight="1">
      <c r="A1757" s="28" t="s">
        <v>4972</v>
      </c>
      <c r="B1757" s="31" t="s">
        <v>2680</v>
      </c>
      <c r="C1757" s="28" t="s">
        <v>1840</v>
      </c>
      <c r="D1757" s="28" t="s">
        <v>1895</v>
      </c>
      <c r="E1757" s="53">
        <v>22626853</v>
      </c>
      <c r="F1757" s="53">
        <v>22626853</v>
      </c>
      <c r="G1757" s="28">
        <v>1</v>
      </c>
      <c r="H1757" s="28" t="s">
        <v>2161</v>
      </c>
      <c r="I1757" s="28" t="s">
        <v>3418</v>
      </c>
      <c r="J1757" s="28">
        <v>659</v>
      </c>
      <c r="K1757" s="28">
        <v>220</v>
      </c>
      <c r="L1757" s="28" t="s">
        <v>4732</v>
      </c>
      <c r="M1757" s="30">
        <v>0.96491228070175405</v>
      </c>
      <c r="N1757" s="28"/>
      <c r="O1757" s="1">
        <v>1</v>
      </c>
      <c r="P1757" s="16" t="s">
        <v>5130</v>
      </c>
      <c r="T1757" s="3"/>
    </row>
    <row r="1758" spans="1:20" ht="15" customHeight="1">
      <c r="A1758" s="28" t="s">
        <v>4972</v>
      </c>
      <c r="B1758" s="31" t="s">
        <v>2428</v>
      </c>
      <c r="C1758" s="28" t="s">
        <v>1842</v>
      </c>
      <c r="D1758" s="28" t="s">
        <v>1895</v>
      </c>
      <c r="E1758" s="53">
        <v>38214902</v>
      </c>
      <c r="F1758" s="53">
        <v>38214902</v>
      </c>
      <c r="G1758" s="28">
        <v>1</v>
      </c>
      <c r="H1758" s="28" t="s">
        <v>2161</v>
      </c>
      <c r="I1758" s="28" t="s">
        <v>3096</v>
      </c>
      <c r="J1758" s="28">
        <v>640</v>
      </c>
      <c r="K1758" s="28">
        <v>214</v>
      </c>
      <c r="L1758" s="28" t="s">
        <v>4041</v>
      </c>
      <c r="M1758" s="30">
        <v>0.93859649122806998</v>
      </c>
      <c r="N1758" s="28"/>
      <c r="O1758" s="1">
        <v>0.33333333333333298</v>
      </c>
      <c r="P1758" s="16" t="s">
        <v>5131</v>
      </c>
      <c r="T1758" s="3"/>
    </row>
    <row r="1759" spans="1:20" ht="15" customHeight="1">
      <c r="A1759" s="28" t="s">
        <v>4972</v>
      </c>
      <c r="B1759" s="31" t="s">
        <v>2391</v>
      </c>
      <c r="C1759" s="28" t="s">
        <v>1842</v>
      </c>
      <c r="D1759" s="28" t="s">
        <v>1895</v>
      </c>
      <c r="E1759" s="53">
        <v>38489063</v>
      </c>
      <c r="F1759" s="53">
        <v>38489063</v>
      </c>
      <c r="G1759" s="28">
        <v>1</v>
      </c>
      <c r="H1759" s="28" t="s">
        <v>2165</v>
      </c>
      <c r="I1759" s="28" t="s">
        <v>3053</v>
      </c>
      <c r="J1759" s="28">
        <v>671</v>
      </c>
      <c r="K1759" s="28">
        <v>224</v>
      </c>
      <c r="L1759" s="28" t="s">
        <v>4211</v>
      </c>
      <c r="M1759" s="30">
        <v>1</v>
      </c>
      <c r="N1759" s="28"/>
      <c r="O1759" s="1">
        <v>1</v>
      </c>
      <c r="P1759" s="16" t="s">
        <v>5131</v>
      </c>
      <c r="T1759" s="3"/>
    </row>
    <row r="1760" spans="1:20" ht="15" customHeight="1">
      <c r="A1760" s="28" t="s">
        <v>4972</v>
      </c>
      <c r="B1760" s="31" t="s">
        <v>1075</v>
      </c>
      <c r="C1760" s="28" t="s">
        <v>1842</v>
      </c>
      <c r="D1760" s="28" t="s">
        <v>1895</v>
      </c>
      <c r="E1760" s="53">
        <v>38958341</v>
      </c>
      <c r="F1760" s="53">
        <v>38958350</v>
      </c>
      <c r="G1760" s="28">
        <v>10</v>
      </c>
      <c r="H1760" s="28" t="s">
        <v>2161</v>
      </c>
      <c r="I1760" s="28" t="s">
        <v>1764</v>
      </c>
      <c r="J1760" s="28">
        <v>1012</v>
      </c>
      <c r="K1760" s="28">
        <v>338</v>
      </c>
      <c r="L1760" s="28" t="s">
        <v>4332</v>
      </c>
      <c r="M1760" s="30">
        <v>0.708595387840671</v>
      </c>
      <c r="N1760" s="28"/>
      <c r="O1760" s="1">
        <v>1</v>
      </c>
      <c r="P1760" s="16" t="s">
        <v>5131</v>
      </c>
      <c r="T1760" s="3"/>
    </row>
    <row r="1761" spans="1:20" ht="15" customHeight="1">
      <c r="A1761" s="28" t="s">
        <v>4972</v>
      </c>
      <c r="B1761" s="31" t="s">
        <v>2241</v>
      </c>
      <c r="C1761" s="28" t="s">
        <v>1844</v>
      </c>
      <c r="D1761" s="28" t="s">
        <v>1895</v>
      </c>
      <c r="E1761" s="53">
        <v>41516450</v>
      </c>
      <c r="F1761" s="53">
        <v>41516453</v>
      </c>
      <c r="G1761" s="28">
        <v>4</v>
      </c>
      <c r="H1761" s="28" t="s">
        <v>2161</v>
      </c>
      <c r="I1761" s="28" t="s">
        <v>2870</v>
      </c>
      <c r="J1761" s="28">
        <v>394</v>
      </c>
      <c r="K1761" s="28">
        <v>132</v>
      </c>
      <c r="L1761" s="28" t="s">
        <v>3963</v>
      </c>
      <c r="M1761" s="30">
        <v>0.58928571428571397</v>
      </c>
      <c r="N1761" s="28"/>
      <c r="O1761" s="1">
        <v>1</v>
      </c>
      <c r="P1761" s="16" t="s">
        <v>5130</v>
      </c>
      <c r="T1761" s="3"/>
    </row>
    <row r="1762" spans="1:20" ht="15" customHeight="1">
      <c r="A1762" s="28" t="s">
        <v>4972</v>
      </c>
      <c r="B1762" s="31" t="s">
        <v>2503</v>
      </c>
      <c r="C1762" s="28" t="s">
        <v>1842</v>
      </c>
      <c r="D1762" s="28" t="s">
        <v>1895</v>
      </c>
      <c r="E1762" s="53">
        <v>41623886</v>
      </c>
      <c r="F1762" s="53">
        <v>41623886</v>
      </c>
      <c r="G1762" s="28">
        <v>6</v>
      </c>
      <c r="H1762" s="28" t="s">
        <v>2163</v>
      </c>
      <c r="I1762" s="28" t="s">
        <v>3191</v>
      </c>
      <c r="J1762" s="28">
        <v>146</v>
      </c>
      <c r="K1762" s="28">
        <v>49</v>
      </c>
      <c r="L1762" s="28" t="s">
        <v>4393</v>
      </c>
      <c r="M1762" s="30">
        <v>0.36029411764705899</v>
      </c>
      <c r="N1762" s="28"/>
      <c r="O1762" s="1">
        <v>1</v>
      </c>
      <c r="P1762" s="16" t="s">
        <v>5130</v>
      </c>
      <c r="T1762" s="3"/>
    </row>
    <row r="1763" spans="1:20" ht="15" customHeight="1">
      <c r="A1763" s="28" t="s">
        <v>4972</v>
      </c>
      <c r="B1763" s="31" t="s">
        <v>2503</v>
      </c>
      <c r="C1763" s="28" t="s">
        <v>1846</v>
      </c>
      <c r="D1763" s="28" t="s">
        <v>1895</v>
      </c>
      <c r="E1763" s="53">
        <v>41623908</v>
      </c>
      <c r="F1763" s="53">
        <v>41623908</v>
      </c>
      <c r="G1763" s="28">
        <v>1</v>
      </c>
      <c r="H1763" s="28" t="s">
        <v>2161</v>
      </c>
      <c r="I1763" s="28" t="s">
        <v>3191</v>
      </c>
      <c r="J1763" s="28">
        <v>124</v>
      </c>
      <c r="K1763" s="28">
        <v>42</v>
      </c>
      <c r="L1763" s="28" t="s">
        <v>4658</v>
      </c>
      <c r="M1763" s="30">
        <v>0.308823529411765</v>
      </c>
      <c r="N1763" s="28"/>
      <c r="O1763" s="1">
        <v>1</v>
      </c>
      <c r="P1763" s="16" t="s">
        <v>5130</v>
      </c>
      <c r="T1763" s="3"/>
    </row>
    <row r="1764" spans="1:20" ht="15" customHeight="1">
      <c r="A1764" s="28" t="s">
        <v>4972</v>
      </c>
      <c r="B1764" s="31" t="s">
        <v>255</v>
      </c>
      <c r="C1764" s="28" t="s">
        <v>1842</v>
      </c>
      <c r="D1764" s="28" t="s">
        <v>1895</v>
      </c>
      <c r="E1764" s="53">
        <v>42825296</v>
      </c>
      <c r="F1764" s="53">
        <v>42825296</v>
      </c>
      <c r="G1764" s="28">
        <v>1</v>
      </c>
      <c r="H1764" s="28" t="s">
        <v>2161</v>
      </c>
      <c r="I1764" s="28" t="s">
        <v>1766</v>
      </c>
      <c r="J1764" s="28">
        <v>398</v>
      </c>
      <c r="K1764" s="28">
        <v>133</v>
      </c>
      <c r="L1764" s="28" t="s">
        <v>4305</v>
      </c>
      <c r="M1764" s="30">
        <v>0.66169154228855698</v>
      </c>
      <c r="N1764" s="28"/>
      <c r="O1764" s="1">
        <v>0.16666666666666699</v>
      </c>
      <c r="P1764" s="16" t="s">
        <v>5130</v>
      </c>
      <c r="T1764" s="3"/>
    </row>
    <row r="1765" spans="1:20" ht="15" customHeight="1">
      <c r="A1765" s="28" t="s">
        <v>4972</v>
      </c>
      <c r="B1765" s="31" t="s">
        <v>290</v>
      </c>
      <c r="C1765" s="28" t="s">
        <v>1865</v>
      </c>
      <c r="D1765" s="28" t="s">
        <v>1895</v>
      </c>
      <c r="E1765" s="53">
        <v>56861381</v>
      </c>
      <c r="F1765" s="53">
        <v>56861381</v>
      </c>
      <c r="G1765" s="28">
        <v>1</v>
      </c>
      <c r="H1765" s="28" t="s">
        <v>2162</v>
      </c>
      <c r="I1765" s="28" t="s">
        <v>2981</v>
      </c>
      <c r="J1765" s="28">
        <v>370</v>
      </c>
      <c r="K1765" s="28">
        <v>124</v>
      </c>
      <c r="L1765" s="28" t="s">
        <v>4109</v>
      </c>
      <c r="M1765" s="30">
        <v>0.14519906323185</v>
      </c>
      <c r="N1765" s="28"/>
      <c r="O1765" s="1">
        <v>1</v>
      </c>
      <c r="P1765" s="16" t="s">
        <v>5130</v>
      </c>
      <c r="T1765" s="3"/>
    </row>
    <row r="1766" spans="1:20" ht="15" customHeight="1">
      <c r="A1766" s="28" t="s">
        <v>4972</v>
      </c>
      <c r="B1766" s="31" t="s">
        <v>2633</v>
      </c>
      <c r="C1766" s="28" t="s">
        <v>1846</v>
      </c>
      <c r="D1766" s="28" t="s">
        <v>1895</v>
      </c>
      <c r="E1766" s="53">
        <v>59222456</v>
      </c>
      <c r="F1766" s="53">
        <v>59222459</v>
      </c>
      <c r="G1766" s="28">
        <v>4</v>
      </c>
      <c r="H1766" s="28" t="s">
        <v>2161</v>
      </c>
      <c r="I1766" s="28" t="s">
        <v>3351</v>
      </c>
      <c r="J1766" s="28">
        <v>1113</v>
      </c>
      <c r="K1766" s="28">
        <v>371</v>
      </c>
      <c r="L1766" s="28" t="s">
        <v>4635</v>
      </c>
      <c r="M1766" s="30">
        <v>1</v>
      </c>
      <c r="N1766" s="28"/>
      <c r="O1766" s="1">
        <v>1</v>
      </c>
      <c r="P1766" s="16" t="s">
        <v>5130</v>
      </c>
      <c r="T1766" s="3"/>
    </row>
    <row r="1767" spans="1:20" ht="15" customHeight="1">
      <c r="A1767" s="28" t="s">
        <v>4972</v>
      </c>
      <c r="B1767" s="31" t="s">
        <v>2564</v>
      </c>
      <c r="C1767" s="28" t="s">
        <v>1842</v>
      </c>
      <c r="D1767" s="28" t="s">
        <v>1895</v>
      </c>
      <c r="E1767" s="53">
        <v>80738415</v>
      </c>
      <c r="F1767" s="53">
        <v>80738415</v>
      </c>
      <c r="G1767" s="28">
        <v>4</v>
      </c>
      <c r="H1767" s="28" t="s">
        <v>2162</v>
      </c>
      <c r="I1767" s="28" t="s">
        <v>3265</v>
      </c>
      <c r="J1767" s="28">
        <v>526</v>
      </c>
      <c r="K1767" s="28">
        <v>176</v>
      </c>
      <c r="L1767" s="28" t="s">
        <v>4510</v>
      </c>
      <c r="M1767" s="30">
        <v>0.93617021276595702</v>
      </c>
      <c r="N1767" s="28"/>
      <c r="O1767" s="1">
        <v>0.5</v>
      </c>
      <c r="P1767" s="16" t="s">
        <v>5131</v>
      </c>
      <c r="T1767" s="3"/>
    </row>
    <row r="1768" spans="1:20" ht="15" customHeight="1">
      <c r="A1768" s="28" t="s">
        <v>4972</v>
      </c>
      <c r="B1768" s="31" t="s">
        <v>2547</v>
      </c>
      <c r="C1768" s="28" t="s">
        <v>1842</v>
      </c>
      <c r="D1768" s="28" t="s">
        <v>1895</v>
      </c>
      <c r="E1768" s="53">
        <v>93176485</v>
      </c>
      <c r="F1768" s="53">
        <v>93176485</v>
      </c>
      <c r="G1768" s="28">
        <v>1</v>
      </c>
      <c r="H1768" s="28" t="s">
        <v>2161</v>
      </c>
      <c r="I1768" s="28" t="s">
        <v>3245</v>
      </c>
      <c r="J1768" s="28">
        <v>212</v>
      </c>
      <c r="K1768" s="28">
        <v>71</v>
      </c>
      <c r="L1768" s="28" t="s">
        <v>4196</v>
      </c>
      <c r="M1768" s="30">
        <v>0.10692771084337301</v>
      </c>
      <c r="N1768" s="28"/>
      <c r="O1768" s="1">
        <v>6.6666666666666693E-2</v>
      </c>
      <c r="P1768" s="16" t="s">
        <v>5130</v>
      </c>
      <c r="T1768" s="3"/>
    </row>
    <row r="1769" spans="1:20" ht="15" customHeight="1">
      <c r="A1769" s="28" t="s">
        <v>4972</v>
      </c>
      <c r="B1769" s="31" t="s">
        <v>2689</v>
      </c>
      <c r="C1769" s="28" t="s">
        <v>1840</v>
      </c>
      <c r="D1769" s="28" t="s">
        <v>1895</v>
      </c>
      <c r="E1769" s="53">
        <v>94841324</v>
      </c>
      <c r="F1769" s="53">
        <v>94841324</v>
      </c>
      <c r="G1769" s="28">
        <v>1</v>
      </c>
      <c r="H1769" s="28" t="s">
        <v>2162</v>
      </c>
      <c r="I1769" s="28" t="s">
        <v>3433</v>
      </c>
      <c r="J1769" s="28">
        <v>90</v>
      </c>
      <c r="K1769" s="28">
        <v>30</v>
      </c>
      <c r="L1769" s="28" t="s">
        <v>4751</v>
      </c>
      <c r="M1769" s="30">
        <v>3.2786885245901599E-2</v>
      </c>
      <c r="N1769" s="28"/>
      <c r="O1769" s="1">
        <v>0.33333333333333298</v>
      </c>
      <c r="P1769" s="16" t="s">
        <v>5130</v>
      </c>
      <c r="T1769" s="96"/>
    </row>
    <row r="1770" spans="1:20" ht="15" customHeight="1">
      <c r="A1770" s="28" t="s">
        <v>4972</v>
      </c>
      <c r="B1770" s="31" t="s">
        <v>2689</v>
      </c>
      <c r="C1770" s="28" t="s">
        <v>1840</v>
      </c>
      <c r="D1770" s="28" t="s">
        <v>1895</v>
      </c>
      <c r="E1770" s="53">
        <v>94841382</v>
      </c>
      <c r="F1770" s="53">
        <v>94841382</v>
      </c>
      <c r="G1770" s="28">
        <v>4</v>
      </c>
      <c r="H1770" s="28" t="s">
        <v>2162</v>
      </c>
      <c r="I1770" s="28" t="s">
        <v>3433</v>
      </c>
      <c r="J1770" s="28">
        <v>148</v>
      </c>
      <c r="K1770" s="28">
        <v>50</v>
      </c>
      <c r="L1770" s="28" t="s">
        <v>3970</v>
      </c>
      <c r="M1770" s="30">
        <v>5.4644808743169397E-2</v>
      </c>
      <c r="N1770" s="28"/>
      <c r="O1770" s="1">
        <v>0.33333333333333298</v>
      </c>
      <c r="P1770" s="16" t="s">
        <v>5130</v>
      </c>
      <c r="T1770" s="3"/>
    </row>
    <row r="1771" spans="1:20" ht="15" customHeight="1">
      <c r="A1771" s="28" t="s">
        <v>4972</v>
      </c>
      <c r="B1771" s="31" t="s">
        <v>2563</v>
      </c>
      <c r="C1771" s="28" t="s">
        <v>1842</v>
      </c>
      <c r="D1771" s="28" t="s">
        <v>1895</v>
      </c>
      <c r="E1771" s="53">
        <v>99965060</v>
      </c>
      <c r="F1771" s="53">
        <v>99965060</v>
      </c>
      <c r="G1771" s="28">
        <v>2</v>
      </c>
      <c r="H1771" s="28" t="s">
        <v>2162</v>
      </c>
      <c r="I1771" s="28" t="s">
        <v>3264</v>
      </c>
      <c r="J1771" s="28">
        <v>101</v>
      </c>
      <c r="K1771" s="28">
        <v>34</v>
      </c>
      <c r="L1771" s="28" t="s">
        <v>4509</v>
      </c>
      <c r="M1771" s="30">
        <v>6.5384615384615402E-2</v>
      </c>
      <c r="N1771" s="28"/>
      <c r="O1771" s="1">
        <v>0.33333333333333298</v>
      </c>
      <c r="P1771" s="16" t="s">
        <v>5131</v>
      </c>
      <c r="T1771" s="3"/>
    </row>
    <row r="1772" spans="1:20" ht="15" customHeight="1">
      <c r="A1772" s="28" t="s">
        <v>4972</v>
      </c>
      <c r="B1772" s="31" t="s">
        <v>2281</v>
      </c>
      <c r="C1772" s="28" t="s">
        <v>1844</v>
      </c>
      <c r="D1772" s="28" t="s">
        <v>1895</v>
      </c>
      <c r="E1772" s="53">
        <v>100202888</v>
      </c>
      <c r="F1772" s="53">
        <v>100202888</v>
      </c>
      <c r="G1772" s="28">
        <v>1</v>
      </c>
      <c r="H1772" s="28" t="s">
        <v>2162</v>
      </c>
      <c r="I1772" s="28" t="s">
        <v>2918</v>
      </c>
      <c r="J1772" s="28">
        <v>1245</v>
      </c>
      <c r="K1772" s="28">
        <v>415</v>
      </c>
      <c r="L1772" s="28" t="s">
        <v>4032</v>
      </c>
      <c r="M1772" s="30">
        <v>0.99759615384615397</v>
      </c>
      <c r="N1772" s="28"/>
      <c r="O1772" s="1">
        <v>0.2</v>
      </c>
      <c r="P1772" s="16" t="s">
        <v>5131</v>
      </c>
      <c r="T1772" s="3"/>
    </row>
    <row r="1773" spans="1:20" ht="15" customHeight="1">
      <c r="A1773" s="28" t="s">
        <v>4972</v>
      </c>
      <c r="B1773" s="31" t="s">
        <v>2683</v>
      </c>
      <c r="C1773" s="28" t="s">
        <v>1840</v>
      </c>
      <c r="D1773" s="28" t="s">
        <v>1895</v>
      </c>
      <c r="E1773" s="53">
        <v>103320015</v>
      </c>
      <c r="F1773" s="53">
        <v>103320015</v>
      </c>
      <c r="G1773" s="28">
        <v>1</v>
      </c>
      <c r="H1773" s="28" t="s">
        <v>2162</v>
      </c>
      <c r="I1773" s="28" t="s">
        <v>3425</v>
      </c>
      <c r="J1773" s="28">
        <v>212</v>
      </c>
      <c r="K1773" s="28">
        <v>71</v>
      </c>
      <c r="L1773" s="28" t="s">
        <v>4738</v>
      </c>
      <c r="M1773" s="30">
        <v>0.16745283018867901</v>
      </c>
      <c r="N1773" s="28"/>
      <c r="O1773" s="1">
        <v>0.33333333333333298</v>
      </c>
      <c r="P1773" s="16" t="s">
        <v>5130</v>
      </c>
      <c r="T1773" s="3"/>
    </row>
    <row r="1774" spans="1:20" ht="15" customHeight="1">
      <c r="A1774" s="28" t="s">
        <v>4972</v>
      </c>
      <c r="B1774" s="31" t="s">
        <v>1083</v>
      </c>
      <c r="C1774" s="28" t="s">
        <v>2315</v>
      </c>
      <c r="D1774" s="28" t="s">
        <v>1895</v>
      </c>
      <c r="E1774" s="53">
        <v>104496497</v>
      </c>
      <c r="F1774" s="53">
        <v>104496497</v>
      </c>
      <c r="G1774" s="28">
        <v>1</v>
      </c>
      <c r="H1774" s="28" t="s">
        <v>2162</v>
      </c>
      <c r="I1774" s="28" t="s">
        <v>1773</v>
      </c>
      <c r="J1774" s="28">
        <v>103</v>
      </c>
      <c r="K1774" s="28">
        <v>35</v>
      </c>
      <c r="L1774" s="28" t="s">
        <v>4073</v>
      </c>
      <c r="M1774" s="30">
        <v>5.8528428093645501E-2</v>
      </c>
      <c r="N1774" s="28"/>
      <c r="O1774" s="1">
        <v>1</v>
      </c>
      <c r="P1774" s="16" t="s">
        <v>5131</v>
      </c>
      <c r="T1774" s="3"/>
    </row>
    <row r="1775" spans="1:20" ht="15" customHeight="1">
      <c r="A1775" s="28" t="s">
        <v>4972</v>
      </c>
      <c r="B1775" s="31" t="s">
        <v>237</v>
      </c>
      <c r="C1775" s="28" t="s">
        <v>1842</v>
      </c>
      <c r="D1775" s="28" t="s">
        <v>1895</v>
      </c>
      <c r="E1775" s="53">
        <v>110502030</v>
      </c>
      <c r="F1775" s="53">
        <v>110502031</v>
      </c>
      <c r="G1775" s="28">
        <v>2</v>
      </c>
      <c r="H1775" s="28" t="s">
        <v>2161</v>
      </c>
      <c r="I1775" s="28" t="s">
        <v>1774</v>
      </c>
      <c r="J1775" s="28">
        <v>2632</v>
      </c>
      <c r="K1775" s="28">
        <v>878</v>
      </c>
      <c r="L1775" s="28" t="s">
        <v>4457</v>
      </c>
      <c r="M1775" s="30">
        <v>0.20688030160226201</v>
      </c>
      <c r="N1775" s="28"/>
      <c r="O1775" s="1">
        <v>1</v>
      </c>
      <c r="P1775" s="16" t="s">
        <v>5131</v>
      </c>
      <c r="T1775" s="3"/>
    </row>
    <row r="1776" spans="1:20" ht="15" customHeight="1">
      <c r="A1776" s="28" t="s">
        <v>4972</v>
      </c>
      <c r="B1776" s="31" t="s">
        <v>237</v>
      </c>
      <c r="C1776" s="28" t="s">
        <v>1842</v>
      </c>
      <c r="D1776" s="28" t="s">
        <v>1895</v>
      </c>
      <c r="E1776" s="53">
        <v>110532448</v>
      </c>
      <c r="F1776" s="53">
        <v>110532449</v>
      </c>
      <c r="G1776" s="28">
        <v>2</v>
      </c>
      <c r="H1776" s="28" t="s">
        <v>2161</v>
      </c>
      <c r="I1776" s="28" t="s">
        <v>1774</v>
      </c>
      <c r="J1776" s="28">
        <v>6244</v>
      </c>
      <c r="K1776" s="28">
        <v>2082</v>
      </c>
      <c r="L1776" s="28" t="s">
        <v>4458</v>
      </c>
      <c r="M1776" s="30">
        <v>0.49057492931197</v>
      </c>
      <c r="N1776" s="28"/>
      <c r="O1776" s="1">
        <v>1</v>
      </c>
      <c r="P1776" s="16" t="s">
        <v>5131</v>
      </c>
      <c r="T1776" s="3"/>
    </row>
    <row r="1777" spans="1:20" ht="15" customHeight="1">
      <c r="A1777" s="28" t="s">
        <v>4972</v>
      </c>
      <c r="B1777" s="31" t="s">
        <v>90</v>
      </c>
      <c r="C1777" s="28" t="s">
        <v>1842</v>
      </c>
      <c r="D1777" s="28" t="s">
        <v>1895</v>
      </c>
      <c r="E1777" s="53">
        <v>114458149</v>
      </c>
      <c r="F1777" s="53">
        <v>114458152</v>
      </c>
      <c r="G1777" s="28">
        <v>4</v>
      </c>
      <c r="H1777" s="28" t="s">
        <v>2161</v>
      </c>
      <c r="I1777" s="28" t="s">
        <v>3087</v>
      </c>
      <c r="J1777" s="28">
        <v>49</v>
      </c>
      <c r="K1777" s="28">
        <v>17</v>
      </c>
      <c r="L1777" s="28" t="s">
        <v>4255</v>
      </c>
      <c r="M1777" s="30">
        <v>4.6346782988004398E-3</v>
      </c>
      <c r="N1777" s="28"/>
      <c r="O1777" s="1">
        <v>0.33333333333333298</v>
      </c>
      <c r="P1777" s="16" t="s">
        <v>5130</v>
      </c>
      <c r="T1777" s="3"/>
    </row>
    <row r="1778" spans="1:20" ht="15" customHeight="1">
      <c r="A1778" s="28" t="s">
        <v>4972</v>
      </c>
      <c r="B1778" s="31" t="s">
        <v>2533</v>
      </c>
      <c r="C1778" s="28" t="s">
        <v>1842</v>
      </c>
      <c r="D1778" s="28" t="s">
        <v>1895</v>
      </c>
      <c r="E1778" s="53">
        <v>128497360</v>
      </c>
      <c r="F1778" s="53">
        <v>128497360</v>
      </c>
      <c r="G1778" s="28">
        <v>1</v>
      </c>
      <c r="H1778" s="28" t="s">
        <v>2161</v>
      </c>
      <c r="I1778" s="28" t="s">
        <v>3227</v>
      </c>
      <c r="J1778" s="28">
        <v>67</v>
      </c>
      <c r="K1778" s="28">
        <v>23</v>
      </c>
      <c r="L1778" s="28" t="s">
        <v>4465</v>
      </c>
      <c r="M1778" s="30">
        <v>6.3888888888888898E-2</v>
      </c>
      <c r="N1778" s="28"/>
      <c r="O1778" s="1">
        <v>1</v>
      </c>
      <c r="P1778" s="16" t="s">
        <v>5131</v>
      </c>
      <c r="T1778" s="3"/>
    </row>
    <row r="1779" spans="1:20" ht="15" customHeight="1">
      <c r="A1779" s="28" t="s">
        <v>4972</v>
      </c>
      <c r="B1779" s="31" t="s">
        <v>289</v>
      </c>
      <c r="C1779" s="28" t="s">
        <v>1842</v>
      </c>
      <c r="D1779" s="28" t="s">
        <v>1895</v>
      </c>
      <c r="E1779" s="53">
        <v>133994573</v>
      </c>
      <c r="F1779" s="53">
        <v>133994573</v>
      </c>
      <c r="G1779" s="28">
        <v>1</v>
      </c>
      <c r="H1779" s="28" t="s">
        <v>2162</v>
      </c>
      <c r="I1779" s="28" t="s">
        <v>3282</v>
      </c>
      <c r="J1779" s="28">
        <v>4259</v>
      </c>
      <c r="K1779" s="28">
        <v>1420</v>
      </c>
      <c r="L1779" s="28" t="s">
        <v>4530</v>
      </c>
      <c r="M1779" s="30">
        <v>0.512820512820513</v>
      </c>
      <c r="N1779" s="28"/>
      <c r="O1779" s="1">
        <v>1</v>
      </c>
      <c r="P1779" s="16" t="s">
        <v>5131</v>
      </c>
      <c r="T1779" s="3"/>
    </row>
    <row r="1780" spans="1:20" ht="15" customHeight="1">
      <c r="A1780" s="28" t="s">
        <v>4972</v>
      </c>
      <c r="B1780" s="31" t="s">
        <v>2580</v>
      </c>
      <c r="C1780" s="28" t="s">
        <v>1842</v>
      </c>
      <c r="D1780" s="28" t="s">
        <v>1895</v>
      </c>
      <c r="E1780" s="53">
        <v>141537816</v>
      </c>
      <c r="F1780" s="53">
        <v>141537831</v>
      </c>
      <c r="G1780" s="28">
        <v>16</v>
      </c>
      <c r="H1780" s="28" t="s">
        <v>2161</v>
      </c>
      <c r="I1780" s="28" t="s">
        <v>3287</v>
      </c>
      <c r="J1780" s="28">
        <v>15</v>
      </c>
      <c r="K1780" s="28">
        <v>5</v>
      </c>
      <c r="L1780" s="28" t="s">
        <v>4537</v>
      </c>
      <c r="M1780" s="30">
        <v>4.0096230954290296E-3</v>
      </c>
      <c r="N1780" s="28"/>
      <c r="O1780" s="1">
        <v>0.5</v>
      </c>
      <c r="P1780" s="16" t="s">
        <v>5131</v>
      </c>
      <c r="T1780" s="3"/>
    </row>
    <row r="1781" spans="1:20" ht="15" customHeight="1">
      <c r="A1781" s="28" t="s">
        <v>4972</v>
      </c>
      <c r="B1781" s="31" t="s">
        <v>2650</v>
      </c>
      <c r="C1781" s="28" t="s">
        <v>1846</v>
      </c>
      <c r="D1781" s="28" t="s">
        <v>1895</v>
      </c>
      <c r="E1781" s="53">
        <v>142510317</v>
      </c>
      <c r="F1781" s="53">
        <v>142510350</v>
      </c>
      <c r="G1781" s="28">
        <v>34</v>
      </c>
      <c r="H1781" s="28" t="s">
        <v>2161</v>
      </c>
      <c r="I1781" s="28" t="s">
        <v>3374</v>
      </c>
      <c r="J1781" s="28" t="s">
        <v>3801</v>
      </c>
      <c r="K1781" s="28" t="s">
        <v>3802</v>
      </c>
      <c r="L1781" s="28" t="s">
        <v>4668</v>
      </c>
      <c r="M1781" s="30">
        <v>0.98131219625086752</v>
      </c>
      <c r="N1781" s="28"/>
      <c r="O1781" s="1">
        <v>1</v>
      </c>
      <c r="P1781" s="16" t="s">
        <v>5130</v>
      </c>
      <c r="T1781" s="3"/>
    </row>
    <row r="1782" spans="1:20" ht="15" customHeight="1">
      <c r="A1782" s="28" t="s">
        <v>4972</v>
      </c>
      <c r="B1782" s="31" t="s">
        <v>1085</v>
      </c>
      <c r="C1782" s="28" t="s">
        <v>1844</v>
      </c>
      <c r="D1782" s="28" t="s">
        <v>1895</v>
      </c>
      <c r="E1782" s="53">
        <v>143781375</v>
      </c>
      <c r="F1782" s="53">
        <v>143781375</v>
      </c>
      <c r="G1782" s="28">
        <v>1</v>
      </c>
      <c r="H1782" s="28" t="s">
        <v>2161</v>
      </c>
      <c r="I1782" s="28" t="s">
        <v>2880</v>
      </c>
      <c r="J1782" s="28">
        <v>329</v>
      </c>
      <c r="K1782" s="28">
        <v>110</v>
      </c>
      <c r="L1782" s="28" t="s">
        <v>3980</v>
      </c>
      <c r="M1782" s="30">
        <v>0.90909090909090895</v>
      </c>
      <c r="N1782" s="28"/>
      <c r="O1782" s="1">
        <v>0.33333333333333298</v>
      </c>
      <c r="P1782" s="16" t="s">
        <v>5130</v>
      </c>
      <c r="T1782" s="3"/>
    </row>
    <row r="1783" spans="1:20" ht="15" customHeight="1">
      <c r="A1783" s="28" t="s">
        <v>4972</v>
      </c>
      <c r="B1783" s="31" t="s">
        <v>2702</v>
      </c>
      <c r="C1783" s="28" t="s">
        <v>1858</v>
      </c>
      <c r="D1783" s="28" t="s">
        <v>1895</v>
      </c>
      <c r="E1783" s="53">
        <v>145339997</v>
      </c>
      <c r="F1783" s="53">
        <v>145339997</v>
      </c>
      <c r="G1783" s="28">
        <v>1</v>
      </c>
      <c r="H1783" s="28" t="s">
        <v>2162</v>
      </c>
      <c r="I1783" s="28" t="s">
        <v>3444</v>
      </c>
      <c r="J1783" s="28" t="s">
        <v>3830</v>
      </c>
      <c r="K1783" s="28" t="s">
        <v>3831</v>
      </c>
      <c r="L1783" s="28" t="s">
        <v>4767</v>
      </c>
      <c r="M1783" s="30">
        <v>0.98817966903073295</v>
      </c>
      <c r="N1783" s="28"/>
      <c r="O1783" s="1">
        <v>0.66666666666666696</v>
      </c>
      <c r="P1783" s="16" t="s">
        <v>5131</v>
      </c>
      <c r="T1783" s="3"/>
    </row>
    <row r="1784" spans="1:20" ht="15" customHeight="1">
      <c r="A1784" s="28" t="s">
        <v>4972</v>
      </c>
      <c r="B1784" s="31" t="s">
        <v>2775</v>
      </c>
      <c r="C1784" s="28" t="s">
        <v>2776</v>
      </c>
      <c r="D1784" s="28" t="s">
        <v>1895</v>
      </c>
      <c r="E1784" s="53">
        <v>145588343</v>
      </c>
      <c r="F1784" s="53">
        <v>145588357</v>
      </c>
      <c r="G1784" s="28">
        <v>15</v>
      </c>
      <c r="H1784" s="28" t="s">
        <v>2161</v>
      </c>
      <c r="I1784" s="28" t="s">
        <v>3518</v>
      </c>
      <c r="J1784" s="28">
        <v>1257</v>
      </c>
      <c r="K1784" s="28">
        <v>419</v>
      </c>
      <c r="L1784" s="28" t="s">
        <v>4873</v>
      </c>
      <c r="M1784" s="30">
        <v>0.72117039586919096</v>
      </c>
      <c r="N1784" s="28"/>
      <c r="O1784" s="1">
        <v>1</v>
      </c>
      <c r="P1784" s="16" t="s">
        <v>5130</v>
      </c>
      <c r="T1784" s="3"/>
    </row>
    <row r="1785" spans="1:20" ht="15" customHeight="1">
      <c r="A1785" s="28" t="s">
        <v>4972</v>
      </c>
      <c r="B1785" s="31" t="s">
        <v>2752</v>
      </c>
      <c r="C1785" s="28" t="s">
        <v>2750</v>
      </c>
      <c r="D1785" s="28" t="s">
        <v>1895</v>
      </c>
      <c r="E1785" s="53">
        <v>145612348</v>
      </c>
      <c r="F1785" s="53">
        <v>145612348</v>
      </c>
      <c r="G1785" s="28">
        <v>1</v>
      </c>
      <c r="H1785" s="28" t="s">
        <v>2162</v>
      </c>
      <c r="I1785" s="28" t="s">
        <v>3500</v>
      </c>
      <c r="J1785" s="28">
        <v>53</v>
      </c>
      <c r="K1785" s="28">
        <v>18</v>
      </c>
      <c r="L1785" s="28" t="s">
        <v>4849</v>
      </c>
      <c r="M1785" s="30">
        <v>2.8892455858748001E-2</v>
      </c>
      <c r="N1785" s="28"/>
      <c r="O1785" s="1">
        <v>0.5</v>
      </c>
      <c r="P1785" s="16" t="s">
        <v>5130</v>
      </c>
      <c r="T1785" s="3"/>
    </row>
    <row r="1786" spans="1:20" ht="15" customHeight="1">
      <c r="A1786" s="28" t="s">
        <v>4972</v>
      </c>
      <c r="B1786" s="31" t="s">
        <v>2614</v>
      </c>
      <c r="C1786" s="28" t="s">
        <v>2615</v>
      </c>
      <c r="D1786" s="28" t="s">
        <v>1895</v>
      </c>
      <c r="E1786" s="53">
        <v>145620145</v>
      </c>
      <c r="F1786" s="53">
        <v>145620145</v>
      </c>
      <c r="G1786" s="28">
        <v>2</v>
      </c>
      <c r="H1786" s="28" t="s">
        <v>2162</v>
      </c>
      <c r="I1786" s="28" t="s">
        <v>3333</v>
      </c>
      <c r="J1786" s="28">
        <v>635</v>
      </c>
      <c r="K1786" s="28">
        <v>212</v>
      </c>
      <c r="L1786" s="28" t="s">
        <v>4608</v>
      </c>
      <c r="M1786" s="30">
        <v>0.90598290598290598</v>
      </c>
      <c r="N1786" s="28"/>
      <c r="O1786" s="1">
        <v>0.5</v>
      </c>
      <c r="P1786" s="16" t="s">
        <v>5130</v>
      </c>
      <c r="T1786" s="3"/>
    </row>
    <row r="1787" spans="1:20" ht="15" customHeight="1">
      <c r="A1787" s="28" t="s">
        <v>4972</v>
      </c>
      <c r="B1787" s="31" t="s">
        <v>2768</v>
      </c>
      <c r="C1787" s="28" t="s">
        <v>2769</v>
      </c>
      <c r="D1787" s="28" t="s">
        <v>1895</v>
      </c>
      <c r="E1787" s="53">
        <v>145669254</v>
      </c>
      <c r="F1787" s="53">
        <v>145669254</v>
      </c>
      <c r="G1787" s="28">
        <v>11</v>
      </c>
      <c r="H1787" s="28" t="s">
        <v>2162</v>
      </c>
      <c r="I1787" s="28" t="s">
        <v>3513</v>
      </c>
      <c r="J1787" s="28">
        <v>2130</v>
      </c>
      <c r="K1787" s="28">
        <v>710</v>
      </c>
      <c r="L1787" s="28" t="s">
        <v>4865</v>
      </c>
      <c r="M1787" s="30">
        <v>0.84624553039332495</v>
      </c>
      <c r="N1787" s="28"/>
      <c r="O1787" s="1">
        <v>1</v>
      </c>
      <c r="P1787" s="16" t="s">
        <v>5130</v>
      </c>
      <c r="T1787" s="3"/>
    </row>
    <row r="1788" spans="1:20" ht="15" customHeight="1">
      <c r="A1788" s="28" t="s">
        <v>4972</v>
      </c>
      <c r="B1788" s="31" t="s">
        <v>2307</v>
      </c>
      <c r="C1788" s="28" t="s">
        <v>1874</v>
      </c>
      <c r="D1788" s="28" t="s">
        <v>1895</v>
      </c>
      <c r="E1788" s="53">
        <v>145697709</v>
      </c>
      <c r="F1788" s="53">
        <v>145697711</v>
      </c>
      <c r="G1788" s="28">
        <v>3</v>
      </c>
      <c r="H1788" s="28" t="s">
        <v>2161</v>
      </c>
      <c r="I1788" s="28" t="s">
        <v>2947</v>
      </c>
      <c r="J1788" s="28">
        <v>1204</v>
      </c>
      <c r="K1788" s="28">
        <v>402</v>
      </c>
      <c r="L1788" s="28" t="s">
        <v>4064</v>
      </c>
      <c r="M1788" s="30">
        <v>0.75992438563327003</v>
      </c>
      <c r="N1788" s="28"/>
      <c r="O1788" s="1">
        <v>1</v>
      </c>
      <c r="P1788" s="16" t="s">
        <v>5130</v>
      </c>
      <c r="T1788" s="3"/>
    </row>
    <row r="1789" spans="1:20" ht="15" customHeight="1">
      <c r="A1789" s="28" t="s">
        <v>4972</v>
      </c>
      <c r="B1789" s="31" t="s">
        <v>2462</v>
      </c>
      <c r="C1789" s="28" t="s">
        <v>1842</v>
      </c>
      <c r="D1789" s="28" t="s">
        <v>1896</v>
      </c>
      <c r="E1789" s="53">
        <v>21471122</v>
      </c>
      <c r="F1789" s="53">
        <v>21471122</v>
      </c>
      <c r="G1789" s="28">
        <v>2</v>
      </c>
      <c r="H1789" s="28" t="s">
        <v>2162</v>
      </c>
      <c r="I1789" s="28" t="s">
        <v>3142</v>
      </c>
      <c r="J1789" s="28">
        <v>572</v>
      </c>
      <c r="K1789" s="28">
        <v>191</v>
      </c>
      <c r="L1789" s="28" t="s">
        <v>4334</v>
      </c>
      <c r="M1789" s="30">
        <v>0.91387559808612395</v>
      </c>
      <c r="N1789" s="28"/>
      <c r="O1789" s="1">
        <v>1</v>
      </c>
      <c r="P1789" s="16" t="s">
        <v>5131</v>
      </c>
      <c r="T1789" s="3"/>
    </row>
    <row r="1790" spans="1:20" ht="15" customHeight="1">
      <c r="A1790" s="28" t="s">
        <v>4972</v>
      </c>
      <c r="B1790" s="31" t="s">
        <v>63</v>
      </c>
      <c r="C1790" s="28" t="s">
        <v>1842</v>
      </c>
      <c r="D1790" s="28" t="s">
        <v>1896</v>
      </c>
      <c r="E1790" s="53">
        <v>35035865</v>
      </c>
      <c r="F1790" s="53">
        <v>35035869</v>
      </c>
      <c r="G1790" s="28">
        <v>5</v>
      </c>
      <c r="H1790" s="28" t="s">
        <v>2161</v>
      </c>
      <c r="I1790" s="28" t="s">
        <v>3054</v>
      </c>
      <c r="J1790" s="28" t="s">
        <v>3652</v>
      </c>
      <c r="K1790" s="28" t="s">
        <v>3653</v>
      </c>
      <c r="L1790" s="28" t="s">
        <v>4213</v>
      </c>
      <c r="M1790" s="30">
        <v>1</v>
      </c>
      <c r="N1790" s="28"/>
      <c r="O1790" s="1">
        <v>1</v>
      </c>
      <c r="P1790" s="16" t="s">
        <v>5130</v>
      </c>
      <c r="T1790" s="3"/>
    </row>
    <row r="1791" spans="1:20" ht="15" customHeight="1">
      <c r="A1791" s="28" t="s">
        <v>4972</v>
      </c>
      <c r="B1791" s="31" t="s">
        <v>2743</v>
      </c>
      <c r="C1791" s="28" t="s">
        <v>1850</v>
      </c>
      <c r="D1791" s="28" t="s">
        <v>1896</v>
      </c>
      <c r="E1791" s="53">
        <v>35552393</v>
      </c>
      <c r="F1791" s="53">
        <v>35552393</v>
      </c>
      <c r="G1791" s="28">
        <v>4</v>
      </c>
      <c r="H1791" s="28" t="s">
        <v>2163</v>
      </c>
      <c r="I1791" s="28" t="s">
        <v>3491</v>
      </c>
      <c r="J1791" s="28">
        <v>723</v>
      </c>
      <c r="K1791" s="28">
        <v>241</v>
      </c>
      <c r="L1791" s="28" t="s">
        <v>4830</v>
      </c>
      <c r="M1791" s="30">
        <v>0.873188405797101</v>
      </c>
      <c r="N1791" s="28"/>
      <c r="O1791" s="1">
        <v>0.5</v>
      </c>
      <c r="P1791" s="16" t="s">
        <v>5130</v>
      </c>
      <c r="T1791" s="3"/>
    </row>
    <row r="1792" spans="1:20" ht="15" customHeight="1">
      <c r="A1792" s="28" t="s">
        <v>4972</v>
      </c>
      <c r="B1792" s="31" t="s">
        <v>2559</v>
      </c>
      <c r="C1792" s="28" t="s">
        <v>1842</v>
      </c>
      <c r="D1792" s="28" t="s">
        <v>1896</v>
      </c>
      <c r="E1792" s="53">
        <v>35802099</v>
      </c>
      <c r="F1792" s="53">
        <v>35802104</v>
      </c>
      <c r="G1792" s="28">
        <v>6</v>
      </c>
      <c r="H1792" s="28" t="s">
        <v>2161</v>
      </c>
      <c r="I1792" s="28" t="s">
        <v>3260</v>
      </c>
      <c r="J1792" s="28" t="s">
        <v>3742</v>
      </c>
      <c r="K1792" s="28" t="s">
        <v>3551</v>
      </c>
      <c r="L1792" s="28" t="s">
        <v>4505</v>
      </c>
      <c r="M1792" s="30">
        <v>2.8347515288639651E-2</v>
      </c>
      <c r="N1792" s="28"/>
      <c r="O1792" s="1">
        <v>1</v>
      </c>
      <c r="P1792" s="16" t="s">
        <v>5131</v>
      </c>
      <c r="T1792" s="3"/>
    </row>
    <row r="1793" spans="1:20" ht="15" customHeight="1">
      <c r="A1793" s="28" t="s">
        <v>4972</v>
      </c>
      <c r="B1793" s="31" t="s">
        <v>2577</v>
      </c>
      <c r="C1793" s="28" t="s">
        <v>1842</v>
      </c>
      <c r="D1793" s="28" t="s">
        <v>1896</v>
      </c>
      <c r="E1793" s="53">
        <v>71033986</v>
      </c>
      <c r="F1793" s="53">
        <v>71033986</v>
      </c>
      <c r="G1793" s="28">
        <v>4</v>
      </c>
      <c r="H1793" s="28" t="s">
        <v>2162</v>
      </c>
      <c r="I1793" s="28" t="s">
        <v>3283</v>
      </c>
      <c r="J1793" s="28" t="s">
        <v>3751</v>
      </c>
      <c r="K1793" s="28" t="s">
        <v>3752</v>
      </c>
      <c r="L1793" s="28" t="s">
        <v>4532</v>
      </c>
      <c r="M1793" s="30">
        <v>0.46282837109802072</v>
      </c>
      <c r="N1793" s="28"/>
      <c r="O1793" s="1">
        <v>1</v>
      </c>
      <c r="P1793" s="16" t="s">
        <v>5130</v>
      </c>
      <c r="T1793" s="3"/>
    </row>
    <row r="1794" spans="1:20" ht="15" customHeight="1">
      <c r="A1794" s="28" t="s">
        <v>4972</v>
      </c>
      <c r="B1794" s="31" t="s">
        <v>2406</v>
      </c>
      <c r="C1794" s="28" t="s">
        <v>1842</v>
      </c>
      <c r="D1794" s="28" t="s">
        <v>1896</v>
      </c>
      <c r="E1794" s="53">
        <v>80071450</v>
      </c>
      <c r="F1794" s="53">
        <v>80071450</v>
      </c>
      <c r="G1794" s="28">
        <v>1</v>
      </c>
      <c r="H1794" s="28" t="s">
        <v>2162</v>
      </c>
      <c r="I1794" s="28" t="s">
        <v>3071</v>
      </c>
      <c r="J1794" s="28" t="s">
        <v>3667</v>
      </c>
      <c r="K1794" s="28" t="s">
        <v>3668</v>
      </c>
      <c r="L1794" s="28" t="s">
        <v>4235</v>
      </c>
      <c r="M1794" s="30">
        <v>0.97761957582835901</v>
      </c>
      <c r="N1794" s="28"/>
      <c r="O1794" s="1">
        <v>1</v>
      </c>
      <c r="P1794" s="16" t="s">
        <v>5130</v>
      </c>
      <c r="T1794" s="3"/>
    </row>
    <row r="1795" spans="1:20" ht="15" customHeight="1">
      <c r="A1795" s="28" t="s">
        <v>4972</v>
      </c>
      <c r="B1795" s="31" t="s">
        <v>2669</v>
      </c>
      <c r="C1795" s="28" t="s">
        <v>1840</v>
      </c>
      <c r="D1795" s="28" t="s">
        <v>1896</v>
      </c>
      <c r="E1795" s="53">
        <v>85071909</v>
      </c>
      <c r="F1795" s="53">
        <v>85071909</v>
      </c>
      <c r="G1795" s="28">
        <v>1</v>
      </c>
      <c r="H1795" s="28" t="s">
        <v>2162</v>
      </c>
      <c r="I1795" s="28" t="s">
        <v>3400</v>
      </c>
      <c r="J1795" s="28">
        <v>4</v>
      </c>
      <c r="K1795" s="28">
        <v>2</v>
      </c>
      <c r="L1795" s="28" t="s">
        <v>4708</v>
      </c>
      <c r="M1795" s="30">
        <v>9.3457943925233603E-3</v>
      </c>
      <c r="N1795" s="28"/>
      <c r="O1795" s="1">
        <v>0.2</v>
      </c>
      <c r="P1795" s="16" t="s">
        <v>5130</v>
      </c>
      <c r="T1795" s="3"/>
    </row>
    <row r="1796" spans="1:20" ht="15" customHeight="1">
      <c r="A1796" s="28" t="s">
        <v>4972</v>
      </c>
      <c r="B1796" s="31" t="s">
        <v>1090</v>
      </c>
      <c r="C1796" s="28" t="s">
        <v>1842</v>
      </c>
      <c r="D1796" s="28" t="s">
        <v>1896</v>
      </c>
      <c r="E1796" s="53">
        <v>89691333</v>
      </c>
      <c r="F1796" s="53">
        <v>89691333</v>
      </c>
      <c r="G1796" s="28">
        <v>1</v>
      </c>
      <c r="H1796" s="28" t="s">
        <v>2161</v>
      </c>
      <c r="I1796" s="28" t="s">
        <v>1783</v>
      </c>
      <c r="J1796" s="28">
        <v>2111</v>
      </c>
      <c r="K1796" s="28">
        <v>704</v>
      </c>
      <c r="L1796" s="28" t="s">
        <v>4291</v>
      </c>
      <c r="M1796" s="30">
        <v>0.48686030428769</v>
      </c>
      <c r="N1796" s="28"/>
      <c r="O1796" s="1">
        <v>1</v>
      </c>
      <c r="P1796" s="16" t="s">
        <v>5131</v>
      </c>
      <c r="T1796" s="3"/>
    </row>
    <row r="1797" spans="1:20" ht="15" customHeight="1">
      <c r="A1797" s="28" t="s">
        <v>4972</v>
      </c>
      <c r="B1797" s="31" t="s">
        <v>1090</v>
      </c>
      <c r="C1797" s="28" t="s">
        <v>1842</v>
      </c>
      <c r="D1797" s="28" t="s">
        <v>1896</v>
      </c>
      <c r="E1797" s="53">
        <v>89692048</v>
      </c>
      <c r="F1797" s="53">
        <v>89692064</v>
      </c>
      <c r="G1797" s="28">
        <v>17</v>
      </c>
      <c r="H1797" s="28" t="s">
        <v>2161</v>
      </c>
      <c r="I1797" s="28" t="s">
        <v>1783</v>
      </c>
      <c r="J1797" s="28">
        <v>2826</v>
      </c>
      <c r="K1797" s="28">
        <v>942</v>
      </c>
      <c r="L1797" s="28" t="s">
        <v>4292</v>
      </c>
      <c r="M1797" s="30">
        <v>0.65145228215767603</v>
      </c>
      <c r="N1797" s="28"/>
      <c r="O1797" s="1">
        <v>1</v>
      </c>
      <c r="P1797" s="16" t="s">
        <v>5131</v>
      </c>
      <c r="T1797" s="3"/>
    </row>
    <row r="1798" spans="1:20" ht="15" customHeight="1">
      <c r="A1798" s="28" t="s">
        <v>4972</v>
      </c>
      <c r="B1798" s="31" t="s">
        <v>1090</v>
      </c>
      <c r="C1798" s="28" t="s">
        <v>2703</v>
      </c>
      <c r="D1798" s="28" t="s">
        <v>1896</v>
      </c>
      <c r="E1798" s="53">
        <v>89692502</v>
      </c>
      <c r="F1798" s="53">
        <v>89692503</v>
      </c>
      <c r="G1798" s="28">
        <v>2</v>
      </c>
      <c r="H1798" s="28" t="s">
        <v>2161</v>
      </c>
      <c r="I1798" s="28" t="s">
        <v>1783</v>
      </c>
      <c r="J1798" s="28">
        <v>3280</v>
      </c>
      <c r="K1798" s="28">
        <v>1094</v>
      </c>
      <c r="L1798" s="28" t="s">
        <v>4771</v>
      </c>
      <c r="M1798" s="30">
        <v>0.756569847856155</v>
      </c>
      <c r="N1798" s="28"/>
      <c r="O1798" s="1">
        <v>1</v>
      </c>
      <c r="P1798" s="16" t="s">
        <v>5131</v>
      </c>
      <c r="T1798" s="3"/>
    </row>
    <row r="1799" spans="1:20" ht="15" customHeight="1">
      <c r="A1799" s="28" t="s">
        <v>4972</v>
      </c>
      <c r="B1799" s="31" t="s">
        <v>1090</v>
      </c>
      <c r="C1799" s="28" t="s">
        <v>1842</v>
      </c>
      <c r="D1799" s="28" t="s">
        <v>1896</v>
      </c>
      <c r="E1799" s="53">
        <v>89693512</v>
      </c>
      <c r="F1799" s="53">
        <v>89693512</v>
      </c>
      <c r="G1799" s="28">
        <v>1</v>
      </c>
      <c r="H1799" s="28" t="s">
        <v>2161</v>
      </c>
      <c r="I1799" s="28" t="s">
        <v>1783</v>
      </c>
      <c r="J1799" s="28">
        <v>4290</v>
      </c>
      <c r="K1799" s="28">
        <v>1430</v>
      </c>
      <c r="L1799" s="28" t="s">
        <v>4293</v>
      </c>
      <c r="M1799" s="30">
        <v>0.98893499308437105</v>
      </c>
      <c r="N1799" s="28"/>
      <c r="O1799" s="1">
        <v>1</v>
      </c>
      <c r="P1799" s="16" t="s">
        <v>5131</v>
      </c>
      <c r="T1799" s="3"/>
    </row>
    <row r="1800" spans="1:20" ht="15" customHeight="1">
      <c r="A1800" s="28" t="s">
        <v>4972</v>
      </c>
      <c r="B1800" s="31" t="s">
        <v>2179</v>
      </c>
      <c r="C1800" s="28" t="s">
        <v>1852</v>
      </c>
      <c r="D1800" s="28" t="s">
        <v>1896</v>
      </c>
      <c r="E1800" s="53">
        <v>90456722</v>
      </c>
      <c r="F1800" s="53">
        <v>90456722</v>
      </c>
      <c r="G1800" s="28">
        <v>1</v>
      </c>
      <c r="H1800" s="28" t="s">
        <v>2161</v>
      </c>
      <c r="I1800" s="28" t="s">
        <v>2800</v>
      </c>
      <c r="J1800" s="28">
        <v>41</v>
      </c>
      <c r="K1800" s="28">
        <v>14</v>
      </c>
      <c r="L1800" s="28" t="s">
        <v>3876</v>
      </c>
      <c r="M1800" s="30">
        <v>0.123893805309735</v>
      </c>
      <c r="N1800" s="28"/>
      <c r="O1800" s="1">
        <v>1</v>
      </c>
      <c r="P1800" s="16" t="s">
        <v>5131</v>
      </c>
      <c r="T1800" s="3"/>
    </row>
    <row r="1801" spans="1:20" ht="15" customHeight="1">
      <c r="A1801" s="28" t="s">
        <v>4972</v>
      </c>
      <c r="B1801" s="31" t="s">
        <v>2437</v>
      </c>
      <c r="C1801" s="28" t="s">
        <v>1842</v>
      </c>
      <c r="D1801" s="28" t="s">
        <v>1896</v>
      </c>
      <c r="E1801" s="53">
        <v>95252631</v>
      </c>
      <c r="F1801" s="53">
        <v>95252631</v>
      </c>
      <c r="G1801" s="28">
        <v>1</v>
      </c>
      <c r="H1801" s="28" t="s">
        <v>2161</v>
      </c>
      <c r="I1801" s="28" t="s">
        <v>3109</v>
      </c>
      <c r="J1801" s="28">
        <v>635</v>
      </c>
      <c r="K1801" s="28">
        <v>212</v>
      </c>
      <c r="L1801" s="28" t="s">
        <v>4284</v>
      </c>
      <c r="M1801" s="30">
        <v>0.82490272373540896</v>
      </c>
      <c r="N1801" s="28"/>
      <c r="O1801" s="1">
        <v>1</v>
      </c>
      <c r="P1801" s="16" t="s">
        <v>5130</v>
      </c>
      <c r="T1801" s="3"/>
    </row>
    <row r="1802" spans="1:20" ht="15" customHeight="1">
      <c r="A1802" s="28" t="s">
        <v>4972</v>
      </c>
      <c r="B1802" s="31" t="s">
        <v>160</v>
      </c>
      <c r="C1802" s="28" t="s">
        <v>1844</v>
      </c>
      <c r="D1802" s="28" t="s">
        <v>1896</v>
      </c>
      <c r="E1802" s="53">
        <v>97911138</v>
      </c>
      <c r="F1802" s="53">
        <v>97911144</v>
      </c>
      <c r="G1802" s="28">
        <v>7</v>
      </c>
      <c r="H1802" s="28" t="s">
        <v>2161</v>
      </c>
      <c r="I1802" s="28" t="s">
        <v>1784</v>
      </c>
      <c r="J1802" s="28">
        <v>35</v>
      </c>
      <c r="K1802" s="28">
        <v>12</v>
      </c>
      <c r="L1802" s="28" t="s">
        <v>3976</v>
      </c>
      <c r="M1802" s="30">
        <v>0.11111111111111099</v>
      </c>
      <c r="N1802" s="28"/>
      <c r="O1802" s="1">
        <v>1</v>
      </c>
      <c r="P1802" s="16" t="s">
        <v>5131</v>
      </c>
      <c r="T1802" s="3"/>
    </row>
    <row r="1803" spans="1:20" ht="15" customHeight="1">
      <c r="A1803" s="28" t="s">
        <v>4972</v>
      </c>
      <c r="B1803" s="31" t="s">
        <v>1093</v>
      </c>
      <c r="C1803" s="28" t="s">
        <v>1842</v>
      </c>
      <c r="D1803" s="28" t="s">
        <v>1896</v>
      </c>
      <c r="E1803" s="53">
        <v>106306538</v>
      </c>
      <c r="F1803" s="53">
        <v>106306538</v>
      </c>
      <c r="G1803" s="28">
        <v>1</v>
      </c>
      <c r="H1803" s="28" t="s">
        <v>2161</v>
      </c>
      <c r="I1803" s="28" t="s">
        <v>1787</v>
      </c>
      <c r="J1803" s="28">
        <v>174</v>
      </c>
      <c r="K1803" s="28">
        <v>58</v>
      </c>
      <c r="L1803" s="28" t="s">
        <v>4411</v>
      </c>
      <c r="M1803" s="30">
        <v>0.18124999999999999</v>
      </c>
      <c r="N1803" s="28"/>
      <c r="O1803" s="1">
        <v>1</v>
      </c>
      <c r="P1803" s="16" t="s">
        <v>5131</v>
      </c>
      <c r="T1803" s="3"/>
    </row>
    <row r="1804" spans="1:20" ht="15" customHeight="1">
      <c r="A1804" s="28" t="s">
        <v>4972</v>
      </c>
      <c r="B1804" s="31" t="s">
        <v>1093</v>
      </c>
      <c r="C1804" s="28" t="s">
        <v>1848</v>
      </c>
      <c r="D1804" s="28" t="s">
        <v>1896</v>
      </c>
      <c r="E1804" s="53">
        <v>106306617</v>
      </c>
      <c r="F1804" s="53">
        <v>106306618</v>
      </c>
      <c r="G1804" s="28">
        <v>2</v>
      </c>
      <c r="H1804" s="28" t="s">
        <v>2161</v>
      </c>
      <c r="I1804" s="28" t="s">
        <v>1787</v>
      </c>
      <c r="J1804" s="28">
        <v>253</v>
      </c>
      <c r="K1804" s="28">
        <v>85</v>
      </c>
      <c r="L1804" s="28" t="s">
        <v>4794</v>
      </c>
      <c r="M1804" s="30">
        <v>0.265625</v>
      </c>
      <c r="N1804" s="28"/>
      <c r="O1804" s="1">
        <v>1</v>
      </c>
      <c r="P1804" s="16" t="s">
        <v>5131</v>
      </c>
      <c r="T1804" s="3"/>
    </row>
    <row r="1805" spans="1:20" ht="15" customHeight="1">
      <c r="A1805" s="28" t="s">
        <v>4972</v>
      </c>
      <c r="B1805" s="31" t="s">
        <v>2512</v>
      </c>
      <c r="C1805" s="28" t="s">
        <v>1842</v>
      </c>
      <c r="D1805" s="28" t="s">
        <v>1896</v>
      </c>
      <c r="E1805" s="53">
        <v>106371973</v>
      </c>
      <c r="F1805" s="53">
        <v>106371974</v>
      </c>
      <c r="G1805" s="28">
        <v>2</v>
      </c>
      <c r="H1805" s="28" t="s">
        <v>2161</v>
      </c>
      <c r="I1805" s="28" t="s">
        <v>3203</v>
      </c>
      <c r="J1805" s="28">
        <v>704</v>
      </c>
      <c r="K1805" s="28">
        <v>235</v>
      </c>
      <c r="L1805" s="28" t="s">
        <v>4410</v>
      </c>
      <c r="M1805" s="30">
        <v>0.73208722741432997</v>
      </c>
      <c r="N1805" s="28"/>
      <c r="O1805" s="1">
        <v>1</v>
      </c>
      <c r="P1805" s="16" t="s">
        <v>5131</v>
      </c>
      <c r="T1805" s="3"/>
    </row>
    <row r="1806" spans="1:20" ht="15" customHeight="1">
      <c r="A1806" s="28" t="s">
        <v>4972</v>
      </c>
      <c r="B1806" s="31" t="s">
        <v>2443</v>
      </c>
      <c r="C1806" s="28" t="s">
        <v>1842</v>
      </c>
      <c r="D1806" s="28" t="s">
        <v>1896</v>
      </c>
      <c r="E1806" s="53">
        <v>107263632</v>
      </c>
      <c r="F1806" s="53">
        <v>107263632</v>
      </c>
      <c r="G1806" s="28">
        <v>2</v>
      </c>
      <c r="H1806" s="28" t="s">
        <v>2162</v>
      </c>
      <c r="I1806" s="28" t="s">
        <v>3116</v>
      </c>
      <c r="J1806" s="28">
        <v>26</v>
      </c>
      <c r="K1806" s="28">
        <v>9</v>
      </c>
      <c r="L1806" s="28" t="s">
        <v>4298</v>
      </c>
      <c r="M1806" s="30">
        <v>1.6949152542372899E-2</v>
      </c>
      <c r="N1806" s="28"/>
      <c r="O1806" s="1">
        <v>0.33333333333333298</v>
      </c>
      <c r="P1806" s="16" t="s">
        <v>5130</v>
      </c>
      <c r="T1806" s="3"/>
    </row>
    <row r="1807" spans="1:20" ht="15" customHeight="1">
      <c r="A1807" s="28" t="s">
        <v>4972</v>
      </c>
      <c r="B1807" s="31" t="s">
        <v>2634</v>
      </c>
      <c r="C1807" s="28" t="s">
        <v>1846</v>
      </c>
      <c r="D1807" s="28" t="s">
        <v>1896</v>
      </c>
      <c r="E1807" s="53">
        <v>110969364</v>
      </c>
      <c r="F1807" s="53">
        <v>110969364</v>
      </c>
      <c r="G1807" s="28">
        <v>1</v>
      </c>
      <c r="H1807" s="28" t="s">
        <v>2161</v>
      </c>
      <c r="I1807" s="28" t="s">
        <v>3354</v>
      </c>
      <c r="J1807" s="28">
        <v>29</v>
      </c>
      <c r="K1807" s="28">
        <v>10</v>
      </c>
      <c r="L1807" s="28" t="s">
        <v>4638</v>
      </c>
      <c r="M1807" s="30">
        <v>2.8985507246376802E-2</v>
      </c>
      <c r="N1807" s="28"/>
      <c r="O1807" s="1">
        <v>1</v>
      </c>
      <c r="P1807" s="16" t="s">
        <v>5130</v>
      </c>
      <c r="T1807" s="3"/>
    </row>
    <row r="1808" spans="1:20" ht="15" customHeight="1">
      <c r="A1808" s="28" t="s">
        <v>4972</v>
      </c>
      <c r="B1808" s="31" t="s">
        <v>26</v>
      </c>
      <c r="C1808" s="28" t="s">
        <v>2758</v>
      </c>
      <c r="D1808" s="28" t="s">
        <v>1896</v>
      </c>
      <c r="E1808" s="53">
        <v>111850905</v>
      </c>
      <c r="F1808" s="53">
        <v>111850909</v>
      </c>
      <c r="G1808" s="28">
        <v>5</v>
      </c>
      <c r="H1808" s="28" t="s">
        <v>2161</v>
      </c>
      <c r="I1808" s="28" t="s">
        <v>3504</v>
      </c>
      <c r="J1808" s="28" t="s">
        <v>3851</v>
      </c>
      <c r="K1808" s="28" t="s">
        <v>3761</v>
      </c>
      <c r="L1808" s="28" t="s">
        <v>4855</v>
      </c>
      <c r="M1808" s="30">
        <v>3.6631731837211301E-2</v>
      </c>
      <c r="N1808" s="28"/>
      <c r="O1808" s="1">
        <v>0.66666666666666696</v>
      </c>
      <c r="P1808" s="16" t="s">
        <v>5131</v>
      </c>
      <c r="T1808" s="3"/>
    </row>
    <row r="1809" spans="1:20" ht="15" customHeight="1">
      <c r="A1809" s="28" t="s">
        <v>4972</v>
      </c>
      <c r="B1809" s="31" t="s">
        <v>2513</v>
      </c>
      <c r="C1809" s="28" t="s">
        <v>1842</v>
      </c>
      <c r="D1809" s="28" t="s">
        <v>1896</v>
      </c>
      <c r="E1809" s="53">
        <v>113130205</v>
      </c>
      <c r="F1809" s="53">
        <v>113130206</v>
      </c>
      <c r="G1809" s="28">
        <v>2</v>
      </c>
      <c r="H1809" s="28" t="s">
        <v>2161</v>
      </c>
      <c r="I1809" s="28" t="s">
        <v>3204</v>
      </c>
      <c r="J1809" s="28">
        <v>329</v>
      </c>
      <c r="K1809" s="28">
        <v>110</v>
      </c>
      <c r="L1809" s="28" t="s">
        <v>4057</v>
      </c>
      <c r="M1809" s="30">
        <v>0.347003154574132</v>
      </c>
      <c r="N1809" s="28"/>
      <c r="O1809" s="1">
        <v>1</v>
      </c>
      <c r="P1809" s="16" t="s">
        <v>5131</v>
      </c>
      <c r="T1809" s="3"/>
    </row>
    <row r="1810" spans="1:20" ht="15" customHeight="1">
      <c r="A1810" s="28" t="s">
        <v>4972</v>
      </c>
      <c r="B1810" s="31" t="s">
        <v>2542</v>
      </c>
      <c r="C1810" s="28" t="s">
        <v>1842</v>
      </c>
      <c r="D1810" s="28" t="s">
        <v>1896</v>
      </c>
      <c r="E1810" s="53">
        <v>115396144</v>
      </c>
      <c r="F1810" s="53">
        <v>115396144</v>
      </c>
      <c r="G1810" s="28">
        <v>1</v>
      </c>
      <c r="H1810" s="28" t="s">
        <v>2161</v>
      </c>
      <c r="I1810" s="28" t="s">
        <v>3239</v>
      </c>
      <c r="J1810" s="28">
        <v>124</v>
      </c>
      <c r="K1810" s="28">
        <v>42</v>
      </c>
      <c r="L1810" s="28" t="s">
        <v>4480</v>
      </c>
      <c r="M1810" s="30">
        <v>0.134615384615385</v>
      </c>
      <c r="N1810" s="28"/>
      <c r="O1810" s="1">
        <v>0.16666666666666699</v>
      </c>
      <c r="P1810" s="16" t="s">
        <v>5130</v>
      </c>
      <c r="T1810" s="3"/>
    </row>
    <row r="1811" spans="1:20" ht="15" customHeight="1">
      <c r="A1811" s="28" t="s">
        <v>4972</v>
      </c>
      <c r="B1811" s="31" t="s">
        <v>34</v>
      </c>
      <c r="C1811" s="28" t="s">
        <v>1851</v>
      </c>
      <c r="D1811" s="28" t="s">
        <v>1896</v>
      </c>
      <c r="E1811" s="53">
        <v>118415700</v>
      </c>
      <c r="F1811" s="53">
        <v>118415700</v>
      </c>
      <c r="G1811" s="28">
        <v>1</v>
      </c>
      <c r="H1811" s="28" t="s">
        <v>2162</v>
      </c>
      <c r="I1811" s="28" t="s">
        <v>2954</v>
      </c>
      <c r="J1811" s="28">
        <v>517</v>
      </c>
      <c r="K1811" s="28">
        <v>173</v>
      </c>
      <c r="L1811" s="28" t="s">
        <v>4075</v>
      </c>
      <c r="M1811" s="30">
        <v>0.88717948717948703</v>
      </c>
      <c r="N1811" s="28"/>
      <c r="O1811" s="1">
        <v>0.16666666666666699</v>
      </c>
      <c r="P1811" s="16" t="s">
        <v>5131</v>
      </c>
      <c r="T1811" s="3"/>
    </row>
    <row r="1812" spans="1:20" ht="15" customHeight="1">
      <c r="A1812" s="28" t="s">
        <v>4972</v>
      </c>
      <c r="B1812" s="31" t="s">
        <v>2256</v>
      </c>
      <c r="C1812" s="28" t="s">
        <v>1844</v>
      </c>
      <c r="D1812" s="28" t="s">
        <v>1896</v>
      </c>
      <c r="E1812" s="53">
        <v>124321653</v>
      </c>
      <c r="F1812" s="53">
        <v>124321653</v>
      </c>
      <c r="G1812" s="28">
        <v>2</v>
      </c>
      <c r="H1812" s="28" t="s">
        <v>2162</v>
      </c>
      <c r="I1812" s="28" t="s">
        <v>2891</v>
      </c>
      <c r="J1812" s="28">
        <v>413</v>
      </c>
      <c r="K1812" s="28">
        <v>138</v>
      </c>
      <c r="L1812" s="28" t="s">
        <v>3994</v>
      </c>
      <c r="M1812" s="30">
        <v>0.43949044585987301</v>
      </c>
      <c r="N1812" s="28"/>
      <c r="O1812" s="1">
        <v>1</v>
      </c>
      <c r="P1812" s="16" t="s">
        <v>5131</v>
      </c>
      <c r="T1812" s="3"/>
    </row>
    <row r="1813" spans="1:20" ht="15" customHeight="1">
      <c r="A1813" s="28" t="s">
        <v>4972</v>
      </c>
      <c r="B1813" s="31" t="s">
        <v>1098</v>
      </c>
      <c r="C1813" s="28" t="s">
        <v>1844</v>
      </c>
      <c r="D1813" s="28" t="s">
        <v>1896</v>
      </c>
      <c r="E1813" s="53">
        <v>124369942</v>
      </c>
      <c r="F1813" s="53">
        <v>124369942</v>
      </c>
      <c r="G1813" s="28">
        <v>1</v>
      </c>
      <c r="H1813" s="28" t="s">
        <v>2161</v>
      </c>
      <c r="I1813" s="28" t="s">
        <v>1792</v>
      </c>
      <c r="J1813" s="28">
        <v>636</v>
      </c>
      <c r="K1813" s="28">
        <v>212</v>
      </c>
      <c r="L1813" s="28" t="s">
        <v>3995</v>
      </c>
      <c r="M1813" s="30">
        <v>0.68387096774193501</v>
      </c>
      <c r="N1813" s="28"/>
      <c r="O1813" s="1">
        <v>1</v>
      </c>
      <c r="P1813" s="16" t="s">
        <v>5131</v>
      </c>
      <c r="T1813" s="3"/>
    </row>
    <row r="1814" spans="1:20" ht="15" customHeight="1">
      <c r="A1814" s="28" t="s">
        <v>4972</v>
      </c>
      <c r="B1814" s="31" t="s">
        <v>1098</v>
      </c>
      <c r="C1814" s="28" t="s">
        <v>1852</v>
      </c>
      <c r="D1814" s="28" t="s">
        <v>1896</v>
      </c>
      <c r="E1814" s="53">
        <v>124370022</v>
      </c>
      <c r="F1814" s="53">
        <v>124370022</v>
      </c>
      <c r="G1814" s="28">
        <v>1</v>
      </c>
      <c r="H1814" s="28" t="s">
        <v>2163</v>
      </c>
      <c r="I1814" s="28" t="s">
        <v>1792</v>
      </c>
      <c r="J1814" s="28">
        <v>556</v>
      </c>
      <c r="K1814" s="28">
        <v>186</v>
      </c>
      <c r="L1814" s="28" t="s">
        <v>3878</v>
      </c>
      <c r="M1814" s="30">
        <v>0.6</v>
      </c>
      <c r="N1814" s="28"/>
      <c r="O1814" s="1">
        <v>1</v>
      </c>
      <c r="P1814" s="16" t="s">
        <v>5131</v>
      </c>
      <c r="T1814" s="3"/>
    </row>
    <row r="1815" spans="1:20" ht="15" customHeight="1">
      <c r="A1815" s="28" t="s">
        <v>4972</v>
      </c>
      <c r="B1815" s="31" t="s">
        <v>1098</v>
      </c>
      <c r="C1815" s="28" t="s">
        <v>1852</v>
      </c>
      <c r="D1815" s="28" t="s">
        <v>1896</v>
      </c>
      <c r="E1815" s="53">
        <v>124370501</v>
      </c>
      <c r="F1815" s="53">
        <v>124370501</v>
      </c>
      <c r="G1815" s="28">
        <v>1</v>
      </c>
      <c r="H1815" s="28" t="s">
        <v>2161</v>
      </c>
      <c r="I1815" s="28" t="s">
        <v>1792</v>
      </c>
      <c r="J1815" s="28">
        <v>77</v>
      </c>
      <c r="K1815" s="28">
        <v>26</v>
      </c>
      <c r="L1815" s="28" t="s">
        <v>3879</v>
      </c>
      <c r="M1815" s="30">
        <v>8.3870967741935504E-2</v>
      </c>
      <c r="N1815" s="28"/>
      <c r="O1815" s="1">
        <v>1</v>
      </c>
      <c r="P1815" s="16" t="s">
        <v>5131</v>
      </c>
      <c r="T1815" s="3"/>
    </row>
    <row r="1816" spans="1:20" ht="15" customHeight="1">
      <c r="A1816" s="28" t="s">
        <v>4972</v>
      </c>
      <c r="B1816" s="31" t="s">
        <v>2255</v>
      </c>
      <c r="C1816" s="28" t="s">
        <v>1844</v>
      </c>
      <c r="D1816" s="28" t="s">
        <v>1896</v>
      </c>
      <c r="E1816" s="53">
        <v>124431591</v>
      </c>
      <c r="F1816" s="53">
        <v>124431591</v>
      </c>
      <c r="G1816" s="28">
        <v>1</v>
      </c>
      <c r="H1816" s="28" t="s">
        <v>2162</v>
      </c>
      <c r="I1816" s="28" t="s">
        <v>2890</v>
      </c>
      <c r="J1816" s="28">
        <v>45</v>
      </c>
      <c r="K1816" s="28">
        <v>15</v>
      </c>
      <c r="L1816" s="28" t="s">
        <v>3993</v>
      </c>
      <c r="M1816" s="30">
        <v>4.70219435736677E-2</v>
      </c>
      <c r="N1816" s="28"/>
      <c r="O1816" s="1">
        <v>1</v>
      </c>
      <c r="P1816" s="16" t="s">
        <v>5131</v>
      </c>
      <c r="T1816" s="3"/>
    </row>
    <row r="1817" spans="1:20" ht="15" customHeight="1">
      <c r="A1817" s="28" t="s">
        <v>4972</v>
      </c>
      <c r="B1817" s="31" t="s">
        <v>1100</v>
      </c>
      <c r="C1817" s="28" t="s">
        <v>1850</v>
      </c>
      <c r="D1817" s="28" t="s">
        <v>1896</v>
      </c>
      <c r="E1817" s="53">
        <v>124477318</v>
      </c>
      <c r="F1817" s="53">
        <v>124477318</v>
      </c>
      <c r="G1817" s="28">
        <v>1</v>
      </c>
      <c r="H1817" s="28" t="s">
        <v>2161</v>
      </c>
      <c r="I1817" s="28" t="s">
        <v>1794</v>
      </c>
      <c r="J1817" s="28">
        <v>89</v>
      </c>
      <c r="K1817" s="28">
        <v>30</v>
      </c>
      <c r="L1817" s="28" t="s">
        <v>4834</v>
      </c>
      <c r="M1817" s="30">
        <v>9.2307692307692299E-2</v>
      </c>
      <c r="N1817" s="28"/>
      <c r="O1817" s="1">
        <v>1</v>
      </c>
      <c r="P1817" s="16" t="s">
        <v>5131</v>
      </c>
      <c r="T1817" s="3"/>
    </row>
    <row r="1818" spans="1:20" ht="15" customHeight="1">
      <c r="A1818" s="28" t="s">
        <v>4972</v>
      </c>
      <c r="B1818" s="31" t="s">
        <v>1100</v>
      </c>
      <c r="C1818" s="28" t="s">
        <v>1842</v>
      </c>
      <c r="D1818" s="28" t="s">
        <v>1896</v>
      </c>
      <c r="E1818" s="53">
        <v>124477557</v>
      </c>
      <c r="F1818" s="53">
        <v>124477560</v>
      </c>
      <c r="G1818" s="28">
        <v>4</v>
      </c>
      <c r="H1818" s="28" t="s">
        <v>2161</v>
      </c>
      <c r="I1818" s="28" t="s">
        <v>1794</v>
      </c>
      <c r="J1818" s="28">
        <v>328</v>
      </c>
      <c r="K1818" s="28">
        <v>110</v>
      </c>
      <c r="L1818" s="28" t="s">
        <v>4414</v>
      </c>
      <c r="M1818" s="30">
        <v>0.33846153846153798</v>
      </c>
      <c r="N1818" s="28"/>
      <c r="O1818" s="1">
        <v>1</v>
      </c>
      <c r="P1818" s="16" t="s">
        <v>5131</v>
      </c>
      <c r="T1818" s="3"/>
    </row>
    <row r="1819" spans="1:20" ht="15" customHeight="1">
      <c r="A1819" s="28" t="s">
        <v>4972</v>
      </c>
      <c r="B1819" s="31" t="s">
        <v>1100</v>
      </c>
      <c r="C1819" s="28" t="s">
        <v>1842</v>
      </c>
      <c r="D1819" s="28" t="s">
        <v>1896</v>
      </c>
      <c r="E1819" s="53">
        <v>124477921</v>
      </c>
      <c r="F1819" s="53">
        <v>124477931</v>
      </c>
      <c r="G1819" s="28">
        <v>11</v>
      </c>
      <c r="H1819" s="28" t="s">
        <v>2161</v>
      </c>
      <c r="I1819" s="28" t="s">
        <v>1794</v>
      </c>
      <c r="J1819" s="28">
        <v>692</v>
      </c>
      <c r="K1819" s="28">
        <v>231</v>
      </c>
      <c r="L1819" s="28" t="s">
        <v>4415</v>
      </c>
      <c r="M1819" s="30">
        <v>0.71076923076923104</v>
      </c>
      <c r="N1819" s="28"/>
      <c r="O1819" s="1">
        <v>1</v>
      </c>
      <c r="P1819" s="16" t="s">
        <v>5131</v>
      </c>
      <c r="T1819" s="3"/>
    </row>
    <row r="1820" spans="1:20" ht="15" customHeight="1">
      <c r="A1820" s="28" t="s">
        <v>4972</v>
      </c>
      <c r="B1820" s="31" t="s">
        <v>1102</v>
      </c>
      <c r="C1820" s="28" t="s">
        <v>2771</v>
      </c>
      <c r="D1820" s="28" t="s">
        <v>1896</v>
      </c>
      <c r="E1820" s="53">
        <v>126255500</v>
      </c>
      <c r="F1820" s="53">
        <v>126255500</v>
      </c>
      <c r="G1820" s="28">
        <v>1</v>
      </c>
      <c r="H1820" s="28" t="s">
        <v>2162</v>
      </c>
      <c r="I1820" s="28" t="s">
        <v>1796</v>
      </c>
      <c r="J1820" s="28">
        <v>703</v>
      </c>
      <c r="K1820" s="28">
        <v>235</v>
      </c>
      <c r="L1820" s="28" t="s">
        <v>4867</v>
      </c>
      <c r="M1820" s="30">
        <v>0.243775933609959</v>
      </c>
      <c r="N1820" s="28"/>
      <c r="O1820" s="1">
        <v>1</v>
      </c>
      <c r="P1820" s="16" t="s">
        <v>5130</v>
      </c>
      <c r="T1820" s="3"/>
    </row>
    <row r="1821" spans="1:20" ht="15" customHeight="1">
      <c r="A1821" s="28" t="s">
        <v>4972</v>
      </c>
      <c r="B1821" s="31" t="s">
        <v>2312</v>
      </c>
      <c r="C1821" s="28" t="s">
        <v>1874</v>
      </c>
      <c r="D1821" s="28" t="s">
        <v>1896</v>
      </c>
      <c r="E1821" s="53">
        <v>126659654</v>
      </c>
      <c r="F1821" s="53">
        <v>126659654</v>
      </c>
      <c r="G1821" s="28">
        <v>1</v>
      </c>
      <c r="H1821" s="28" t="s">
        <v>2162</v>
      </c>
      <c r="I1821" s="28" t="s">
        <v>2952</v>
      </c>
      <c r="J1821" s="28">
        <v>869</v>
      </c>
      <c r="K1821" s="28">
        <v>290</v>
      </c>
      <c r="L1821" s="28" t="s">
        <v>4070</v>
      </c>
      <c r="M1821" s="30">
        <v>0.92063492063492003</v>
      </c>
      <c r="N1821" s="28"/>
      <c r="O1821" s="1">
        <v>1</v>
      </c>
      <c r="P1821" s="16" t="s">
        <v>5130</v>
      </c>
      <c r="T1821" s="3"/>
    </row>
    <row r="1822" spans="1:20" ht="15" customHeight="1">
      <c r="A1822" s="28" t="s">
        <v>4972</v>
      </c>
      <c r="B1822" s="31" t="s">
        <v>301</v>
      </c>
      <c r="C1822" s="28" t="s">
        <v>1842</v>
      </c>
      <c r="D1822" s="28" t="s">
        <v>1896</v>
      </c>
      <c r="E1822" s="53">
        <v>130111634</v>
      </c>
      <c r="F1822" s="53">
        <v>130111650</v>
      </c>
      <c r="G1822" s="28">
        <v>17</v>
      </c>
      <c r="H1822" s="28" t="s">
        <v>2161</v>
      </c>
      <c r="I1822" s="28" t="s">
        <v>3290</v>
      </c>
      <c r="J1822" s="28">
        <v>996</v>
      </c>
      <c r="K1822" s="28">
        <v>332</v>
      </c>
      <c r="L1822" s="28" t="s">
        <v>4152</v>
      </c>
      <c r="M1822" s="30">
        <v>1</v>
      </c>
      <c r="N1822" s="28"/>
      <c r="O1822" s="1">
        <v>1</v>
      </c>
      <c r="P1822" s="16" t="s">
        <v>5130</v>
      </c>
      <c r="T1822" s="3"/>
    </row>
    <row r="1823" spans="1:20" ht="15" customHeight="1">
      <c r="A1823" s="28" t="s">
        <v>4972</v>
      </c>
      <c r="B1823" s="31" t="s">
        <v>262</v>
      </c>
      <c r="C1823" s="28" t="s">
        <v>1842</v>
      </c>
      <c r="D1823" s="28" t="s">
        <v>1896</v>
      </c>
      <c r="E1823" s="53">
        <v>130487289</v>
      </c>
      <c r="F1823" s="53">
        <v>130487289</v>
      </c>
      <c r="G1823" s="28">
        <v>1</v>
      </c>
      <c r="H1823" s="28" t="s">
        <v>2161</v>
      </c>
      <c r="I1823" s="28" t="s">
        <v>3248</v>
      </c>
      <c r="J1823" s="28">
        <v>22</v>
      </c>
      <c r="K1823" s="28">
        <v>8</v>
      </c>
      <c r="L1823" s="28" t="s">
        <v>4494</v>
      </c>
      <c r="M1823" s="30">
        <v>2.9739776951672899E-2</v>
      </c>
      <c r="N1823" s="28"/>
      <c r="O1823" s="1">
        <v>0.25</v>
      </c>
      <c r="P1823" s="16" t="s">
        <v>5131</v>
      </c>
      <c r="T1823" s="3"/>
    </row>
    <row r="1824" spans="1:20" ht="15" customHeight="1">
      <c r="A1824" s="28" t="s">
        <v>4972</v>
      </c>
      <c r="B1824" s="31" t="s">
        <v>1107</v>
      </c>
      <c r="C1824" s="28" t="s">
        <v>1842</v>
      </c>
      <c r="D1824" s="28" t="s">
        <v>1896</v>
      </c>
      <c r="E1824" s="53">
        <v>131124490</v>
      </c>
      <c r="F1824" s="53">
        <v>131124490</v>
      </c>
      <c r="G1824" s="28">
        <v>1</v>
      </c>
      <c r="H1824" s="28" t="s">
        <v>2161</v>
      </c>
      <c r="I1824" s="28" t="s">
        <v>1801</v>
      </c>
      <c r="J1824" s="28">
        <v>577</v>
      </c>
      <c r="K1824" s="28">
        <v>193</v>
      </c>
      <c r="L1824" s="28" t="s">
        <v>4212</v>
      </c>
      <c r="M1824" s="30">
        <v>0.82832618025751004</v>
      </c>
      <c r="N1824" s="28"/>
      <c r="O1824" s="1">
        <v>1</v>
      </c>
      <c r="P1824" s="16" t="s">
        <v>5131</v>
      </c>
      <c r="T1824" s="3"/>
    </row>
    <row r="1825" spans="1:20" ht="15" customHeight="1">
      <c r="A1825" s="28" t="s">
        <v>4972</v>
      </c>
      <c r="B1825" s="31" t="s">
        <v>2184</v>
      </c>
      <c r="C1825" s="28" t="s">
        <v>1852</v>
      </c>
      <c r="D1825" s="28" t="s">
        <v>1896</v>
      </c>
      <c r="E1825" s="53">
        <v>133343826</v>
      </c>
      <c r="F1825" s="53">
        <v>133343826</v>
      </c>
      <c r="G1825" s="28">
        <v>14</v>
      </c>
      <c r="H1825" s="28" t="s">
        <v>2162</v>
      </c>
      <c r="I1825" s="28" t="s">
        <v>2806</v>
      </c>
      <c r="J1825" s="28">
        <v>4757</v>
      </c>
      <c r="K1825" s="28">
        <v>1586</v>
      </c>
      <c r="L1825" s="28" t="s">
        <v>3885</v>
      </c>
      <c r="M1825" s="30">
        <v>0.711210762331839</v>
      </c>
      <c r="N1825" s="28"/>
      <c r="O1825" s="1">
        <v>1</v>
      </c>
      <c r="P1825" s="16" t="s">
        <v>5130</v>
      </c>
      <c r="T1825" s="3"/>
    </row>
    <row r="1826" spans="1:20" ht="15" customHeight="1">
      <c r="A1826" s="28" t="s">
        <v>4972</v>
      </c>
      <c r="B1826" s="31" t="s">
        <v>2201</v>
      </c>
      <c r="C1826" s="28" t="s">
        <v>1855</v>
      </c>
      <c r="D1826" s="28" t="s">
        <v>1896</v>
      </c>
      <c r="E1826" s="53">
        <v>134241139</v>
      </c>
      <c r="F1826" s="53">
        <v>134241139</v>
      </c>
      <c r="G1826" s="28">
        <v>1</v>
      </c>
      <c r="H1826" s="28" t="s">
        <v>2161</v>
      </c>
      <c r="I1826" s="28" t="s">
        <v>2824</v>
      </c>
      <c r="J1826" s="28" t="s">
        <v>3549</v>
      </c>
      <c r="K1826" s="28" t="s">
        <v>3550</v>
      </c>
      <c r="L1826" s="28" t="s">
        <v>3908</v>
      </c>
      <c r="M1826" s="30">
        <v>0.99084675620896201</v>
      </c>
      <c r="N1826" s="28"/>
      <c r="O1826" s="1">
        <v>1</v>
      </c>
      <c r="P1826" s="16" t="s">
        <v>5130</v>
      </c>
      <c r="T1826" s="3"/>
    </row>
    <row r="1827" spans="1:20" ht="15" customHeight="1">
      <c r="A1827" s="28" t="s">
        <v>4972</v>
      </c>
      <c r="B1827" s="31" t="s">
        <v>2201</v>
      </c>
      <c r="C1827" s="28" t="s">
        <v>1842</v>
      </c>
      <c r="D1827" s="28" t="s">
        <v>1896</v>
      </c>
      <c r="E1827" s="53">
        <v>134241177</v>
      </c>
      <c r="F1827" s="53">
        <v>134241180</v>
      </c>
      <c r="G1827" s="28">
        <v>4</v>
      </c>
      <c r="H1827" s="28" t="s">
        <v>2161</v>
      </c>
      <c r="I1827" s="28" t="s">
        <v>2824</v>
      </c>
      <c r="J1827" s="28" t="s">
        <v>3753</v>
      </c>
      <c r="K1827" s="28" t="s">
        <v>3754</v>
      </c>
      <c r="L1827" s="28" t="s">
        <v>4542</v>
      </c>
      <c r="M1827" s="30">
        <v>0.96521767359405608</v>
      </c>
      <c r="N1827" s="28"/>
      <c r="O1827" s="1">
        <v>1</v>
      </c>
      <c r="P1827" s="16" t="s">
        <v>5130</v>
      </c>
      <c r="T1827" s="3"/>
    </row>
    <row r="1828" spans="1:20" ht="15" customHeight="1">
      <c r="A1828" s="28" t="s">
        <v>4972</v>
      </c>
      <c r="B1828" s="31" t="s">
        <v>2393</v>
      </c>
      <c r="C1828" s="28" t="s">
        <v>1842</v>
      </c>
      <c r="D1828" s="28" t="s">
        <v>1896</v>
      </c>
      <c r="E1828" s="53">
        <v>134347537</v>
      </c>
      <c r="F1828" s="53">
        <v>134347537</v>
      </c>
      <c r="G1828" s="28">
        <v>1</v>
      </c>
      <c r="H1828" s="28" t="s">
        <v>2161</v>
      </c>
      <c r="I1828" s="28" t="s">
        <v>3056</v>
      </c>
      <c r="J1828" s="28">
        <v>215</v>
      </c>
      <c r="K1828" s="28">
        <v>72</v>
      </c>
      <c r="L1828" s="28" t="s">
        <v>4215</v>
      </c>
      <c r="M1828" s="30">
        <v>0.22429906542056099</v>
      </c>
      <c r="N1828" s="28"/>
      <c r="O1828" s="1">
        <v>1</v>
      </c>
      <c r="P1828" s="16" t="s">
        <v>5131</v>
      </c>
      <c r="T1828" s="3"/>
    </row>
    <row r="1829" spans="1:20" ht="15" customHeight="1">
      <c r="A1829" s="28" t="s">
        <v>4972</v>
      </c>
      <c r="B1829" s="31" t="s">
        <v>2445</v>
      </c>
      <c r="C1829" s="28" t="s">
        <v>1842</v>
      </c>
      <c r="D1829" s="28" t="s">
        <v>1896</v>
      </c>
      <c r="E1829" s="53">
        <v>135018841</v>
      </c>
      <c r="F1829" s="53">
        <v>135018841</v>
      </c>
      <c r="G1829" s="28">
        <v>1</v>
      </c>
      <c r="H1829" s="28" t="s">
        <v>2163</v>
      </c>
      <c r="I1829" s="28" t="s">
        <v>3120</v>
      </c>
      <c r="J1829" s="28">
        <v>988</v>
      </c>
      <c r="K1829" s="28">
        <v>330</v>
      </c>
      <c r="L1829" s="28" t="s">
        <v>4303</v>
      </c>
      <c r="M1829" s="30">
        <v>0.94827586206896597</v>
      </c>
      <c r="N1829" s="28"/>
      <c r="O1829" s="1">
        <v>1</v>
      </c>
      <c r="P1829" s="16" t="s">
        <v>5130</v>
      </c>
      <c r="T1829" s="3"/>
    </row>
    <row r="1830" spans="1:20" ht="15" customHeight="1">
      <c r="A1830" s="28" t="s">
        <v>4972</v>
      </c>
      <c r="B1830" s="31" t="s">
        <v>2170</v>
      </c>
      <c r="C1830" s="28" t="s">
        <v>1852</v>
      </c>
      <c r="D1830" s="28" t="s">
        <v>1896</v>
      </c>
      <c r="E1830" s="53">
        <v>135323385</v>
      </c>
      <c r="F1830" s="53">
        <v>135323385</v>
      </c>
      <c r="G1830" s="28">
        <v>1</v>
      </c>
      <c r="H1830" s="28" t="s">
        <v>2162</v>
      </c>
      <c r="I1830" s="28" t="s">
        <v>1805</v>
      </c>
      <c r="J1830" s="28" t="s">
        <v>3535</v>
      </c>
      <c r="K1830" s="28" t="s">
        <v>3536</v>
      </c>
      <c r="L1830" s="28" t="s">
        <v>3866</v>
      </c>
      <c r="M1830" s="30">
        <v>0.72976762820512797</v>
      </c>
      <c r="N1830" s="28"/>
      <c r="O1830" s="1">
        <v>0.5</v>
      </c>
      <c r="P1830" s="16" t="s">
        <v>5130</v>
      </c>
      <c r="T1830" s="3"/>
    </row>
    <row r="1831" spans="1:20" ht="15" customHeight="1">
      <c r="A1831" s="28" t="s">
        <v>4972</v>
      </c>
      <c r="B1831" s="31" t="s">
        <v>2699</v>
      </c>
      <c r="C1831" s="28" t="s">
        <v>1861</v>
      </c>
      <c r="D1831" s="28" t="s">
        <v>1896</v>
      </c>
      <c r="E1831" s="53">
        <v>137375871</v>
      </c>
      <c r="F1831" s="53">
        <v>137375871</v>
      </c>
      <c r="G1831" s="28">
        <v>1</v>
      </c>
      <c r="H1831" s="28" t="s">
        <v>2162</v>
      </c>
      <c r="I1831" s="28" t="s">
        <v>3442</v>
      </c>
      <c r="J1831" s="28">
        <v>256</v>
      </c>
      <c r="K1831" s="28">
        <v>86</v>
      </c>
      <c r="L1831" s="28" t="s">
        <v>3909</v>
      </c>
      <c r="M1831" s="30">
        <v>0.56209150326797397</v>
      </c>
      <c r="N1831" s="28"/>
      <c r="O1831" s="1">
        <v>1</v>
      </c>
      <c r="P1831" s="16" t="s">
        <v>5131</v>
      </c>
      <c r="T1831" s="3"/>
    </row>
    <row r="1832" spans="1:20" ht="15" customHeight="1">
      <c r="A1832" s="28" t="s">
        <v>4972</v>
      </c>
      <c r="B1832" s="31" t="s">
        <v>2392</v>
      </c>
      <c r="C1832" s="28" t="s">
        <v>1863</v>
      </c>
      <c r="D1832" s="28" t="s">
        <v>1896</v>
      </c>
      <c r="E1832" s="53">
        <v>138498761</v>
      </c>
      <c r="F1832" s="53">
        <v>138498761</v>
      </c>
      <c r="G1832" s="28">
        <v>1</v>
      </c>
      <c r="H1832" s="28" t="s">
        <v>2161</v>
      </c>
      <c r="I1832" s="28" t="s">
        <v>3055</v>
      </c>
      <c r="J1832" s="28">
        <v>40</v>
      </c>
      <c r="K1832" s="28">
        <v>14</v>
      </c>
      <c r="L1832" s="28" t="s">
        <v>4857</v>
      </c>
      <c r="M1832" s="30">
        <v>6.8627450980392204E-2</v>
      </c>
      <c r="N1832" s="28"/>
      <c r="O1832" s="1">
        <v>1</v>
      </c>
      <c r="P1832" s="16" t="s">
        <v>5131</v>
      </c>
      <c r="T1832" s="3"/>
    </row>
    <row r="1833" spans="1:20" ht="15" customHeight="1">
      <c r="A1833" s="28" t="s">
        <v>4972</v>
      </c>
      <c r="B1833" s="31" t="s">
        <v>2392</v>
      </c>
      <c r="C1833" s="28" t="s">
        <v>1842</v>
      </c>
      <c r="D1833" s="28" t="s">
        <v>1896</v>
      </c>
      <c r="E1833" s="53">
        <v>138499107</v>
      </c>
      <c r="F1833" s="53">
        <v>138499107</v>
      </c>
      <c r="G1833" s="28">
        <v>1</v>
      </c>
      <c r="H1833" s="28" t="s">
        <v>2161</v>
      </c>
      <c r="I1833" s="28" t="s">
        <v>3055</v>
      </c>
      <c r="J1833" s="28">
        <v>386</v>
      </c>
      <c r="K1833" s="28">
        <v>129</v>
      </c>
      <c r="L1833" s="28" t="s">
        <v>4214</v>
      </c>
      <c r="M1833" s="30">
        <v>0.63235294117647001</v>
      </c>
      <c r="N1833" s="28"/>
      <c r="O1833" s="1">
        <v>1</v>
      </c>
      <c r="P1833" s="16" t="s">
        <v>5131</v>
      </c>
      <c r="T1833" s="3"/>
    </row>
    <row r="1834" spans="1:20" ht="15" customHeight="1">
      <c r="A1834" s="28" t="s">
        <v>4972</v>
      </c>
      <c r="B1834" s="31" t="s">
        <v>1114</v>
      </c>
      <c r="C1834" s="28" t="s">
        <v>1844</v>
      </c>
      <c r="D1834" s="28" t="s">
        <v>1896</v>
      </c>
      <c r="E1834" s="53">
        <v>138778761</v>
      </c>
      <c r="F1834" s="53">
        <v>138778765</v>
      </c>
      <c r="G1834" s="28">
        <v>5</v>
      </c>
      <c r="H1834" s="28" t="s">
        <v>2164</v>
      </c>
      <c r="I1834" s="28" t="s">
        <v>1809</v>
      </c>
      <c r="J1834" s="28">
        <v>1</v>
      </c>
      <c r="K1834" s="28">
        <v>1</v>
      </c>
      <c r="L1834" s="28" t="s">
        <v>3888</v>
      </c>
      <c r="M1834" s="30">
        <v>5.40540540540541E-3</v>
      </c>
      <c r="N1834" s="28"/>
      <c r="O1834" s="1">
        <v>1</v>
      </c>
      <c r="P1834" s="16" t="s">
        <v>5131</v>
      </c>
      <c r="T1834" s="3"/>
    </row>
    <row r="1835" spans="1:20" ht="15" customHeight="1">
      <c r="A1835" s="28" t="s">
        <v>4972</v>
      </c>
      <c r="B1835" s="31" t="s">
        <v>2221</v>
      </c>
      <c r="C1835" s="28" t="s">
        <v>1844</v>
      </c>
      <c r="D1835" s="28" t="s">
        <v>1896</v>
      </c>
      <c r="E1835" s="53">
        <v>138848166</v>
      </c>
      <c r="F1835" s="53">
        <v>138848166</v>
      </c>
      <c r="G1835" s="28">
        <v>5</v>
      </c>
      <c r="H1835" s="28" t="s">
        <v>2162</v>
      </c>
      <c r="I1835" s="28" t="s">
        <v>2847</v>
      </c>
      <c r="J1835" s="28">
        <v>879</v>
      </c>
      <c r="K1835" s="28">
        <v>293</v>
      </c>
      <c r="L1835" s="28" t="s">
        <v>3933</v>
      </c>
      <c r="M1835" s="30">
        <v>0.93015873015872996</v>
      </c>
      <c r="N1835" s="28"/>
      <c r="O1835" s="1">
        <v>0.33333333333333298</v>
      </c>
      <c r="P1835" s="16" t="s">
        <v>5131</v>
      </c>
      <c r="T1835" s="3"/>
    </row>
    <row r="1836" spans="1:20" ht="15" customHeight="1">
      <c r="A1836" s="28" t="s">
        <v>4972</v>
      </c>
      <c r="B1836" s="31" t="s">
        <v>2716</v>
      </c>
      <c r="C1836" s="28" t="s">
        <v>1848</v>
      </c>
      <c r="D1836" s="28" t="s">
        <v>1896</v>
      </c>
      <c r="E1836" s="53">
        <v>139048989</v>
      </c>
      <c r="F1836" s="53">
        <v>139048989</v>
      </c>
      <c r="G1836" s="28">
        <v>1</v>
      </c>
      <c r="H1836" s="28" t="s">
        <v>2162</v>
      </c>
      <c r="I1836" s="28" t="s">
        <v>3458</v>
      </c>
      <c r="J1836" s="28">
        <v>235</v>
      </c>
      <c r="K1836" s="28">
        <v>79</v>
      </c>
      <c r="L1836" s="28" t="s">
        <v>4786</v>
      </c>
      <c r="M1836" s="30">
        <v>0.413612565445026</v>
      </c>
      <c r="N1836" s="28"/>
      <c r="O1836" s="1">
        <v>1</v>
      </c>
      <c r="P1836" s="16" t="s">
        <v>5131</v>
      </c>
      <c r="T1836" s="3"/>
    </row>
    <row r="1837" spans="1:20" ht="15" customHeight="1">
      <c r="A1837" s="28" t="s">
        <v>4972</v>
      </c>
      <c r="B1837" s="31" t="s">
        <v>2318</v>
      </c>
      <c r="C1837" s="28" t="s">
        <v>1851</v>
      </c>
      <c r="D1837" s="28" t="s">
        <v>1896</v>
      </c>
      <c r="E1837" s="53">
        <v>139259704</v>
      </c>
      <c r="F1837" s="53">
        <v>139259705</v>
      </c>
      <c r="G1837" s="28">
        <v>2</v>
      </c>
      <c r="H1837" s="28" t="s">
        <v>2161</v>
      </c>
      <c r="I1837" s="28" t="s">
        <v>2956</v>
      </c>
      <c r="J1837" s="28">
        <v>397</v>
      </c>
      <c r="K1837" s="28">
        <v>133</v>
      </c>
      <c r="L1837" s="28" t="s">
        <v>4078</v>
      </c>
      <c r="M1837" s="30">
        <v>0.41823899371069201</v>
      </c>
      <c r="N1837" s="28"/>
      <c r="O1837" s="1">
        <v>1</v>
      </c>
      <c r="P1837" s="16" t="s">
        <v>5130</v>
      </c>
      <c r="T1837" s="3"/>
    </row>
    <row r="1838" spans="1:20" ht="15" customHeight="1">
      <c r="A1838" s="28" t="s">
        <v>4972</v>
      </c>
      <c r="B1838" s="31" t="s">
        <v>2394</v>
      </c>
      <c r="C1838" s="28" t="s">
        <v>1842</v>
      </c>
      <c r="D1838" s="28" t="s">
        <v>1896</v>
      </c>
      <c r="E1838" s="53">
        <v>139267642</v>
      </c>
      <c r="F1838" s="53">
        <v>139267642</v>
      </c>
      <c r="G1838" s="28">
        <v>1</v>
      </c>
      <c r="H1838" s="28" t="s">
        <v>2162</v>
      </c>
      <c r="I1838" s="28" t="s">
        <v>3057</v>
      </c>
      <c r="J1838" s="28" t="s">
        <v>3654</v>
      </c>
      <c r="K1838" s="28" t="s">
        <v>3655</v>
      </c>
      <c r="L1838" s="28" t="s">
        <v>4216</v>
      </c>
      <c r="M1838" s="30">
        <v>0.91326157342548453</v>
      </c>
      <c r="N1838" s="28"/>
      <c r="O1838" s="1">
        <v>0.33333333333333298</v>
      </c>
      <c r="P1838" s="16" t="s">
        <v>5130</v>
      </c>
      <c r="T1838" s="3"/>
    </row>
    <row r="1839" spans="1:20" ht="15" customHeight="1">
      <c r="A1839" s="28" t="s">
        <v>4972</v>
      </c>
      <c r="B1839" s="31" t="s">
        <v>2306</v>
      </c>
      <c r="C1839" s="28" t="s">
        <v>1874</v>
      </c>
      <c r="D1839" s="28" t="s">
        <v>1896</v>
      </c>
      <c r="E1839" s="53">
        <v>139448486</v>
      </c>
      <c r="F1839" s="53">
        <v>139448486</v>
      </c>
      <c r="G1839" s="28">
        <v>1</v>
      </c>
      <c r="H1839" s="28" t="s">
        <v>2161</v>
      </c>
      <c r="I1839" s="28" t="s">
        <v>2945</v>
      </c>
      <c r="J1839" s="28" t="s">
        <v>3604</v>
      </c>
      <c r="K1839" s="28" t="s">
        <v>3605</v>
      </c>
      <c r="L1839" s="28" t="s">
        <v>4062</v>
      </c>
      <c r="M1839" s="30">
        <v>0.89213717463505049</v>
      </c>
      <c r="N1839" s="28"/>
      <c r="O1839" s="1">
        <v>0.66666666666666696</v>
      </c>
      <c r="P1839" s="16" t="s">
        <v>5131</v>
      </c>
      <c r="T1839" s="3"/>
    </row>
    <row r="1840" spans="1:20" ht="15" customHeight="1">
      <c r="A1840" s="28" t="s">
        <v>4972</v>
      </c>
      <c r="B1840" s="31" t="s">
        <v>2532</v>
      </c>
      <c r="C1840" s="28" t="s">
        <v>1842</v>
      </c>
      <c r="D1840" s="28" t="s">
        <v>1896</v>
      </c>
      <c r="E1840" s="53">
        <v>139512485</v>
      </c>
      <c r="F1840" s="53">
        <v>139512485</v>
      </c>
      <c r="G1840" s="28">
        <v>1</v>
      </c>
      <c r="H1840" s="28" t="s">
        <v>2161</v>
      </c>
      <c r="I1840" s="28" t="s">
        <v>1811</v>
      </c>
      <c r="J1840" s="28" t="s">
        <v>3727</v>
      </c>
      <c r="K1840" s="28" t="s">
        <v>3728</v>
      </c>
      <c r="L1840" s="28" t="s">
        <v>4464</v>
      </c>
      <c r="M1840" s="30">
        <v>0.43925903662784749</v>
      </c>
      <c r="N1840" s="28"/>
      <c r="O1840" s="1">
        <v>1</v>
      </c>
      <c r="P1840" s="16" t="s">
        <v>5131</v>
      </c>
      <c r="T1840" s="3"/>
    </row>
    <row r="1841" spans="1:20" ht="15" customHeight="1">
      <c r="A1841" s="28" t="s">
        <v>4972</v>
      </c>
      <c r="B1841" s="31" t="s">
        <v>2600</v>
      </c>
      <c r="C1841" s="28" t="s">
        <v>1849</v>
      </c>
      <c r="D1841" s="28" t="s">
        <v>1896</v>
      </c>
      <c r="E1841" s="53">
        <v>139629957</v>
      </c>
      <c r="F1841" s="53">
        <v>139629957</v>
      </c>
      <c r="G1841" s="28">
        <v>1</v>
      </c>
      <c r="H1841" s="28" t="s">
        <v>2161</v>
      </c>
      <c r="I1841" s="28" t="s">
        <v>3314</v>
      </c>
      <c r="J1841" s="28">
        <v>516</v>
      </c>
      <c r="K1841" s="28">
        <v>172</v>
      </c>
      <c r="L1841" s="28" t="s">
        <v>4579</v>
      </c>
      <c r="M1841" s="30">
        <v>0.97175141242937901</v>
      </c>
      <c r="N1841" s="28"/>
      <c r="O1841" s="1">
        <v>1</v>
      </c>
      <c r="P1841" s="16" t="s">
        <v>5131</v>
      </c>
      <c r="T1841" s="3"/>
    </row>
    <row r="1842" spans="1:20" ht="15" customHeight="1">
      <c r="A1842" s="28" t="s">
        <v>4972</v>
      </c>
      <c r="B1842" s="31" t="s">
        <v>2237</v>
      </c>
      <c r="C1842" s="28" t="s">
        <v>1844</v>
      </c>
      <c r="D1842" s="28" t="s">
        <v>1897</v>
      </c>
      <c r="E1842" s="53">
        <v>8724319</v>
      </c>
      <c r="F1842" s="53">
        <v>8724319</v>
      </c>
      <c r="G1842" s="28">
        <v>1</v>
      </c>
      <c r="H1842" s="28" t="s">
        <v>2162</v>
      </c>
      <c r="I1842" s="28" t="s">
        <v>2866</v>
      </c>
      <c r="J1842" s="28" t="s">
        <v>3571</v>
      </c>
      <c r="K1842" s="28" t="s">
        <v>3572</v>
      </c>
      <c r="L1842" s="28" t="s">
        <v>3959</v>
      </c>
      <c r="M1842" s="30">
        <v>0.48048048048047998</v>
      </c>
      <c r="N1842" s="28"/>
      <c r="O1842" s="1">
        <v>1</v>
      </c>
      <c r="P1842" s="16" t="s">
        <v>5131</v>
      </c>
      <c r="T1842" s="3"/>
    </row>
    <row r="1843" spans="1:20" ht="15" customHeight="1">
      <c r="A1843" s="28" t="s">
        <v>4972</v>
      </c>
      <c r="B1843" s="31" t="s">
        <v>2238</v>
      </c>
      <c r="C1843" s="28" t="s">
        <v>1844</v>
      </c>
      <c r="D1843" s="28" t="s">
        <v>1897</v>
      </c>
      <c r="E1843" s="53">
        <v>8955945</v>
      </c>
      <c r="F1843" s="53">
        <v>8955945</v>
      </c>
      <c r="G1843" s="28">
        <v>1</v>
      </c>
      <c r="H1843" s="28" t="s">
        <v>2162</v>
      </c>
      <c r="I1843" s="28" t="s">
        <v>2867</v>
      </c>
      <c r="J1843" s="28">
        <v>456</v>
      </c>
      <c r="K1843" s="28">
        <v>152</v>
      </c>
      <c r="L1843" s="28" t="s">
        <v>3960</v>
      </c>
      <c r="M1843" s="30">
        <v>0.81283422459892996</v>
      </c>
      <c r="N1843" s="28"/>
      <c r="O1843" s="1">
        <v>1</v>
      </c>
      <c r="P1843" s="16" t="s">
        <v>5131</v>
      </c>
      <c r="T1843" s="3"/>
    </row>
    <row r="1844" spans="1:20" ht="15" customHeight="1">
      <c r="A1844" s="28" t="s">
        <v>4972</v>
      </c>
      <c r="B1844" s="31" t="s">
        <v>2246</v>
      </c>
      <c r="C1844" s="28" t="s">
        <v>1844</v>
      </c>
      <c r="D1844" s="28" t="s">
        <v>1897</v>
      </c>
      <c r="E1844" s="53">
        <v>9895532</v>
      </c>
      <c r="F1844" s="53">
        <v>9895532</v>
      </c>
      <c r="G1844" s="28">
        <v>1</v>
      </c>
      <c r="H1844" s="28" t="s">
        <v>2161</v>
      </c>
      <c r="I1844" s="28" t="s">
        <v>2877</v>
      </c>
      <c r="J1844" s="28">
        <v>135</v>
      </c>
      <c r="K1844" s="28">
        <v>45</v>
      </c>
      <c r="L1844" s="28" t="s">
        <v>3975</v>
      </c>
      <c r="M1844" s="30">
        <v>0.209302325581395</v>
      </c>
      <c r="N1844" s="28"/>
      <c r="O1844" s="1">
        <v>1</v>
      </c>
      <c r="P1844" s="16" t="s">
        <v>5131</v>
      </c>
      <c r="T1844" s="3"/>
    </row>
    <row r="1845" spans="1:20" ht="15" customHeight="1">
      <c r="A1845" s="28" t="s">
        <v>4972</v>
      </c>
      <c r="B1845" s="31" t="s">
        <v>2485</v>
      </c>
      <c r="C1845" s="28" t="s">
        <v>1842</v>
      </c>
      <c r="D1845" s="28" t="s">
        <v>1897</v>
      </c>
      <c r="E1845" s="53">
        <v>10429566</v>
      </c>
      <c r="F1845" s="53">
        <v>10429569</v>
      </c>
      <c r="G1845" s="28">
        <v>4</v>
      </c>
      <c r="H1845" s="28" t="s">
        <v>2161</v>
      </c>
      <c r="I1845" s="28" t="s">
        <v>3173</v>
      </c>
      <c r="J1845" s="28">
        <v>787</v>
      </c>
      <c r="K1845" s="28">
        <v>263</v>
      </c>
      <c r="L1845" s="28" t="s">
        <v>4372</v>
      </c>
      <c r="M1845" s="30">
        <v>0.48613678373382602</v>
      </c>
      <c r="N1845" s="28"/>
      <c r="O1845" s="1">
        <v>0.11111111111111099</v>
      </c>
      <c r="P1845" s="16" t="s">
        <v>5130</v>
      </c>
      <c r="T1845" s="3"/>
    </row>
    <row r="1846" spans="1:20" ht="15" customHeight="1">
      <c r="A1846" s="28" t="s">
        <v>4972</v>
      </c>
      <c r="B1846" s="31" t="s">
        <v>2253</v>
      </c>
      <c r="C1846" s="28" t="s">
        <v>1844</v>
      </c>
      <c r="D1846" s="28" t="s">
        <v>1897</v>
      </c>
      <c r="E1846" s="53">
        <v>13696092</v>
      </c>
      <c r="F1846" s="53">
        <v>13696094</v>
      </c>
      <c r="G1846" s="28">
        <v>3</v>
      </c>
      <c r="H1846" s="28" t="s">
        <v>2161</v>
      </c>
      <c r="I1846" s="28" t="s">
        <v>2887</v>
      </c>
      <c r="J1846" s="28">
        <v>2758</v>
      </c>
      <c r="K1846" s="28">
        <v>920</v>
      </c>
      <c r="L1846" s="28" t="s">
        <v>3989</v>
      </c>
      <c r="M1846" s="30">
        <v>0.90819348469891403</v>
      </c>
      <c r="N1846" s="28"/>
      <c r="O1846" s="1">
        <v>1</v>
      </c>
      <c r="P1846" s="16" t="s">
        <v>5130</v>
      </c>
      <c r="T1846" s="3"/>
    </row>
    <row r="1847" spans="1:20" ht="15" customHeight="1">
      <c r="A1847" s="28" t="s">
        <v>4972</v>
      </c>
      <c r="B1847" s="31" t="s">
        <v>2404</v>
      </c>
      <c r="C1847" s="28" t="s">
        <v>1842</v>
      </c>
      <c r="D1847" s="28" t="s">
        <v>1897</v>
      </c>
      <c r="E1847" s="53">
        <v>18581563</v>
      </c>
      <c r="F1847" s="53">
        <v>18581563</v>
      </c>
      <c r="G1847" s="28">
        <v>2</v>
      </c>
      <c r="H1847" s="28" t="s">
        <v>2162</v>
      </c>
      <c r="I1847" s="28" t="s">
        <v>3069</v>
      </c>
      <c r="J1847" s="28" t="s">
        <v>3665</v>
      </c>
      <c r="K1847" s="28" t="s">
        <v>3666</v>
      </c>
      <c r="L1847" s="28" t="s">
        <v>4230</v>
      </c>
      <c r="M1847" s="30">
        <v>0.99321047526673101</v>
      </c>
      <c r="N1847" s="28"/>
      <c r="O1847" s="1">
        <v>1</v>
      </c>
      <c r="P1847" s="16" t="s">
        <v>5130</v>
      </c>
      <c r="T1847" s="3"/>
    </row>
    <row r="1848" spans="1:20" ht="15" customHeight="1">
      <c r="A1848" s="28" t="s">
        <v>4972</v>
      </c>
      <c r="B1848" s="31" t="s">
        <v>1118</v>
      </c>
      <c r="C1848" s="28" t="s">
        <v>1841</v>
      </c>
      <c r="D1848" s="28" t="s">
        <v>1897</v>
      </c>
      <c r="E1848" s="53">
        <v>22929979</v>
      </c>
      <c r="F1848" s="53">
        <v>22929979</v>
      </c>
      <c r="G1848" s="28">
        <v>1</v>
      </c>
      <c r="H1848" s="28" t="s">
        <v>2161</v>
      </c>
      <c r="I1848" s="28" t="s">
        <v>1813</v>
      </c>
      <c r="J1848" s="28">
        <v>1884</v>
      </c>
      <c r="K1848" s="28">
        <v>628</v>
      </c>
      <c r="L1848" s="28" t="s">
        <v>4044</v>
      </c>
      <c r="M1848" s="30">
        <v>0.99367088607595</v>
      </c>
      <c r="N1848" s="28"/>
      <c r="O1848" s="1">
        <v>1</v>
      </c>
      <c r="P1848" s="16" t="s">
        <v>5131</v>
      </c>
      <c r="T1848" s="3"/>
    </row>
    <row r="1849" spans="1:20" ht="15" customHeight="1">
      <c r="A1849" s="28" t="s">
        <v>4972</v>
      </c>
      <c r="B1849" s="31" t="s">
        <v>2231</v>
      </c>
      <c r="C1849" s="28" t="s">
        <v>1844</v>
      </c>
      <c r="D1849" s="28" t="s">
        <v>1897</v>
      </c>
      <c r="E1849" s="53">
        <v>32340218</v>
      </c>
      <c r="F1849" s="53">
        <v>32340218</v>
      </c>
      <c r="G1849" s="28">
        <v>1</v>
      </c>
      <c r="H1849" s="28" t="s">
        <v>2161</v>
      </c>
      <c r="I1849" s="28" t="s">
        <v>2860</v>
      </c>
      <c r="J1849" s="28">
        <v>30</v>
      </c>
      <c r="K1849" s="28">
        <v>10</v>
      </c>
      <c r="L1849" s="28" t="s">
        <v>3953</v>
      </c>
      <c r="M1849" s="30">
        <v>4.26439232409382E-3</v>
      </c>
      <c r="N1849" s="28"/>
      <c r="O1849" s="1">
        <v>5.5555555555555601E-2</v>
      </c>
      <c r="P1849" s="16" t="s">
        <v>5130</v>
      </c>
      <c r="T1849" s="3"/>
    </row>
    <row r="1850" spans="1:20" ht="15" customHeight="1">
      <c r="A1850" s="28" t="s">
        <v>4972</v>
      </c>
      <c r="B1850" s="31" t="s">
        <v>2231</v>
      </c>
      <c r="C1850" s="28" t="s">
        <v>1842</v>
      </c>
      <c r="D1850" s="28" t="s">
        <v>1897</v>
      </c>
      <c r="E1850" s="53">
        <v>32340238</v>
      </c>
      <c r="F1850" s="53">
        <v>32340238</v>
      </c>
      <c r="G1850" s="28">
        <v>7</v>
      </c>
      <c r="H1850" s="28" t="s">
        <v>2162</v>
      </c>
      <c r="I1850" s="28" t="s">
        <v>2860</v>
      </c>
      <c r="J1850" s="28">
        <v>10</v>
      </c>
      <c r="K1850" s="28">
        <v>4</v>
      </c>
      <c r="L1850" s="28" t="s">
        <v>4270</v>
      </c>
      <c r="M1850" s="30">
        <v>1.70575692963753E-3</v>
      </c>
      <c r="N1850" s="28"/>
      <c r="O1850" s="1">
        <v>5.5555555555555601E-2</v>
      </c>
      <c r="P1850" s="16" t="s">
        <v>5130</v>
      </c>
      <c r="T1850" s="3"/>
    </row>
    <row r="1851" spans="1:20" ht="15" customHeight="1">
      <c r="A1851" s="28" t="s">
        <v>4972</v>
      </c>
      <c r="B1851" s="31" t="s">
        <v>2424</v>
      </c>
      <c r="C1851" s="28" t="s">
        <v>1840</v>
      </c>
      <c r="D1851" s="28" t="s">
        <v>1897</v>
      </c>
      <c r="E1851" s="53">
        <v>36072605</v>
      </c>
      <c r="F1851" s="53">
        <v>36072605</v>
      </c>
      <c r="G1851" s="28">
        <v>2</v>
      </c>
      <c r="H1851" s="28" t="s">
        <v>2162</v>
      </c>
      <c r="I1851" s="28" t="s">
        <v>3093</v>
      </c>
      <c r="J1851" s="28">
        <v>1267</v>
      </c>
      <c r="K1851" s="28">
        <v>423</v>
      </c>
      <c r="L1851" s="28" t="s">
        <v>4702</v>
      </c>
      <c r="M1851" s="30">
        <v>0.84095427435387704</v>
      </c>
      <c r="N1851" s="28"/>
      <c r="O1851" s="1">
        <v>1</v>
      </c>
      <c r="P1851" s="16" t="s">
        <v>5131</v>
      </c>
      <c r="T1851" s="3"/>
    </row>
    <row r="1852" spans="1:20" ht="15" customHeight="1">
      <c r="A1852" s="28" t="s">
        <v>4972</v>
      </c>
      <c r="B1852" s="31" t="s">
        <v>2424</v>
      </c>
      <c r="C1852" s="28" t="s">
        <v>1842</v>
      </c>
      <c r="D1852" s="28" t="s">
        <v>1897</v>
      </c>
      <c r="E1852" s="53">
        <v>36072803</v>
      </c>
      <c r="F1852" s="53">
        <v>36072803</v>
      </c>
      <c r="G1852" s="28">
        <v>1</v>
      </c>
      <c r="H1852" s="28" t="s">
        <v>2162</v>
      </c>
      <c r="I1852" s="28" t="s">
        <v>3093</v>
      </c>
      <c r="J1852" s="28">
        <v>1465</v>
      </c>
      <c r="K1852" s="28">
        <v>489</v>
      </c>
      <c r="L1852" s="28" t="s">
        <v>4260</v>
      </c>
      <c r="M1852" s="30">
        <v>0.97216699801192796</v>
      </c>
      <c r="N1852" s="28"/>
      <c r="O1852" s="1">
        <v>1</v>
      </c>
      <c r="P1852" s="16" t="s">
        <v>5131</v>
      </c>
      <c r="T1852" s="3"/>
    </row>
    <row r="1853" spans="1:20" ht="15" customHeight="1">
      <c r="A1853" s="28" t="s">
        <v>4972</v>
      </c>
      <c r="B1853" s="31" t="s">
        <v>2424</v>
      </c>
      <c r="C1853" s="28" t="s">
        <v>1854</v>
      </c>
      <c r="D1853" s="28" t="s">
        <v>1897</v>
      </c>
      <c r="E1853" s="53">
        <v>36072816</v>
      </c>
      <c r="F1853" s="53">
        <v>36072816</v>
      </c>
      <c r="G1853" s="28">
        <v>1</v>
      </c>
      <c r="H1853" s="28" t="s">
        <v>2162</v>
      </c>
      <c r="I1853" s="28" t="s">
        <v>3093</v>
      </c>
      <c r="J1853" s="28">
        <v>1478</v>
      </c>
      <c r="K1853" s="28">
        <v>493</v>
      </c>
      <c r="L1853" s="28" t="s">
        <v>4881</v>
      </c>
      <c r="M1853" s="30">
        <v>0.980119284294235</v>
      </c>
      <c r="N1853" s="28"/>
      <c r="O1853" s="1">
        <v>1</v>
      </c>
      <c r="P1853" s="16" t="s">
        <v>5131</v>
      </c>
      <c r="T1853" s="3"/>
    </row>
    <row r="1854" spans="1:20" ht="15" customHeight="1">
      <c r="A1854" s="28" t="s">
        <v>4972</v>
      </c>
      <c r="B1854" s="31" t="s">
        <v>2592</v>
      </c>
      <c r="C1854" s="28" t="s">
        <v>1842</v>
      </c>
      <c r="D1854" s="28" t="s">
        <v>1897</v>
      </c>
      <c r="E1854" s="53">
        <v>47804855</v>
      </c>
      <c r="F1854" s="53">
        <v>47804855</v>
      </c>
      <c r="G1854" s="28">
        <v>1</v>
      </c>
      <c r="H1854" s="28" t="s">
        <v>2162</v>
      </c>
      <c r="I1854" s="28" t="s">
        <v>1816</v>
      </c>
      <c r="J1854" s="28" t="s">
        <v>3762</v>
      </c>
      <c r="K1854" s="28" t="s">
        <v>3763</v>
      </c>
      <c r="L1854" s="28" t="s">
        <v>4565</v>
      </c>
      <c r="M1854" s="30">
        <v>6.9016783401612256E-2</v>
      </c>
      <c r="N1854" s="28"/>
      <c r="O1854" s="1">
        <v>0.66666666666666696</v>
      </c>
      <c r="P1854" s="16" t="s">
        <v>5131</v>
      </c>
      <c r="T1854" s="3"/>
    </row>
    <row r="1855" spans="1:20" ht="15" customHeight="1">
      <c r="A1855" s="28" t="s">
        <v>4972</v>
      </c>
      <c r="B1855" s="31" t="s">
        <v>2544</v>
      </c>
      <c r="C1855" s="28" t="s">
        <v>1842</v>
      </c>
      <c r="D1855" s="28" t="s">
        <v>1897</v>
      </c>
      <c r="E1855" s="53">
        <v>53472312</v>
      </c>
      <c r="F1855" s="53">
        <v>53472346</v>
      </c>
      <c r="G1855" s="28">
        <v>35</v>
      </c>
      <c r="H1855" s="28" t="s">
        <v>2161</v>
      </c>
      <c r="I1855" s="28" t="s">
        <v>3241</v>
      </c>
      <c r="J1855" s="28">
        <v>556</v>
      </c>
      <c r="K1855" s="28">
        <v>186</v>
      </c>
      <c r="L1855" s="28" t="s">
        <v>4483</v>
      </c>
      <c r="M1855" s="30">
        <v>0.96373056994818695</v>
      </c>
      <c r="N1855" s="28"/>
      <c r="O1855" s="1">
        <v>0.33333333333333298</v>
      </c>
      <c r="P1855" s="16" t="s">
        <v>5131</v>
      </c>
      <c r="T1855" s="3"/>
    </row>
    <row r="1856" spans="1:20" ht="15" customHeight="1">
      <c r="A1856" s="28" t="s">
        <v>4972</v>
      </c>
      <c r="B1856" s="31" t="s">
        <v>2331</v>
      </c>
      <c r="C1856" s="28" t="s">
        <v>1865</v>
      </c>
      <c r="D1856" s="28" t="s">
        <v>1897</v>
      </c>
      <c r="E1856" s="53">
        <v>55069157</v>
      </c>
      <c r="F1856" s="53">
        <v>55069157</v>
      </c>
      <c r="G1856" s="28">
        <v>1</v>
      </c>
      <c r="H1856" s="28" t="s">
        <v>2162</v>
      </c>
      <c r="I1856" s="28" t="s">
        <v>2972</v>
      </c>
      <c r="J1856" s="28" t="s">
        <v>3619</v>
      </c>
      <c r="K1856" s="28" t="s">
        <v>3620</v>
      </c>
      <c r="L1856" s="28" t="s">
        <v>4099</v>
      </c>
      <c r="M1856" s="30">
        <v>1.5664607724780639E-2</v>
      </c>
      <c r="N1856" s="28"/>
      <c r="O1856" s="1">
        <v>1</v>
      </c>
      <c r="P1856" s="16" t="s">
        <v>5130</v>
      </c>
      <c r="T1856" s="3"/>
    </row>
    <row r="1857" spans="1:20" ht="15" customHeight="1">
      <c r="A1857" s="28" t="s">
        <v>4972</v>
      </c>
      <c r="B1857" s="31" t="s">
        <v>2334</v>
      </c>
      <c r="C1857" s="28" t="s">
        <v>1865</v>
      </c>
      <c r="D1857" s="28" t="s">
        <v>1897</v>
      </c>
      <c r="E1857" s="53">
        <v>55119239</v>
      </c>
      <c r="F1857" s="53">
        <v>55119240</v>
      </c>
      <c r="G1857" s="28">
        <v>2</v>
      </c>
      <c r="H1857" s="28" t="s">
        <v>2161</v>
      </c>
      <c r="I1857" s="28" t="s">
        <v>2977</v>
      </c>
      <c r="J1857" s="28">
        <v>40</v>
      </c>
      <c r="K1857" s="28">
        <v>14</v>
      </c>
      <c r="L1857" s="28" t="s">
        <v>4104</v>
      </c>
      <c r="M1857" s="30">
        <v>0.125</v>
      </c>
      <c r="N1857" s="28"/>
      <c r="O1857" s="1">
        <v>1</v>
      </c>
      <c r="P1857" s="16" t="s">
        <v>5131</v>
      </c>
      <c r="T1857" s="3"/>
    </row>
    <row r="1858" spans="1:20" ht="15" customHeight="1">
      <c r="A1858" s="28" t="s">
        <v>4972</v>
      </c>
      <c r="B1858" s="31" t="s">
        <v>2436</v>
      </c>
      <c r="C1858" s="28" t="s">
        <v>1842</v>
      </c>
      <c r="D1858" s="28" t="s">
        <v>1897</v>
      </c>
      <c r="E1858" s="53">
        <v>55186948</v>
      </c>
      <c r="F1858" s="53">
        <v>55186948</v>
      </c>
      <c r="G1858" s="28">
        <v>1</v>
      </c>
      <c r="H1858" s="28" t="s">
        <v>2161</v>
      </c>
      <c r="I1858" s="28" t="s">
        <v>3108</v>
      </c>
      <c r="J1858" s="28" t="s">
        <v>3688</v>
      </c>
      <c r="K1858" s="28" t="s">
        <v>3689</v>
      </c>
      <c r="L1858" s="28" t="s">
        <v>4283</v>
      </c>
      <c r="M1858" s="30">
        <v>0.97424845269672855</v>
      </c>
      <c r="N1858" s="28"/>
      <c r="O1858" s="1">
        <v>0.25</v>
      </c>
      <c r="P1858" s="16" t="s">
        <v>5130</v>
      </c>
      <c r="T1858" s="3"/>
    </row>
    <row r="1859" spans="1:20" ht="15" customHeight="1">
      <c r="A1859" s="28" t="s">
        <v>4972</v>
      </c>
      <c r="B1859" s="31" t="s">
        <v>2656</v>
      </c>
      <c r="C1859" s="28" t="s">
        <v>1846</v>
      </c>
      <c r="D1859" s="28" t="s">
        <v>1897</v>
      </c>
      <c r="E1859" s="53">
        <v>64639814</v>
      </c>
      <c r="F1859" s="53">
        <v>64639815</v>
      </c>
      <c r="G1859" s="28">
        <v>2</v>
      </c>
      <c r="H1859" s="28" t="s">
        <v>2161</v>
      </c>
      <c r="I1859" s="28" t="s">
        <v>3384</v>
      </c>
      <c r="J1859" s="28">
        <v>2511</v>
      </c>
      <c r="K1859" s="28">
        <v>837</v>
      </c>
      <c r="L1859" s="28" t="s">
        <v>4678</v>
      </c>
      <c r="M1859" s="30">
        <v>1</v>
      </c>
      <c r="N1859" s="28"/>
      <c r="O1859" s="1">
        <v>1</v>
      </c>
      <c r="P1859" s="16" t="s">
        <v>5130</v>
      </c>
      <c r="T1859" s="3"/>
    </row>
    <row r="1860" spans="1:20" ht="15" customHeight="1">
      <c r="A1860" s="28" t="s">
        <v>4972</v>
      </c>
      <c r="B1860" s="31" t="s">
        <v>2585</v>
      </c>
      <c r="C1860" s="28" t="s">
        <v>1842</v>
      </c>
      <c r="D1860" s="28" t="s">
        <v>1897</v>
      </c>
      <c r="E1860" s="53">
        <v>65158718</v>
      </c>
      <c r="F1860" s="53">
        <v>65158718</v>
      </c>
      <c r="G1860" s="28">
        <v>1</v>
      </c>
      <c r="H1860" s="28" t="s">
        <v>2162</v>
      </c>
      <c r="I1860" s="28" t="s">
        <v>3295</v>
      </c>
      <c r="J1860" s="28">
        <v>978</v>
      </c>
      <c r="K1860" s="28">
        <v>326</v>
      </c>
      <c r="L1860" s="28" t="s">
        <v>4551</v>
      </c>
      <c r="M1860" s="30">
        <v>0.93678160919540199</v>
      </c>
      <c r="N1860" s="28"/>
      <c r="O1860" s="1">
        <v>0.2</v>
      </c>
      <c r="P1860" s="16" t="s">
        <v>5130</v>
      </c>
      <c r="T1860" s="3"/>
    </row>
    <row r="1861" spans="1:20" ht="15" customHeight="1">
      <c r="A1861" s="28" t="s">
        <v>4972</v>
      </c>
      <c r="B1861" s="31" t="s">
        <v>2585</v>
      </c>
      <c r="C1861" s="28" t="s">
        <v>1842</v>
      </c>
      <c r="D1861" s="28" t="s">
        <v>1897</v>
      </c>
      <c r="E1861" s="53">
        <v>65164021</v>
      </c>
      <c r="F1861" s="53">
        <v>65164048</v>
      </c>
      <c r="G1861" s="28">
        <v>28</v>
      </c>
      <c r="H1861" s="28" t="s">
        <v>2161</v>
      </c>
      <c r="I1861" s="28" t="s">
        <v>3296</v>
      </c>
      <c r="J1861" s="28" t="s">
        <v>3755</v>
      </c>
      <c r="K1861" s="28" t="s">
        <v>3756</v>
      </c>
      <c r="L1861" s="28" t="s">
        <v>4552</v>
      </c>
      <c r="M1861" s="30">
        <v>0.72083968497838657</v>
      </c>
      <c r="N1861" s="28"/>
      <c r="O1861" s="1">
        <v>1</v>
      </c>
      <c r="P1861" s="16" t="s">
        <v>5130</v>
      </c>
      <c r="T1861" s="3"/>
    </row>
    <row r="1862" spans="1:20" ht="15" customHeight="1">
      <c r="A1862" s="28" t="s">
        <v>4972</v>
      </c>
      <c r="B1862" s="31" t="s">
        <v>2272</v>
      </c>
      <c r="C1862" s="28" t="s">
        <v>1844</v>
      </c>
      <c r="D1862" s="28" t="s">
        <v>1897</v>
      </c>
      <c r="E1862" s="53">
        <v>67851941</v>
      </c>
      <c r="F1862" s="53">
        <v>67851941</v>
      </c>
      <c r="G1862" s="28">
        <v>8</v>
      </c>
      <c r="H1862" s="28" t="s">
        <v>2163</v>
      </c>
      <c r="I1862" s="28" t="s">
        <v>2909</v>
      </c>
      <c r="J1862" s="28">
        <v>232</v>
      </c>
      <c r="K1862" s="28">
        <v>78</v>
      </c>
      <c r="L1862" s="28" t="s">
        <v>4022</v>
      </c>
      <c r="M1862" s="30">
        <v>7.0652173913043501E-2</v>
      </c>
      <c r="N1862" s="28"/>
      <c r="O1862" s="1">
        <v>0.33333333333333298</v>
      </c>
      <c r="P1862" s="16" t="s">
        <v>5130</v>
      </c>
      <c r="T1862" s="3"/>
    </row>
    <row r="1863" spans="1:20" ht="15" customHeight="1">
      <c r="A1863" s="28" t="s">
        <v>4972</v>
      </c>
      <c r="B1863" s="31" t="s">
        <v>1125</v>
      </c>
      <c r="C1863" s="28" t="s">
        <v>1843</v>
      </c>
      <c r="D1863" s="28" t="s">
        <v>1897</v>
      </c>
      <c r="E1863" s="53">
        <v>70034100</v>
      </c>
      <c r="F1863" s="53">
        <v>70034100</v>
      </c>
      <c r="G1863" s="28">
        <v>1</v>
      </c>
      <c r="H1863" s="28" t="s">
        <v>2161</v>
      </c>
      <c r="I1863" s="28" t="s">
        <v>1820</v>
      </c>
      <c r="J1863" s="28">
        <v>22</v>
      </c>
      <c r="K1863" s="28">
        <v>8</v>
      </c>
      <c r="L1863" s="28" t="s">
        <v>4145</v>
      </c>
      <c r="M1863" s="30">
        <v>8.5015940488841705E-3</v>
      </c>
      <c r="N1863" s="28"/>
      <c r="O1863" s="1">
        <v>0.5</v>
      </c>
      <c r="P1863" s="16" t="s">
        <v>5131</v>
      </c>
      <c r="T1863" s="3"/>
    </row>
    <row r="1864" spans="1:20" ht="15" customHeight="1">
      <c r="A1864" s="28" t="s">
        <v>4972</v>
      </c>
      <c r="B1864" s="31" t="s">
        <v>2588</v>
      </c>
      <c r="C1864" s="28" t="s">
        <v>1842</v>
      </c>
      <c r="D1864" s="28" t="s">
        <v>1897</v>
      </c>
      <c r="E1864" s="53">
        <v>73441266</v>
      </c>
      <c r="F1864" s="53">
        <v>73441266</v>
      </c>
      <c r="G1864" s="28">
        <v>1</v>
      </c>
      <c r="H1864" s="28" t="s">
        <v>2161</v>
      </c>
      <c r="I1864" s="28" t="s">
        <v>3299</v>
      </c>
      <c r="J1864" s="28">
        <v>440</v>
      </c>
      <c r="K1864" s="28">
        <v>147</v>
      </c>
      <c r="L1864" s="28" t="s">
        <v>4556</v>
      </c>
      <c r="M1864" s="30">
        <v>0.880239520958084</v>
      </c>
      <c r="N1864" s="28"/>
      <c r="O1864" s="1">
        <v>1</v>
      </c>
      <c r="P1864" s="16" t="s">
        <v>5131</v>
      </c>
      <c r="T1864" s="3"/>
    </row>
    <row r="1865" spans="1:20" ht="15" customHeight="1">
      <c r="A1865" s="28" t="s">
        <v>4972</v>
      </c>
      <c r="B1865" s="31" t="s">
        <v>2588</v>
      </c>
      <c r="C1865" s="28" t="s">
        <v>1846</v>
      </c>
      <c r="D1865" s="28" t="s">
        <v>1897</v>
      </c>
      <c r="E1865" s="53">
        <v>73441277</v>
      </c>
      <c r="F1865" s="53">
        <v>73441277</v>
      </c>
      <c r="G1865" s="28">
        <v>1</v>
      </c>
      <c r="H1865" s="28" t="s">
        <v>2161</v>
      </c>
      <c r="I1865" s="28" t="s">
        <v>3299</v>
      </c>
      <c r="J1865" s="28">
        <v>451</v>
      </c>
      <c r="K1865" s="28">
        <v>151</v>
      </c>
      <c r="L1865" s="28" t="s">
        <v>4679</v>
      </c>
      <c r="M1865" s="30">
        <v>0.90419161676646698</v>
      </c>
      <c r="N1865" s="28"/>
      <c r="O1865" s="1">
        <v>1</v>
      </c>
      <c r="P1865" s="16" t="s">
        <v>5131</v>
      </c>
      <c r="T1865" s="3"/>
    </row>
    <row r="1866" spans="1:20" ht="15" customHeight="1">
      <c r="A1866" s="28" t="s">
        <v>4972</v>
      </c>
      <c r="B1866" s="31" t="s">
        <v>2589</v>
      </c>
      <c r="C1866" s="28" t="s">
        <v>1842</v>
      </c>
      <c r="D1866" s="28" t="s">
        <v>1897</v>
      </c>
      <c r="E1866" s="53">
        <v>77799257</v>
      </c>
      <c r="F1866" s="53">
        <v>77799257</v>
      </c>
      <c r="G1866" s="28">
        <v>1</v>
      </c>
      <c r="H1866" s="28" t="s">
        <v>2163</v>
      </c>
      <c r="I1866" s="28" t="s">
        <v>3300</v>
      </c>
      <c r="J1866" s="28">
        <v>1317</v>
      </c>
      <c r="K1866" s="28">
        <v>439</v>
      </c>
      <c r="L1866" s="28" t="s">
        <v>4557</v>
      </c>
      <c r="M1866" s="30">
        <v>0.92226890756302504</v>
      </c>
      <c r="N1866" s="28"/>
      <c r="O1866" s="1">
        <v>1</v>
      </c>
      <c r="P1866" s="16" t="s">
        <v>5131</v>
      </c>
      <c r="T1866" s="3"/>
    </row>
    <row r="1867" spans="1:20" ht="15" customHeight="1">
      <c r="A1867" s="28" t="s">
        <v>4972</v>
      </c>
      <c r="B1867" s="31" t="s">
        <v>2762</v>
      </c>
      <c r="C1867" s="28" t="s">
        <v>1863</v>
      </c>
      <c r="D1867" s="28" t="s">
        <v>1897</v>
      </c>
      <c r="E1867" s="53">
        <v>86810991</v>
      </c>
      <c r="F1867" s="53">
        <v>86810991</v>
      </c>
      <c r="G1867" s="28">
        <v>1</v>
      </c>
      <c r="H1867" s="28" t="s">
        <v>2161</v>
      </c>
      <c r="I1867" s="28" t="s">
        <v>3507</v>
      </c>
      <c r="J1867" s="28">
        <v>2104</v>
      </c>
      <c r="K1867" s="28">
        <v>702</v>
      </c>
      <c r="L1867" s="28" t="s">
        <v>4859</v>
      </c>
      <c r="M1867" s="30">
        <v>0.97364771151178997</v>
      </c>
      <c r="N1867" s="28"/>
      <c r="O1867" s="1">
        <v>0.5</v>
      </c>
      <c r="P1867" s="16" t="s">
        <v>5130</v>
      </c>
      <c r="T1867" s="3"/>
    </row>
    <row r="1868" spans="1:20" ht="15" customHeight="1">
      <c r="A1868" s="28" t="s">
        <v>4972</v>
      </c>
      <c r="B1868" s="31" t="s">
        <v>2628</v>
      </c>
      <c r="C1868" s="28" t="s">
        <v>1846</v>
      </c>
      <c r="D1868" s="28" t="s">
        <v>1897</v>
      </c>
      <c r="E1868" s="53">
        <v>100304564</v>
      </c>
      <c r="F1868" s="53">
        <v>100304567</v>
      </c>
      <c r="G1868" s="28">
        <v>4</v>
      </c>
      <c r="H1868" s="28" t="s">
        <v>2161</v>
      </c>
      <c r="I1868" s="28" t="s">
        <v>3346</v>
      </c>
      <c r="J1868" s="28">
        <v>2223</v>
      </c>
      <c r="K1868" s="28">
        <v>741</v>
      </c>
      <c r="L1868" s="28" t="s">
        <v>4628</v>
      </c>
      <c r="M1868" s="30">
        <v>0.97886393659181004</v>
      </c>
      <c r="N1868" s="28"/>
      <c r="O1868" s="1">
        <v>1</v>
      </c>
      <c r="P1868" s="16" t="s">
        <v>5130</v>
      </c>
      <c r="T1868" s="3"/>
    </row>
    <row r="1869" spans="1:20" ht="15" customHeight="1">
      <c r="A1869" s="28" t="s">
        <v>4972</v>
      </c>
      <c r="B1869" s="31" t="s">
        <v>2243</v>
      </c>
      <c r="C1869" s="28" t="s">
        <v>1844</v>
      </c>
      <c r="D1869" s="28" t="s">
        <v>1897</v>
      </c>
      <c r="E1869" s="53">
        <v>103154600</v>
      </c>
      <c r="F1869" s="53">
        <v>103154600</v>
      </c>
      <c r="G1869" s="28">
        <v>1</v>
      </c>
      <c r="H1869" s="28" t="s">
        <v>2161</v>
      </c>
      <c r="I1869" s="28" t="s">
        <v>2872</v>
      </c>
      <c r="J1869" s="28">
        <v>289</v>
      </c>
      <c r="K1869" s="28">
        <v>97</v>
      </c>
      <c r="L1869" s="28" t="s">
        <v>3965</v>
      </c>
      <c r="M1869" s="30">
        <v>0.55113636363636398</v>
      </c>
      <c r="N1869" s="28"/>
      <c r="O1869" s="1">
        <v>1</v>
      </c>
      <c r="P1869" s="16" t="s">
        <v>5131</v>
      </c>
      <c r="T1869" s="3"/>
    </row>
    <row r="1870" spans="1:20" ht="15" customHeight="1">
      <c r="A1870" s="28" t="s">
        <v>4972</v>
      </c>
      <c r="B1870" s="31" t="s">
        <v>2177</v>
      </c>
      <c r="C1870" s="28" t="s">
        <v>1852</v>
      </c>
      <c r="D1870" s="28" t="s">
        <v>1897</v>
      </c>
      <c r="E1870" s="53">
        <v>103181391</v>
      </c>
      <c r="F1870" s="53">
        <v>103181391</v>
      </c>
      <c r="G1870" s="28">
        <v>1</v>
      </c>
      <c r="H1870" s="28" t="s">
        <v>2161</v>
      </c>
      <c r="I1870" s="28" t="s">
        <v>2798</v>
      </c>
      <c r="J1870" s="28">
        <v>192</v>
      </c>
      <c r="K1870" s="28">
        <v>64</v>
      </c>
      <c r="L1870" s="28" t="s">
        <v>3874</v>
      </c>
      <c r="M1870" s="30">
        <v>0.412903225806452</v>
      </c>
      <c r="N1870" s="28"/>
      <c r="O1870" s="1">
        <v>1</v>
      </c>
      <c r="P1870" s="16" t="s">
        <v>5131</v>
      </c>
      <c r="T1870" s="3"/>
    </row>
    <row r="1871" spans="1:20" ht="15" customHeight="1">
      <c r="A1871" s="28" t="s">
        <v>4972</v>
      </c>
      <c r="B1871" s="31" t="s">
        <v>1132</v>
      </c>
      <c r="C1871" s="28" t="s">
        <v>1846</v>
      </c>
      <c r="D1871" s="28" t="s">
        <v>1897</v>
      </c>
      <c r="E1871" s="53">
        <v>103245857</v>
      </c>
      <c r="F1871" s="53">
        <v>103245857</v>
      </c>
      <c r="G1871" s="28">
        <v>1</v>
      </c>
      <c r="H1871" s="28" t="s">
        <v>2162</v>
      </c>
      <c r="I1871" s="28" t="s">
        <v>1827</v>
      </c>
      <c r="J1871" s="28">
        <v>399</v>
      </c>
      <c r="K1871" s="28">
        <v>133</v>
      </c>
      <c r="L1871" s="28" t="s">
        <v>4680</v>
      </c>
      <c r="M1871" s="30">
        <v>0.329207920792079</v>
      </c>
      <c r="N1871" s="28"/>
      <c r="O1871" s="1">
        <v>0.5</v>
      </c>
      <c r="P1871" s="16" t="s">
        <v>5131</v>
      </c>
      <c r="T1871" s="3"/>
    </row>
    <row r="1872" spans="1:20" ht="15" customHeight="1">
      <c r="A1872" s="28" t="s">
        <v>4972</v>
      </c>
      <c r="B1872" s="31" t="s">
        <v>1132</v>
      </c>
      <c r="C1872" s="28" t="s">
        <v>1846</v>
      </c>
      <c r="D1872" s="28" t="s">
        <v>1897</v>
      </c>
      <c r="E1872" s="53">
        <v>103246240</v>
      </c>
      <c r="F1872" s="53">
        <v>103246240</v>
      </c>
      <c r="G1872" s="28">
        <v>1</v>
      </c>
      <c r="H1872" s="28" t="s">
        <v>2162</v>
      </c>
      <c r="I1872" s="28" t="s">
        <v>1827</v>
      </c>
      <c r="J1872" s="28">
        <v>782</v>
      </c>
      <c r="K1872" s="28">
        <v>261</v>
      </c>
      <c r="L1872" s="28" t="s">
        <v>4681</v>
      </c>
      <c r="M1872" s="30">
        <v>0.64603960396039595</v>
      </c>
      <c r="N1872" s="28"/>
      <c r="O1872" s="1">
        <v>0.5</v>
      </c>
      <c r="P1872" s="16" t="s">
        <v>5131</v>
      </c>
      <c r="T1872" s="3"/>
    </row>
    <row r="1873" spans="1:20" ht="15" customHeight="1">
      <c r="A1873" s="28" t="s">
        <v>4972</v>
      </c>
      <c r="B1873" s="31" t="s">
        <v>2280</v>
      </c>
      <c r="C1873" s="28" t="s">
        <v>1844</v>
      </c>
      <c r="D1873" s="28" t="s">
        <v>1897</v>
      </c>
      <c r="E1873" s="53">
        <v>106905305</v>
      </c>
      <c r="F1873" s="53">
        <v>106905307</v>
      </c>
      <c r="G1873" s="28">
        <v>3</v>
      </c>
      <c r="H1873" s="28" t="s">
        <v>2164</v>
      </c>
      <c r="I1873" s="28" t="s">
        <v>2917</v>
      </c>
      <c r="J1873" s="28">
        <v>1</v>
      </c>
      <c r="K1873" s="28">
        <v>1</v>
      </c>
      <c r="L1873" s="28" t="s">
        <v>3888</v>
      </c>
      <c r="M1873" s="30">
        <v>4.97512437810945E-3</v>
      </c>
      <c r="N1873" s="28"/>
      <c r="O1873" s="1">
        <v>0.33333333333333298</v>
      </c>
      <c r="P1873" s="16" t="s">
        <v>5130</v>
      </c>
      <c r="T1873" s="3"/>
    </row>
    <row r="1874" spans="1:20" ht="15" customHeight="1">
      <c r="A1874" s="28" t="s">
        <v>4972</v>
      </c>
      <c r="B1874" s="31" t="s">
        <v>2574</v>
      </c>
      <c r="C1874" s="28" t="s">
        <v>1842</v>
      </c>
      <c r="D1874" s="28" t="s">
        <v>1897</v>
      </c>
      <c r="E1874" s="53">
        <v>107111221</v>
      </c>
      <c r="F1874" s="53">
        <v>107111221</v>
      </c>
      <c r="G1874" s="28">
        <v>1</v>
      </c>
      <c r="H1874" s="28" t="s">
        <v>2161</v>
      </c>
      <c r="I1874" s="28" t="s">
        <v>3279</v>
      </c>
      <c r="J1874" s="28">
        <v>684</v>
      </c>
      <c r="K1874" s="28">
        <v>228</v>
      </c>
      <c r="L1874" s="28" t="s">
        <v>4527</v>
      </c>
      <c r="M1874" s="30">
        <v>0.72843450479233196</v>
      </c>
      <c r="N1874" s="28"/>
      <c r="O1874" s="1">
        <v>1</v>
      </c>
      <c r="P1874" s="16" t="s">
        <v>5130</v>
      </c>
      <c r="T1874" s="3"/>
    </row>
    <row r="1875" spans="1:20" ht="15" customHeight="1">
      <c r="A1875" s="28" t="s">
        <v>4972</v>
      </c>
      <c r="B1875" s="31" t="s">
        <v>1135</v>
      </c>
      <c r="C1875" s="28" t="s">
        <v>1842</v>
      </c>
      <c r="D1875" s="28" t="s">
        <v>1897</v>
      </c>
      <c r="E1875" s="53">
        <v>118168523</v>
      </c>
      <c r="F1875" s="53">
        <v>118168523</v>
      </c>
      <c r="G1875" s="28">
        <v>1</v>
      </c>
      <c r="H1875" s="28" t="s">
        <v>2162</v>
      </c>
      <c r="I1875" s="28" t="s">
        <v>1830</v>
      </c>
      <c r="J1875" s="28">
        <v>48</v>
      </c>
      <c r="K1875" s="28">
        <v>16</v>
      </c>
      <c r="L1875" s="28" t="s">
        <v>4344</v>
      </c>
      <c r="M1875" s="30">
        <v>9.3567251461988306E-3</v>
      </c>
      <c r="N1875" s="28"/>
      <c r="O1875" s="1">
        <v>1</v>
      </c>
      <c r="P1875" s="16" t="s">
        <v>5131</v>
      </c>
      <c r="T1875" s="3"/>
    </row>
    <row r="1876" spans="1:20" ht="15" customHeight="1">
      <c r="A1876" s="28" t="s">
        <v>4972</v>
      </c>
      <c r="B1876" s="31" t="s">
        <v>1136</v>
      </c>
      <c r="C1876" s="28" t="s">
        <v>1842</v>
      </c>
      <c r="D1876" s="28" t="s">
        <v>1897</v>
      </c>
      <c r="E1876" s="53">
        <v>130506021</v>
      </c>
      <c r="F1876" s="53">
        <v>130506033</v>
      </c>
      <c r="G1876" s="28">
        <v>13</v>
      </c>
      <c r="H1876" s="28" t="s">
        <v>2161</v>
      </c>
      <c r="I1876" s="28" t="s">
        <v>1831</v>
      </c>
      <c r="J1876" s="28">
        <v>293</v>
      </c>
      <c r="K1876" s="28">
        <v>98</v>
      </c>
      <c r="L1876" s="28" t="s">
        <v>4412</v>
      </c>
      <c r="M1876" s="30">
        <v>0.317152103559871</v>
      </c>
      <c r="N1876" s="28"/>
      <c r="O1876" s="1">
        <v>1</v>
      </c>
      <c r="P1876" s="16" t="s">
        <v>5131</v>
      </c>
      <c r="T1876" s="3"/>
    </row>
    <row r="1877" spans="1:20" ht="15" customHeight="1">
      <c r="A1877" s="28" t="s">
        <v>4972</v>
      </c>
      <c r="B1877" s="31" t="s">
        <v>2739</v>
      </c>
      <c r="C1877" s="28" t="s">
        <v>2738</v>
      </c>
      <c r="D1877" s="28" t="s">
        <v>1897</v>
      </c>
      <c r="E1877" s="53">
        <v>133765933</v>
      </c>
      <c r="F1877" s="53">
        <v>133765934</v>
      </c>
      <c r="G1877" s="28">
        <v>2</v>
      </c>
      <c r="H1877" s="28" t="s">
        <v>2161</v>
      </c>
      <c r="I1877" s="28" t="s">
        <v>3486</v>
      </c>
      <c r="J1877" s="28">
        <v>40</v>
      </c>
      <c r="K1877" s="28">
        <v>14</v>
      </c>
      <c r="L1877" s="28" t="s">
        <v>4104</v>
      </c>
      <c r="M1877" s="30">
        <v>0.12068965517241401</v>
      </c>
      <c r="N1877" s="28"/>
      <c r="O1877" s="1">
        <v>0.14285714285714299</v>
      </c>
      <c r="P1877" s="16" t="s">
        <v>5130</v>
      </c>
      <c r="T1877" s="3"/>
    </row>
    <row r="1878" spans="1:20" ht="15" customHeight="1">
      <c r="A1878" s="28" t="s">
        <v>4972</v>
      </c>
      <c r="B1878" s="31" t="s">
        <v>2478</v>
      </c>
      <c r="C1878" s="28" t="s">
        <v>1846</v>
      </c>
      <c r="D1878" s="28" t="s">
        <v>1897</v>
      </c>
      <c r="E1878" s="53">
        <v>140812467</v>
      </c>
      <c r="F1878" s="53">
        <v>140812474</v>
      </c>
      <c r="G1878" s="28">
        <v>8</v>
      </c>
      <c r="H1878" s="28" t="s">
        <v>2161</v>
      </c>
      <c r="I1878" s="28" t="s">
        <v>3164</v>
      </c>
      <c r="J1878" s="28" t="s">
        <v>3795</v>
      </c>
      <c r="K1878" s="28" t="s">
        <v>3796</v>
      </c>
      <c r="L1878" s="28" t="s">
        <v>4653</v>
      </c>
      <c r="M1878" s="30">
        <v>0.49966214402061998</v>
      </c>
      <c r="N1878" s="28"/>
      <c r="O1878" s="1">
        <v>1</v>
      </c>
      <c r="P1878" s="16" t="s">
        <v>5131</v>
      </c>
      <c r="T1878" s="3"/>
    </row>
    <row r="1879" spans="1:20" ht="15" customHeight="1">
      <c r="A1879" s="28" t="s">
        <v>4972</v>
      </c>
      <c r="B1879" s="31" t="s">
        <v>2478</v>
      </c>
      <c r="C1879" s="28" t="s">
        <v>1842</v>
      </c>
      <c r="D1879" s="28" t="s">
        <v>1897</v>
      </c>
      <c r="E1879" s="53">
        <v>140812770</v>
      </c>
      <c r="F1879" s="53">
        <v>140812770</v>
      </c>
      <c r="G1879" s="28">
        <v>1</v>
      </c>
      <c r="H1879" s="28" t="s">
        <v>2161</v>
      </c>
      <c r="I1879" s="28" t="s">
        <v>3164</v>
      </c>
      <c r="J1879" s="28" t="s">
        <v>3709</v>
      </c>
      <c r="K1879" s="28" t="s">
        <v>3710</v>
      </c>
      <c r="L1879" s="28" t="s">
        <v>4361</v>
      </c>
      <c r="M1879" s="30">
        <v>0.72361143429931796</v>
      </c>
      <c r="N1879" s="28"/>
      <c r="O1879" s="1">
        <v>1</v>
      </c>
      <c r="P1879" s="16" t="s">
        <v>5131</v>
      </c>
      <c r="T1879" s="3"/>
    </row>
    <row r="1880" spans="1:20" ht="15" customHeight="1">
      <c r="A1880" s="28" t="s">
        <v>4972</v>
      </c>
      <c r="B1880" s="31" t="s">
        <v>2478</v>
      </c>
      <c r="C1880" s="28" t="s">
        <v>1842</v>
      </c>
      <c r="D1880" s="28" t="s">
        <v>1897</v>
      </c>
      <c r="E1880" s="53">
        <v>140812792</v>
      </c>
      <c r="F1880" s="53">
        <v>140812792</v>
      </c>
      <c r="G1880" s="28">
        <v>1</v>
      </c>
      <c r="H1880" s="28" t="s">
        <v>2161</v>
      </c>
      <c r="I1880" s="28" t="s">
        <v>3164</v>
      </c>
      <c r="J1880" s="28" t="s">
        <v>3711</v>
      </c>
      <c r="K1880" s="28" t="s">
        <v>3712</v>
      </c>
      <c r="L1880" s="28" t="s">
        <v>4362</v>
      </c>
      <c r="M1880" s="30">
        <v>0.7413499919451555</v>
      </c>
      <c r="N1880" s="28"/>
      <c r="O1880" s="1">
        <v>1</v>
      </c>
      <c r="P1880" s="16" t="s">
        <v>5131</v>
      </c>
      <c r="T1880" s="3"/>
    </row>
    <row r="1881" spans="1:20" ht="15" customHeight="1">
      <c r="A1881" s="28" t="s">
        <v>4972</v>
      </c>
      <c r="B1881" s="31" t="s">
        <v>2478</v>
      </c>
      <c r="C1881" s="28" t="s">
        <v>1840</v>
      </c>
      <c r="D1881" s="28" t="s">
        <v>1897</v>
      </c>
      <c r="E1881" s="53">
        <v>140813102</v>
      </c>
      <c r="F1881" s="53">
        <v>140813102</v>
      </c>
      <c r="G1881" s="28">
        <v>2</v>
      </c>
      <c r="H1881" s="28" t="s">
        <v>2162</v>
      </c>
      <c r="I1881" s="28" t="s">
        <v>3164</v>
      </c>
      <c r="J1881" s="28" t="s">
        <v>3815</v>
      </c>
      <c r="K1881" s="28" t="s">
        <v>3816</v>
      </c>
      <c r="L1881" s="28" t="s">
        <v>4718</v>
      </c>
      <c r="M1881" s="30">
        <v>0.93324323840549894</v>
      </c>
      <c r="N1881" s="28"/>
      <c r="O1881" s="1">
        <v>1</v>
      </c>
      <c r="P1881" s="16" t="s">
        <v>5131</v>
      </c>
      <c r="T1881" s="3"/>
    </row>
    <row r="1882" spans="1:20" ht="15" customHeight="1">
      <c r="A1882" s="28" t="s">
        <v>4972</v>
      </c>
      <c r="B1882" s="31" t="s">
        <v>2202</v>
      </c>
      <c r="C1882" s="28" t="s">
        <v>1855</v>
      </c>
      <c r="D1882" s="28" t="s">
        <v>1897</v>
      </c>
      <c r="E1882" s="53">
        <v>142795125</v>
      </c>
      <c r="F1882" s="53">
        <v>142795125</v>
      </c>
      <c r="G1882" s="28">
        <v>1</v>
      </c>
      <c r="H1882" s="28" t="s">
        <v>2161</v>
      </c>
      <c r="I1882" s="28" t="s">
        <v>2825</v>
      </c>
      <c r="J1882" s="28">
        <v>257</v>
      </c>
      <c r="K1882" s="28">
        <v>86</v>
      </c>
      <c r="L1882" s="28" t="s">
        <v>3909</v>
      </c>
      <c r="M1882" s="30">
        <v>0.55844155844155796</v>
      </c>
      <c r="N1882" s="28"/>
      <c r="O1882" s="1">
        <v>1</v>
      </c>
      <c r="P1882" s="16" t="s">
        <v>5131</v>
      </c>
      <c r="T1882" s="3"/>
    </row>
    <row r="1883" spans="1:20" ht="15" customHeight="1">
      <c r="A1883" s="28" t="s">
        <v>4972</v>
      </c>
      <c r="B1883" s="31" t="s">
        <v>2590</v>
      </c>
      <c r="C1883" s="28" t="s">
        <v>1842</v>
      </c>
      <c r="D1883" s="28" t="s">
        <v>1897</v>
      </c>
      <c r="E1883" s="53">
        <v>151833901</v>
      </c>
      <c r="F1883" s="53">
        <v>151833920</v>
      </c>
      <c r="G1883" s="28">
        <v>20</v>
      </c>
      <c r="H1883" s="28" t="s">
        <v>2161</v>
      </c>
      <c r="I1883" s="28" t="s">
        <v>3301</v>
      </c>
      <c r="J1883" s="28" t="s">
        <v>3757</v>
      </c>
      <c r="K1883" s="28" t="s">
        <v>3758</v>
      </c>
      <c r="L1883" s="28" t="s">
        <v>4558</v>
      </c>
      <c r="M1883" s="30">
        <v>1.7644283434857234E-2</v>
      </c>
      <c r="N1883" s="28"/>
      <c r="O1883" s="1">
        <v>0.75</v>
      </c>
      <c r="P1883" s="16" t="s">
        <v>5131</v>
      </c>
      <c r="T1883" s="3"/>
    </row>
    <row r="1884" spans="1:20" ht="15" customHeight="1">
      <c r="A1884" s="28" t="s">
        <v>4972</v>
      </c>
      <c r="B1884" s="31" t="s">
        <v>2328</v>
      </c>
      <c r="C1884" s="28" t="s">
        <v>1851</v>
      </c>
      <c r="D1884" s="28" t="s">
        <v>1897</v>
      </c>
      <c r="E1884" s="53">
        <v>153282406</v>
      </c>
      <c r="F1884" s="53">
        <v>153282406</v>
      </c>
      <c r="G1884" s="28">
        <v>1</v>
      </c>
      <c r="H1884" s="28" t="s">
        <v>2162</v>
      </c>
      <c r="I1884" s="28" t="s">
        <v>2968</v>
      </c>
      <c r="J1884" s="28">
        <v>499</v>
      </c>
      <c r="K1884" s="28">
        <v>167</v>
      </c>
      <c r="L1884" s="28" t="s">
        <v>4092</v>
      </c>
      <c r="M1884" s="30">
        <v>0.76958525345622097</v>
      </c>
      <c r="N1884" s="28"/>
      <c r="O1884" s="1">
        <v>0.33333333333333298</v>
      </c>
      <c r="P1884" s="16" t="s">
        <v>5131</v>
      </c>
      <c r="T1884" s="3"/>
    </row>
    <row r="1885" spans="1:20" ht="15" customHeight="1">
      <c r="A1885" s="28" t="s">
        <v>4972</v>
      </c>
      <c r="B1885" s="31" t="s">
        <v>2328</v>
      </c>
      <c r="C1885" s="28" t="s">
        <v>1851</v>
      </c>
      <c r="D1885" s="28" t="s">
        <v>1897</v>
      </c>
      <c r="E1885" s="53">
        <v>153282439</v>
      </c>
      <c r="F1885" s="53">
        <v>153282439</v>
      </c>
      <c r="G1885" s="28">
        <v>1</v>
      </c>
      <c r="H1885" s="28" t="s">
        <v>2161</v>
      </c>
      <c r="I1885" s="28" t="s">
        <v>2968</v>
      </c>
      <c r="J1885" s="28">
        <v>532</v>
      </c>
      <c r="K1885" s="28">
        <v>178</v>
      </c>
      <c r="L1885" s="28" t="s">
        <v>4093</v>
      </c>
      <c r="M1885" s="30">
        <v>0.82027649769585298</v>
      </c>
      <c r="N1885" s="28"/>
      <c r="O1885" s="1">
        <v>0.33333333333333298</v>
      </c>
      <c r="P1885" s="16" t="s">
        <v>5131</v>
      </c>
      <c r="T1885" s="3"/>
    </row>
    <row r="1886" spans="1:20" ht="15" customHeight="1">
      <c r="A1886" s="28" t="s">
        <v>4972</v>
      </c>
      <c r="B1886" s="31" t="s">
        <v>2767</v>
      </c>
      <c r="C1886" s="28" t="s">
        <v>1863</v>
      </c>
      <c r="D1886" s="28" t="s">
        <v>2166</v>
      </c>
      <c r="E1886" s="53">
        <v>13461415</v>
      </c>
      <c r="F1886" s="53">
        <v>13461418</v>
      </c>
      <c r="G1886" s="28">
        <v>4</v>
      </c>
      <c r="H1886" s="28" t="s">
        <v>2161</v>
      </c>
      <c r="I1886" s="28" t="s">
        <v>3512</v>
      </c>
      <c r="J1886" s="28">
        <v>5569</v>
      </c>
      <c r="K1886" s="28">
        <v>1857</v>
      </c>
      <c r="L1886" s="28" t="s">
        <v>4864</v>
      </c>
      <c r="M1886" s="30">
        <v>0.72652582159624401</v>
      </c>
      <c r="N1886" s="28"/>
      <c r="O1886" s="1">
        <v>1</v>
      </c>
      <c r="P1886" s="16" t="s">
        <v>5131</v>
      </c>
      <c r="T1886" s="3"/>
    </row>
    <row r="1887" spans="1:20" ht="15" customHeight="1">
      <c r="A1887" s="28" t="s">
        <v>4972</v>
      </c>
      <c r="B1887" s="31" t="s">
        <v>2770</v>
      </c>
      <c r="C1887" s="28" t="s">
        <v>2769</v>
      </c>
      <c r="D1887" s="28" t="s">
        <v>2166</v>
      </c>
      <c r="E1887" s="53">
        <v>15354799</v>
      </c>
      <c r="F1887" s="53">
        <v>15354799</v>
      </c>
      <c r="G1887" s="28">
        <v>1</v>
      </c>
      <c r="H1887" s="28" t="s">
        <v>2161</v>
      </c>
      <c r="I1887" s="28" t="s">
        <v>3514</v>
      </c>
      <c r="J1887" s="28">
        <v>759</v>
      </c>
      <c r="K1887" s="28">
        <v>253</v>
      </c>
      <c r="L1887" s="28" t="s">
        <v>4866</v>
      </c>
      <c r="M1887" s="30">
        <v>0.98443579766537004</v>
      </c>
      <c r="N1887" s="28"/>
      <c r="O1887" s="1">
        <v>0.2</v>
      </c>
      <c r="P1887" s="16" t="s">
        <v>5131</v>
      </c>
      <c r="T1887" s="3"/>
    </row>
    <row r="1888" spans="1:20">
      <c r="A1888" s="28" t="s">
        <v>4894</v>
      </c>
      <c r="B1888" s="1" t="s">
        <v>4895</v>
      </c>
      <c r="C1888" s="1" t="s">
        <v>1855</v>
      </c>
      <c r="D1888" s="1" t="s">
        <v>1885</v>
      </c>
      <c r="E1888" s="2">
        <v>1733192</v>
      </c>
      <c r="F1888" s="2">
        <v>1734031</v>
      </c>
      <c r="G1888" s="1">
        <f t="shared" ref="G1888:G1919" si="0">F1888-E1888+1</f>
        <v>840</v>
      </c>
      <c r="H1888" s="28" t="s">
        <v>4894</v>
      </c>
      <c r="I1888" s="32" t="s">
        <v>0</v>
      </c>
      <c r="P1888" s="16" t="s">
        <v>5131</v>
      </c>
      <c r="T1888" s="3"/>
    </row>
    <row r="1889" spans="1:20">
      <c r="A1889" s="28" t="s">
        <v>4894</v>
      </c>
      <c r="B1889" s="1" t="s">
        <v>2435</v>
      </c>
      <c r="C1889" s="1" t="s">
        <v>1855</v>
      </c>
      <c r="D1889" s="1" t="s">
        <v>1893</v>
      </c>
      <c r="E1889" s="2">
        <v>36426978</v>
      </c>
      <c r="F1889" s="2">
        <v>36431734</v>
      </c>
      <c r="G1889" s="1">
        <f t="shared" si="0"/>
        <v>4757</v>
      </c>
      <c r="H1889" s="28" t="s">
        <v>4894</v>
      </c>
      <c r="I1889" s="32" t="s">
        <v>0</v>
      </c>
      <c r="P1889" s="16" t="s">
        <v>5130</v>
      </c>
      <c r="T1889" s="3"/>
    </row>
    <row r="1890" spans="1:20">
      <c r="A1890" s="28" t="s">
        <v>4894</v>
      </c>
      <c r="B1890" s="1" t="s">
        <v>2702</v>
      </c>
      <c r="C1890" s="1" t="s">
        <v>1855</v>
      </c>
      <c r="D1890" s="1" t="s">
        <v>1895</v>
      </c>
      <c r="E1890" s="2">
        <v>145337205</v>
      </c>
      <c r="F1890" s="2">
        <v>145342936</v>
      </c>
      <c r="G1890" s="1">
        <f t="shared" si="0"/>
        <v>5732</v>
      </c>
      <c r="H1890" s="28" t="s">
        <v>4894</v>
      </c>
      <c r="I1890" s="32" t="s">
        <v>0</v>
      </c>
      <c r="P1890" s="16" t="s">
        <v>5131</v>
      </c>
      <c r="T1890" s="3"/>
    </row>
    <row r="1891" spans="1:20">
      <c r="A1891" s="28" t="s">
        <v>4894</v>
      </c>
      <c r="B1891" s="1" t="s">
        <v>4896</v>
      </c>
      <c r="C1891" s="1" t="s">
        <v>1855</v>
      </c>
      <c r="D1891" s="1" t="s">
        <v>1883</v>
      </c>
      <c r="E1891" s="2">
        <v>30461077</v>
      </c>
      <c r="F1891" s="2">
        <v>30468890</v>
      </c>
      <c r="G1891" s="1">
        <f t="shared" si="0"/>
        <v>7814</v>
      </c>
      <c r="H1891" s="28" t="s">
        <v>4894</v>
      </c>
      <c r="I1891" s="32" t="s">
        <v>0</v>
      </c>
      <c r="P1891" s="16" t="s">
        <v>5131</v>
      </c>
      <c r="T1891" s="3"/>
    </row>
    <row r="1892" spans="1:20">
      <c r="A1892" s="28" t="s">
        <v>4894</v>
      </c>
      <c r="B1892" s="1" t="s">
        <v>4897</v>
      </c>
      <c r="C1892" s="1" t="s">
        <v>1851</v>
      </c>
      <c r="D1892" s="1" t="s">
        <v>1894</v>
      </c>
      <c r="E1892" s="2">
        <v>1003924</v>
      </c>
      <c r="F1892" s="2">
        <v>1016136</v>
      </c>
      <c r="G1892" s="1">
        <f t="shared" si="0"/>
        <v>12213</v>
      </c>
      <c r="H1892" s="28" t="s">
        <v>4894</v>
      </c>
      <c r="I1892" s="32" t="s">
        <v>0</v>
      </c>
      <c r="P1892" s="16" t="s">
        <v>5131</v>
      </c>
      <c r="T1892" s="3"/>
    </row>
    <row r="1893" spans="1:20">
      <c r="A1893" s="28" t="s">
        <v>4894</v>
      </c>
      <c r="B1893" s="1" t="s">
        <v>4898</v>
      </c>
      <c r="C1893" s="1" t="s">
        <v>1851</v>
      </c>
      <c r="D1893" s="1" t="s">
        <v>1877</v>
      </c>
      <c r="E1893" s="2">
        <v>76095626</v>
      </c>
      <c r="F1893" s="2">
        <v>76097521</v>
      </c>
      <c r="G1893" s="1">
        <f t="shared" si="0"/>
        <v>1896</v>
      </c>
      <c r="H1893" s="28" t="s">
        <v>4894</v>
      </c>
      <c r="I1893" s="32" t="s">
        <v>0</v>
      </c>
      <c r="P1893" s="16" t="s">
        <v>5131</v>
      </c>
      <c r="T1893" s="3"/>
    </row>
    <row r="1894" spans="1:20">
      <c r="A1894" s="28" t="s">
        <v>4894</v>
      </c>
      <c r="B1894" s="1" t="s">
        <v>154</v>
      </c>
      <c r="C1894" s="1" t="s">
        <v>1851</v>
      </c>
      <c r="D1894" s="1" t="s">
        <v>1880</v>
      </c>
      <c r="E1894" s="2">
        <v>23429650</v>
      </c>
      <c r="F1894" s="2">
        <v>23462416</v>
      </c>
      <c r="G1894" s="1">
        <f t="shared" si="0"/>
        <v>32767</v>
      </c>
      <c r="H1894" s="28" t="s">
        <v>4894</v>
      </c>
      <c r="I1894" s="32" t="s">
        <v>0</v>
      </c>
      <c r="P1894" s="16" t="s">
        <v>5131</v>
      </c>
      <c r="T1894" s="3"/>
    </row>
    <row r="1895" spans="1:20">
      <c r="A1895" s="28" t="s">
        <v>4894</v>
      </c>
      <c r="B1895" s="1" t="s">
        <v>4899</v>
      </c>
      <c r="C1895" s="1" t="s">
        <v>1851</v>
      </c>
      <c r="D1895" s="1" t="s">
        <v>1886</v>
      </c>
      <c r="E1895" s="2">
        <v>769288</v>
      </c>
      <c r="F1895" s="2">
        <v>773351</v>
      </c>
      <c r="G1895" s="1">
        <f t="shared" si="0"/>
        <v>4064</v>
      </c>
      <c r="H1895" s="28" t="s">
        <v>4894</v>
      </c>
      <c r="I1895" s="32" t="s">
        <v>0</v>
      </c>
      <c r="P1895" s="16" t="s">
        <v>5131</v>
      </c>
      <c r="T1895" s="3"/>
    </row>
    <row r="1896" spans="1:20">
      <c r="A1896" s="28" t="s">
        <v>4894</v>
      </c>
      <c r="B1896" s="1" t="s">
        <v>208</v>
      </c>
      <c r="C1896" s="1" t="s">
        <v>1851</v>
      </c>
      <c r="D1896" s="1" t="s">
        <v>1883</v>
      </c>
      <c r="E1896" s="2">
        <v>3128613</v>
      </c>
      <c r="F1896" s="2">
        <v>3142215</v>
      </c>
      <c r="G1896" s="1">
        <f t="shared" si="0"/>
        <v>13603</v>
      </c>
      <c r="H1896" s="28" t="s">
        <v>4894</v>
      </c>
      <c r="I1896" s="32" t="s">
        <v>0</v>
      </c>
      <c r="P1896" s="16" t="s">
        <v>5131</v>
      </c>
      <c r="T1896" s="3"/>
    </row>
    <row r="1897" spans="1:20">
      <c r="A1897" s="28" t="s">
        <v>4894</v>
      </c>
      <c r="B1897" s="1" t="s">
        <v>209</v>
      </c>
      <c r="C1897" s="1" t="s">
        <v>1851</v>
      </c>
      <c r="D1897" s="1" t="s">
        <v>1883</v>
      </c>
      <c r="E1897" s="2">
        <v>3128613</v>
      </c>
      <c r="F1897" s="2">
        <v>3142215</v>
      </c>
      <c r="G1897" s="1">
        <f t="shared" si="0"/>
        <v>13603</v>
      </c>
      <c r="H1897" s="28" t="s">
        <v>4894</v>
      </c>
      <c r="I1897" s="32" t="s">
        <v>0</v>
      </c>
      <c r="P1897" s="16" t="s">
        <v>5130</v>
      </c>
      <c r="T1897" s="3"/>
    </row>
    <row r="1898" spans="1:20">
      <c r="A1898" s="28" t="s">
        <v>4894</v>
      </c>
      <c r="B1898" s="1" t="s">
        <v>4900</v>
      </c>
      <c r="C1898" s="1" t="s">
        <v>1851</v>
      </c>
      <c r="D1898" s="1" t="s">
        <v>1882</v>
      </c>
      <c r="E1898" s="2">
        <v>79709645</v>
      </c>
      <c r="F1898" s="2">
        <v>79715697</v>
      </c>
      <c r="G1898" s="1">
        <f t="shared" si="0"/>
        <v>6053</v>
      </c>
      <c r="H1898" s="28" t="s">
        <v>4894</v>
      </c>
      <c r="I1898" s="32" t="s">
        <v>0</v>
      </c>
      <c r="P1898" s="16" t="s">
        <v>5131</v>
      </c>
      <c r="T1898" s="3"/>
    </row>
    <row r="1899" spans="1:20">
      <c r="A1899" s="28" t="s">
        <v>4894</v>
      </c>
      <c r="B1899" s="1" t="s">
        <v>4901</v>
      </c>
      <c r="C1899" s="1" t="s">
        <v>1851</v>
      </c>
      <c r="D1899" s="1" t="s">
        <v>1885</v>
      </c>
      <c r="E1899" s="2">
        <v>53874395</v>
      </c>
      <c r="F1899" s="2">
        <v>53876531</v>
      </c>
      <c r="G1899" s="1">
        <f t="shared" si="0"/>
        <v>2137</v>
      </c>
      <c r="H1899" s="28" t="s">
        <v>4894</v>
      </c>
      <c r="I1899" s="32" t="s">
        <v>0</v>
      </c>
      <c r="P1899" s="16" t="s">
        <v>5131</v>
      </c>
      <c r="T1899" s="3"/>
    </row>
    <row r="1900" spans="1:20">
      <c r="A1900" s="28" t="s">
        <v>4894</v>
      </c>
      <c r="B1900" s="1" t="s">
        <v>320</v>
      </c>
      <c r="C1900" s="1" t="s">
        <v>1851</v>
      </c>
      <c r="D1900" s="1" t="s">
        <v>1890</v>
      </c>
      <c r="E1900" s="2">
        <v>48267583</v>
      </c>
      <c r="F1900" s="2">
        <v>48277330</v>
      </c>
      <c r="G1900" s="1">
        <f t="shared" si="0"/>
        <v>9748</v>
      </c>
      <c r="H1900" s="28" t="s">
        <v>4894</v>
      </c>
      <c r="I1900" s="32" t="s">
        <v>0</v>
      </c>
      <c r="P1900" s="16" t="s">
        <v>5130</v>
      </c>
      <c r="T1900" s="3"/>
    </row>
    <row r="1901" spans="1:20">
      <c r="A1901" s="28" t="s">
        <v>4894</v>
      </c>
      <c r="B1901" s="1" t="s">
        <v>4902</v>
      </c>
      <c r="C1901" s="1" t="s">
        <v>1844</v>
      </c>
      <c r="D1901" s="1" t="s">
        <v>1895</v>
      </c>
      <c r="E1901" s="2">
        <v>39748013</v>
      </c>
      <c r="F1901" s="2">
        <v>39763754</v>
      </c>
      <c r="G1901" s="1">
        <f t="shared" si="0"/>
        <v>15742</v>
      </c>
      <c r="H1901" s="28" t="s">
        <v>4894</v>
      </c>
      <c r="I1901" s="32" t="s">
        <v>0</v>
      </c>
      <c r="P1901" s="16" t="s">
        <v>5131</v>
      </c>
      <c r="T1901" s="3"/>
    </row>
    <row r="1902" spans="1:20">
      <c r="A1902" s="28" t="s">
        <v>4894</v>
      </c>
      <c r="B1902" s="1" t="s">
        <v>4903</v>
      </c>
      <c r="C1902" s="1" t="s">
        <v>1844</v>
      </c>
      <c r="D1902" s="1" t="s">
        <v>1894</v>
      </c>
      <c r="E1902" s="2">
        <v>75233018</v>
      </c>
      <c r="F1902" s="2">
        <v>75258027</v>
      </c>
      <c r="G1902" s="1">
        <f t="shared" si="0"/>
        <v>25010</v>
      </c>
      <c r="H1902" s="28" t="s">
        <v>4894</v>
      </c>
      <c r="I1902" s="32" t="s">
        <v>0</v>
      </c>
      <c r="P1902" s="16" t="s">
        <v>5131</v>
      </c>
      <c r="T1902" s="3"/>
    </row>
    <row r="1903" spans="1:20">
      <c r="A1903" s="28" t="s">
        <v>4894</v>
      </c>
      <c r="B1903" s="1" t="s">
        <v>81</v>
      </c>
      <c r="C1903" s="1" t="s">
        <v>1844</v>
      </c>
      <c r="D1903" s="1" t="s">
        <v>1878</v>
      </c>
      <c r="E1903" s="2">
        <v>9993619</v>
      </c>
      <c r="F1903" s="2">
        <v>9995503</v>
      </c>
      <c r="G1903" s="1">
        <f t="shared" si="0"/>
        <v>1885</v>
      </c>
      <c r="H1903" s="28" t="s">
        <v>4894</v>
      </c>
      <c r="I1903" s="32" t="s">
        <v>0</v>
      </c>
      <c r="P1903" s="16" t="s">
        <v>5131</v>
      </c>
      <c r="T1903" s="3"/>
    </row>
    <row r="1904" spans="1:20">
      <c r="A1904" s="28" t="s">
        <v>4894</v>
      </c>
      <c r="B1904" s="1" t="s">
        <v>4904</v>
      </c>
      <c r="C1904" s="1" t="s">
        <v>1844</v>
      </c>
      <c r="D1904" s="1" t="s">
        <v>1890</v>
      </c>
      <c r="E1904" s="2">
        <v>131474153</v>
      </c>
      <c r="F1904" s="2">
        <v>131477495</v>
      </c>
      <c r="G1904" s="1">
        <f t="shared" si="0"/>
        <v>3343</v>
      </c>
      <c r="H1904" s="28" t="s">
        <v>4894</v>
      </c>
      <c r="I1904" s="32" t="s">
        <v>0</v>
      </c>
      <c r="N1904" s="1" t="s">
        <v>5091</v>
      </c>
      <c r="P1904" s="16" t="s">
        <v>5131</v>
      </c>
      <c r="T1904" s="3"/>
    </row>
    <row r="1905" spans="1:20">
      <c r="A1905" s="28" t="s">
        <v>4894</v>
      </c>
      <c r="B1905" s="1" t="s">
        <v>649</v>
      </c>
      <c r="C1905" s="1" t="s">
        <v>1844</v>
      </c>
      <c r="D1905" s="1" t="s">
        <v>1875</v>
      </c>
      <c r="E1905" s="2">
        <v>223358949</v>
      </c>
      <c r="F1905" s="2">
        <v>223381515</v>
      </c>
      <c r="G1905" s="1">
        <f t="shared" si="0"/>
        <v>22567</v>
      </c>
      <c r="H1905" s="28" t="s">
        <v>4894</v>
      </c>
      <c r="I1905" s="32" t="s">
        <v>0</v>
      </c>
      <c r="N1905" s="1" t="s">
        <v>5091</v>
      </c>
      <c r="P1905" s="16" t="s">
        <v>5131</v>
      </c>
      <c r="T1905" s="3"/>
    </row>
    <row r="1906" spans="1:20">
      <c r="A1906" s="28" t="s">
        <v>4894</v>
      </c>
      <c r="B1906" s="1" t="s">
        <v>1090</v>
      </c>
      <c r="C1906" s="1" t="s">
        <v>1844</v>
      </c>
      <c r="D1906" s="1" t="s">
        <v>1896</v>
      </c>
      <c r="E1906" s="2">
        <v>89658413</v>
      </c>
      <c r="F1906" s="2">
        <v>89720024</v>
      </c>
      <c r="G1906" s="1">
        <f t="shared" si="0"/>
        <v>61612</v>
      </c>
      <c r="H1906" s="28" t="s">
        <v>4894</v>
      </c>
      <c r="I1906" s="32" t="s">
        <v>0</v>
      </c>
      <c r="P1906" s="16" t="s">
        <v>5131</v>
      </c>
      <c r="T1906" s="3"/>
    </row>
    <row r="1907" spans="1:20">
      <c r="A1907" s="28" t="s">
        <v>4894</v>
      </c>
      <c r="B1907" s="1" t="s">
        <v>4905</v>
      </c>
      <c r="C1907" s="1" t="s">
        <v>1844</v>
      </c>
      <c r="D1907" s="1" t="s">
        <v>1893</v>
      </c>
      <c r="E1907" s="2">
        <v>28576167</v>
      </c>
      <c r="F1907" s="2">
        <v>28579858</v>
      </c>
      <c r="G1907" s="1">
        <f t="shared" si="0"/>
        <v>3692</v>
      </c>
      <c r="H1907" s="28" t="s">
        <v>4894</v>
      </c>
      <c r="I1907" s="32" t="s">
        <v>0</v>
      </c>
      <c r="N1907" s="1" t="s">
        <v>5091</v>
      </c>
      <c r="P1907" s="16" t="s">
        <v>5131</v>
      </c>
      <c r="T1907" s="3"/>
    </row>
    <row r="1908" spans="1:20">
      <c r="A1908" s="28" t="s">
        <v>4894</v>
      </c>
      <c r="B1908" s="1" t="s">
        <v>141</v>
      </c>
      <c r="C1908" s="1" t="s">
        <v>1844</v>
      </c>
      <c r="D1908" s="1" t="s">
        <v>1896</v>
      </c>
      <c r="E1908" s="2">
        <v>6703859</v>
      </c>
      <c r="F1908" s="2">
        <v>6718264</v>
      </c>
      <c r="G1908" s="1">
        <f t="shared" si="0"/>
        <v>14406</v>
      </c>
      <c r="H1908" s="28" t="s">
        <v>4894</v>
      </c>
      <c r="I1908" s="32" t="s">
        <v>0</v>
      </c>
      <c r="P1908" s="16" t="s">
        <v>5130</v>
      </c>
      <c r="T1908" s="3"/>
    </row>
    <row r="1909" spans="1:20">
      <c r="A1909" s="28" t="s">
        <v>4894</v>
      </c>
      <c r="B1909" s="1" t="s">
        <v>4906</v>
      </c>
      <c r="C1909" s="1" t="s">
        <v>1844</v>
      </c>
      <c r="D1909" s="1" t="s">
        <v>1885</v>
      </c>
      <c r="E1909" s="2">
        <v>56054372</v>
      </c>
      <c r="F1909" s="2">
        <v>56072835</v>
      </c>
      <c r="G1909" s="1">
        <f t="shared" si="0"/>
        <v>18464</v>
      </c>
      <c r="H1909" s="28" t="s">
        <v>4894</v>
      </c>
      <c r="I1909" s="32" t="s">
        <v>0</v>
      </c>
      <c r="P1909" s="16" t="s">
        <v>5131</v>
      </c>
      <c r="T1909" s="3"/>
    </row>
    <row r="1910" spans="1:20">
      <c r="A1910" s="28" t="s">
        <v>4894</v>
      </c>
      <c r="B1910" s="1" t="s">
        <v>4907</v>
      </c>
      <c r="C1910" s="1" t="s">
        <v>1844</v>
      </c>
      <c r="D1910" s="1" t="s">
        <v>1885</v>
      </c>
      <c r="E1910" s="2">
        <v>56054372</v>
      </c>
      <c r="F1910" s="2">
        <v>56072835</v>
      </c>
      <c r="G1910" s="1">
        <f t="shared" si="0"/>
        <v>18464</v>
      </c>
      <c r="H1910" s="28" t="s">
        <v>4894</v>
      </c>
      <c r="I1910" s="32" t="s">
        <v>0</v>
      </c>
      <c r="P1910" s="16" t="s">
        <v>5130</v>
      </c>
      <c r="T1910" s="3"/>
    </row>
    <row r="1911" spans="1:20">
      <c r="A1911" s="28" t="s">
        <v>4894</v>
      </c>
      <c r="B1911" s="1" t="s">
        <v>4908</v>
      </c>
      <c r="C1911" s="1" t="s">
        <v>1844</v>
      </c>
      <c r="D1911" s="1" t="s">
        <v>1875</v>
      </c>
      <c r="E1911" s="2">
        <v>63407582</v>
      </c>
      <c r="F1911" s="2">
        <v>63412902</v>
      </c>
      <c r="G1911" s="1">
        <f t="shared" si="0"/>
        <v>5321</v>
      </c>
      <c r="H1911" s="28" t="s">
        <v>4894</v>
      </c>
      <c r="I1911" s="32" t="s">
        <v>0</v>
      </c>
      <c r="P1911" s="16" t="s">
        <v>5131</v>
      </c>
      <c r="T1911" s="3"/>
    </row>
    <row r="1912" spans="1:20">
      <c r="A1912" s="28" t="s">
        <v>4894</v>
      </c>
      <c r="B1912" s="1" t="s">
        <v>4909</v>
      </c>
      <c r="C1912" s="1" t="s">
        <v>1844</v>
      </c>
      <c r="D1912" s="1" t="s">
        <v>1875</v>
      </c>
      <c r="E1912" s="2">
        <v>209645253</v>
      </c>
      <c r="F1912" s="2">
        <v>209706468</v>
      </c>
      <c r="G1912" s="1">
        <f t="shared" si="0"/>
        <v>61216</v>
      </c>
      <c r="H1912" s="28" t="s">
        <v>4894</v>
      </c>
      <c r="I1912" s="32" t="s">
        <v>0</v>
      </c>
      <c r="P1912" s="16" t="s">
        <v>5131</v>
      </c>
      <c r="T1912" s="3"/>
    </row>
    <row r="1913" spans="1:20">
      <c r="A1913" s="28" t="s">
        <v>4894</v>
      </c>
      <c r="B1913" s="1" t="s">
        <v>159</v>
      </c>
      <c r="C1913" s="1" t="s">
        <v>1844</v>
      </c>
      <c r="D1913" s="1" t="s">
        <v>1893</v>
      </c>
      <c r="E1913" s="2">
        <v>32972602</v>
      </c>
      <c r="F1913" s="2">
        <v>32981585</v>
      </c>
      <c r="G1913" s="1">
        <f t="shared" si="0"/>
        <v>8984</v>
      </c>
      <c r="H1913" s="28" t="s">
        <v>4894</v>
      </c>
      <c r="I1913" s="32" t="s">
        <v>0</v>
      </c>
      <c r="P1913" s="16" t="s">
        <v>5131</v>
      </c>
      <c r="T1913" s="3"/>
    </row>
    <row r="1914" spans="1:20">
      <c r="A1914" s="28" t="s">
        <v>4894</v>
      </c>
      <c r="B1914" s="1" t="s">
        <v>4910</v>
      </c>
      <c r="C1914" s="1" t="s">
        <v>1844</v>
      </c>
      <c r="D1914" s="1" t="s">
        <v>1885</v>
      </c>
      <c r="E1914" s="2">
        <v>46696838</v>
      </c>
      <c r="F1914" s="2">
        <v>46773921</v>
      </c>
      <c r="G1914" s="1">
        <f t="shared" si="0"/>
        <v>77084</v>
      </c>
      <c r="H1914" s="28" t="s">
        <v>4894</v>
      </c>
      <c r="I1914" s="32" t="s">
        <v>0</v>
      </c>
      <c r="P1914" s="16" t="s">
        <v>5131</v>
      </c>
      <c r="T1914" s="3"/>
    </row>
    <row r="1915" spans="1:20">
      <c r="A1915" s="28" t="s">
        <v>4894</v>
      </c>
      <c r="B1915" s="1" t="s">
        <v>4911</v>
      </c>
      <c r="C1915" s="1" t="s">
        <v>1844</v>
      </c>
      <c r="D1915" s="1" t="s">
        <v>1883</v>
      </c>
      <c r="E1915" s="2">
        <v>36960430</v>
      </c>
      <c r="F1915" s="2">
        <v>36963813</v>
      </c>
      <c r="G1915" s="1">
        <f t="shared" si="0"/>
        <v>3384</v>
      </c>
      <c r="H1915" s="28" t="s">
        <v>4894</v>
      </c>
      <c r="I1915" s="32" t="s">
        <v>0</v>
      </c>
      <c r="P1915" s="16" t="s">
        <v>5131</v>
      </c>
      <c r="T1915" s="3"/>
    </row>
    <row r="1916" spans="1:20">
      <c r="A1916" s="28" t="s">
        <v>4894</v>
      </c>
      <c r="B1916" s="1" t="s">
        <v>4912</v>
      </c>
      <c r="C1916" s="1" t="s">
        <v>1844</v>
      </c>
      <c r="D1916" s="1" t="s">
        <v>1875</v>
      </c>
      <c r="E1916" s="2">
        <v>31745775</v>
      </c>
      <c r="F1916" s="2">
        <v>31754976</v>
      </c>
      <c r="G1916" s="1">
        <f t="shared" si="0"/>
        <v>9202</v>
      </c>
      <c r="H1916" s="28" t="s">
        <v>4894</v>
      </c>
      <c r="I1916" s="32" t="s">
        <v>0</v>
      </c>
      <c r="P1916" s="16" t="s">
        <v>5131</v>
      </c>
      <c r="T1916" s="3"/>
    </row>
    <row r="1917" spans="1:20">
      <c r="A1917" s="28" t="s">
        <v>4894</v>
      </c>
      <c r="B1917" s="1" t="s">
        <v>4913</v>
      </c>
      <c r="C1917" s="1" t="s">
        <v>1844</v>
      </c>
      <c r="D1917" s="1" t="s">
        <v>1896</v>
      </c>
      <c r="E1917" s="2">
        <v>89658413</v>
      </c>
      <c r="F1917" s="2">
        <v>89720024</v>
      </c>
      <c r="G1917" s="1">
        <f t="shared" si="0"/>
        <v>61612</v>
      </c>
      <c r="H1917" s="28" t="s">
        <v>4894</v>
      </c>
      <c r="I1917" s="32" t="s">
        <v>0</v>
      </c>
      <c r="P1917" s="16" t="s">
        <v>5131</v>
      </c>
      <c r="T1917" s="3"/>
    </row>
    <row r="1918" spans="1:20">
      <c r="A1918" s="28" t="s">
        <v>4894</v>
      </c>
      <c r="B1918" s="1" t="s">
        <v>4914</v>
      </c>
      <c r="C1918" s="1" t="s">
        <v>1844</v>
      </c>
      <c r="D1918" s="1" t="s">
        <v>1892</v>
      </c>
      <c r="E1918" s="2">
        <v>28961525</v>
      </c>
      <c r="F1918" s="2">
        <v>28992457</v>
      </c>
      <c r="G1918" s="1">
        <f t="shared" si="0"/>
        <v>30933</v>
      </c>
      <c r="H1918" s="28" t="s">
        <v>4894</v>
      </c>
      <c r="I1918" s="32" t="s">
        <v>0</v>
      </c>
      <c r="P1918" s="16" t="s">
        <v>5131</v>
      </c>
      <c r="T1918" s="3"/>
    </row>
    <row r="1919" spans="1:20">
      <c r="A1919" s="28" t="s">
        <v>4894</v>
      </c>
      <c r="B1919" s="1" t="s">
        <v>197</v>
      </c>
      <c r="C1919" s="1" t="s">
        <v>1844</v>
      </c>
      <c r="D1919" s="1" t="s">
        <v>1876</v>
      </c>
      <c r="E1919" s="2">
        <v>15116941</v>
      </c>
      <c r="F1919" s="2">
        <v>15148814</v>
      </c>
      <c r="G1919" s="1">
        <f t="shared" si="0"/>
        <v>31874</v>
      </c>
      <c r="H1919" s="28" t="s">
        <v>4894</v>
      </c>
      <c r="I1919" s="32" t="s">
        <v>0</v>
      </c>
      <c r="N1919" s="16" t="s">
        <v>5092</v>
      </c>
      <c r="P1919" s="16" t="s">
        <v>5131</v>
      </c>
      <c r="T1919" s="3"/>
    </row>
    <row r="1920" spans="1:20">
      <c r="A1920" s="28" t="s">
        <v>4894</v>
      </c>
      <c r="B1920" s="1" t="s">
        <v>4915</v>
      </c>
      <c r="C1920" s="1" t="s">
        <v>1844</v>
      </c>
      <c r="D1920" s="1" t="s">
        <v>1885</v>
      </c>
      <c r="E1920" s="2">
        <v>44693204</v>
      </c>
      <c r="F1920" s="2">
        <v>44709391</v>
      </c>
      <c r="G1920" s="1">
        <f t="shared" ref="G1920:G1951" si="1">F1920-E1920+1</f>
        <v>16188</v>
      </c>
      <c r="H1920" s="28" t="s">
        <v>4894</v>
      </c>
      <c r="I1920" s="32" t="s">
        <v>0</v>
      </c>
      <c r="N1920" s="16" t="s">
        <v>5092</v>
      </c>
      <c r="P1920" s="16" t="s">
        <v>5131</v>
      </c>
      <c r="T1920" s="3"/>
    </row>
    <row r="1921" spans="1:20">
      <c r="A1921" s="28" t="s">
        <v>4894</v>
      </c>
      <c r="B1921" s="1" t="s">
        <v>4916</v>
      </c>
      <c r="C1921" s="1" t="s">
        <v>1844</v>
      </c>
      <c r="D1921" s="1" t="s">
        <v>1879</v>
      </c>
      <c r="E1921" s="2">
        <v>20625997</v>
      </c>
      <c r="F1921" s="2">
        <v>20626836</v>
      </c>
      <c r="G1921" s="1">
        <f t="shared" si="1"/>
        <v>840</v>
      </c>
      <c r="H1921" s="28" t="s">
        <v>4894</v>
      </c>
      <c r="I1921" s="32" t="s">
        <v>0</v>
      </c>
      <c r="N1921" s="16" t="s">
        <v>5092</v>
      </c>
      <c r="P1921" s="16" t="s">
        <v>5130</v>
      </c>
      <c r="T1921" s="3"/>
    </row>
    <row r="1922" spans="1:20">
      <c r="A1922" s="28" t="s">
        <v>4894</v>
      </c>
      <c r="B1922" s="1" t="s">
        <v>4917</v>
      </c>
      <c r="C1922" s="1" t="s">
        <v>1844</v>
      </c>
      <c r="D1922" s="1" t="s">
        <v>1881</v>
      </c>
      <c r="E1922" s="2">
        <v>22879899</v>
      </c>
      <c r="F1922" s="2">
        <v>22881657</v>
      </c>
      <c r="G1922" s="1">
        <f t="shared" si="1"/>
        <v>1759</v>
      </c>
      <c r="H1922" s="28" t="s">
        <v>4894</v>
      </c>
      <c r="I1922" s="32" t="s">
        <v>0</v>
      </c>
      <c r="P1922" s="16" t="s">
        <v>5131</v>
      </c>
      <c r="T1922" s="3"/>
    </row>
    <row r="1923" spans="1:20">
      <c r="A1923" s="28" t="s">
        <v>4894</v>
      </c>
      <c r="B1923" s="1" t="s">
        <v>4918</v>
      </c>
      <c r="C1923" s="1" t="s">
        <v>1844</v>
      </c>
      <c r="D1923" s="1" t="s">
        <v>1881</v>
      </c>
      <c r="E1923" s="2">
        <v>22879899</v>
      </c>
      <c r="F1923" s="2">
        <v>22881657</v>
      </c>
      <c r="G1923" s="1">
        <f t="shared" si="1"/>
        <v>1759</v>
      </c>
      <c r="H1923" s="28" t="s">
        <v>4894</v>
      </c>
      <c r="I1923" s="32" t="s">
        <v>0</v>
      </c>
      <c r="P1923" s="16" t="s">
        <v>5131</v>
      </c>
      <c r="T1923" s="3"/>
    </row>
    <row r="1924" spans="1:20">
      <c r="A1924" s="28" t="s">
        <v>4894</v>
      </c>
      <c r="B1924" s="1" t="s">
        <v>2188</v>
      </c>
      <c r="C1924" s="1" t="s">
        <v>1844</v>
      </c>
      <c r="D1924" s="1" t="s">
        <v>1875</v>
      </c>
      <c r="E1924" s="2">
        <v>16628851</v>
      </c>
      <c r="F1924" s="2">
        <v>16631503</v>
      </c>
      <c r="G1924" s="1">
        <f t="shared" si="1"/>
        <v>2653</v>
      </c>
      <c r="H1924" s="28" t="s">
        <v>4894</v>
      </c>
      <c r="I1924" s="32" t="s">
        <v>0</v>
      </c>
      <c r="N1924" s="16" t="s">
        <v>5092</v>
      </c>
      <c r="P1924" s="16" t="s">
        <v>5131</v>
      </c>
      <c r="T1924" s="3"/>
    </row>
    <row r="1925" spans="1:20">
      <c r="A1925" s="28" t="s">
        <v>4894</v>
      </c>
      <c r="B1925" s="1" t="s">
        <v>2330</v>
      </c>
      <c r="C1925" s="1" t="s">
        <v>1844</v>
      </c>
      <c r="D1925" s="1" t="s">
        <v>1892</v>
      </c>
      <c r="E1925" s="2">
        <v>147471289</v>
      </c>
      <c r="F1925" s="2">
        <v>147473457</v>
      </c>
      <c r="G1925" s="1">
        <f t="shared" si="1"/>
        <v>2169</v>
      </c>
      <c r="H1925" s="28" t="s">
        <v>4894</v>
      </c>
      <c r="I1925" s="32" t="s">
        <v>0</v>
      </c>
      <c r="P1925" s="16" t="s">
        <v>5130</v>
      </c>
      <c r="T1925" s="3"/>
    </row>
    <row r="1926" spans="1:20">
      <c r="A1926" s="28" t="s">
        <v>4894</v>
      </c>
      <c r="B1926" s="1" t="s">
        <v>4919</v>
      </c>
      <c r="C1926" s="1" t="s">
        <v>1844</v>
      </c>
      <c r="D1926" s="1" t="s">
        <v>1875</v>
      </c>
      <c r="E1926" s="2">
        <v>221380528</v>
      </c>
      <c r="F1926" s="2">
        <v>221381828</v>
      </c>
      <c r="G1926" s="1">
        <f t="shared" si="1"/>
        <v>1301</v>
      </c>
      <c r="H1926" s="28" t="s">
        <v>4894</v>
      </c>
      <c r="I1926" s="32" t="s">
        <v>0</v>
      </c>
      <c r="P1926" s="16" t="s">
        <v>5131</v>
      </c>
      <c r="T1926" s="3"/>
    </row>
    <row r="1927" spans="1:20">
      <c r="A1927" s="28" t="s">
        <v>4894</v>
      </c>
      <c r="B1927" s="1" t="s">
        <v>4920</v>
      </c>
      <c r="C1927" s="1" t="s">
        <v>1849</v>
      </c>
      <c r="D1927" s="1" t="s">
        <v>1885</v>
      </c>
      <c r="E1927" s="2">
        <v>51388452</v>
      </c>
      <c r="F1927" s="2">
        <v>51430312</v>
      </c>
      <c r="G1927" s="1">
        <f t="shared" si="1"/>
        <v>41861</v>
      </c>
      <c r="H1927" s="28" t="s">
        <v>4894</v>
      </c>
      <c r="I1927" s="32" t="s">
        <v>0</v>
      </c>
      <c r="P1927" s="16" t="s">
        <v>5130</v>
      </c>
      <c r="T1927" s="3"/>
    </row>
    <row r="1928" spans="1:20">
      <c r="A1928" s="28" t="s">
        <v>4894</v>
      </c>
      <c r="B1928" s="1" t="s">
        <v>4921</v>
      </c>
      <c r="C1928" s="1" t="s">
        <v>1849</v>
      </c>
      <c r="D1928" s="1" t="s">
        <v>1875</v>
      </c>
      <c r="E1928" s="2">
        <v>152676351</v>
      </c>
      <c r="F1928" s="2">
        <v>152678546</v>
      </c>
      <c r="G1928" s="1">
        <f t="shared" si="1"/>
        <v>2196</v>
      </c>
      <c r="H1928" s="28" t="s">
        <v>4894</v>
      </c>
      <c r="I1928" s="32" t="s">
        <v>0</v>
      </c>
      <c r="P1928" s="16" t="s">
        <v>5130</v>
      </c>
      <c r="T1928" s="3"/>
    </row>
    <row r="1929" spans="1:20">
      <c r="A1929" s="28" t="s">
        <v>4894</v>
      </c>
      <c r="B1929" s="1" t="s">
        <v>4922</v>
      </c>
      <c r="C1929" s="1" t="s">
        <v>1849</v>
      </c>
      <c r="D1929" s="1" t="s">
        <v>1886</v>
      </c>
      <c r="E1929" s="2">
        <v>113733479</v>
      </c>
      <c r="F1929" s="2">
        <v>113734908</v>
      </c>
      <c r="G1929" s="1">
        <f t="shared" si="1"/>
        <v>1430</v>
      </c>
      <c r="H1929" s="28" t="s">
        <v>4894</v>
      </c>
      <c r="I1929" s="32" t="s">
        <v>0</v>
      </c>
      <c r="P1929" s="16" t="s">
        <v>5131</v>
      </c>
      <c r="T1929" s="3"/>
    </row>
    <row r="1930" spans="1:20">
      <c r="A1930" s="28" t="s">
        <v>4894</v>
      </c>
      <c r="B1930" s="1" t="s">
        <v>200</v>
      </c>
      <c r="C1930" s="1" t="s">
        <v>1849</v>
      </c>
      <c r="D1930" s="1" t="s">
        <v>1893</v>
      </c>
      <c r="E1930" s="2">
        <v>29503204</v>
      </c>
      <c r="F1930" s="2">
        <v>29510699</v>
      </c>
      <c r="G1930" s="1">
        <f t="shared" si="1"/>
        <v>7496</v>
      </c>
      <c r="H1930" s="28" t="s">
        <v>4894</v>
      </c>
      <c r="I1930" s="32" t="s">
        <v>0</v>
      </c>
      <c r="P1930" s="16" t="s">
        <v>5131</v>
      </c>
      <c r="T1930" s="3"/>
    </row>
    <row r="1931" spans="1:20">
      <c r="A1931" s="28" t="s">
        <v>4894</v>
      </c>
      <c r="B1931" s="1" t="s">
        <v>4923</v>
      </c>
      <c r="C1931" s="1" t="s">
        <v>4977</v>
      </c>
      <c r="D1931" s="1" t="s">
        <v>1885</v>
      </c>
      <c r="E1931" s="2">
        <v>51388452</v>
      </c>
      <c r="F1931" s="2">
        <v>51430312</v>
      </c>
      <c r="G1931" s="1">
        <f t="shared" si="1"/>
        <v>41861</v>
      </c>
      <c r="H1931" s="28" t="s">
        <v>4894</v>
      </c>
      <c r="I1931" s="32" t="s">
        <v>0</v>
      </c>
      <c r="P1931" s="16" t="s">
        <v>5131</v>
      </c>
      <c r="T1931" s="3"/>
    </row>
    <row r="1932" spans="1:20">
      <c r="A1932" s="28" t="s">
        <v>4894</v>
      </c>
      <c r="B1932" s="1" t="s">
        <v>4924</v>
      </c>
      <c r="C1932" s="1" t="s">
        <v>4977</v>
      </c>
      <c r="D1932" s="1" t="s">
        <v>1885</v>
      </c>
      <c r="E1932" s="2">
        <v>51388452</v>
      </c>
      <c r="F1932" s="2">
        <v>51430312</v>
      </c>
      <c r="G1932" s="1">
        <f t="shared" si="1"/>
        <v>41861</v>
      </c>
      <c r="H1932" s="28" t="s">
        <v>4894</v>
      </c>
      <c r="I1932" s="32" t="s">
        <v>0</v>
      </c>
      <c r="P1932" s="16" t="s">
        <v>5131</v>
      </c>
      <c r="T1932" s="3"/>
    </row>
    <row r="1933" spans="1:20">
      <c r="A1933" s="28" t="s">
        <v>4894</v>
      </c>
      <c r="B1933" s="1" t="s">
        <v>4925</v>
      </c>
      <c r="C1933" s="1" t="s">
        <v>1846</v>
      </c>
      <c r="D1933" s="1" t="s">
        <v>1882</v>
      </c>
      <c r="E1933" s="2">
        <v>20592325</v>
      </c>
      <c r="F1933" s="2">
        <v>20646903</v>
      </c>
      <c r="G1933" s="1">
        <f t="shared" si="1"/>
        <v>54579</v>
      </c>
      <c r="H1933" s="28" t="s">
        <v>4894</v>
      </c>
      <c r="I1933" s="32" t="s">
        <v>0</v>
      </c>
      <c r="P1933" s="16" t="s">
        <v>5131</v>
      </c>
      <c r="T1933" s="3"/>
    </row>
    <row r="1934" spans="1:20">
      <c r="A1934" s="28" t="s">
        <v>4894</v>
      </c>
      <c r="B1934" s="1" t="s">
        <v>4926</v>
      </c>
      <c r="C1934" s="1" t="s">
        <v>1846</v>
      </c>
      <c r="D1934" s="1" t="s">
        <v>1889</v>
      </c>
      <c r="E1934" s="2">
        <v>34902162</v>
      </c>
      <c r="F1934" s="2">
        <v>34925679</v>
      </c>
      <c r="G1934" s="1">
        <f t="shared" si="1"/>
        <v>23518</v>
      </c>
      <c r="H1934" s="28" t="s">
        <v>4894</v>
      </c>
      <c r="I1934" s="32" t="s">
        <v>0</v>
      </c>
      <c r="N1934" s="1" t="s">
        <v>5093</v>
      </c>
      <c r="P1934" s="16" t="s">
        <v>5131</v>
      </c>
      <c r="T1934" s="3"/>
    </row>
    <row r="1935" spans="1:20">
      <c r="A1935" s="28" t="s">
        <v>4894</v>
      </c>
      <c r="B1935" s="1" t="s">
        <v>4927</v>
      </c>
      <c r="C1935" s="1" t="s">
        <v>1846</v>
      </c>
      <c r="D1935" s="1" t="s">
        <v>1885</v>
      </c>
      <c r="E1935" s="2">
        <v>46771938</v>
      </c>
      <c r="F1935" s="2">
        <v>46811243</v>
      </c>
      <c r="G1935" s="1">
        <f t="shared" si="1"/>
        <v>39306</v>
      </c>
      <c r="H1935" s="28" t="s">
        <v>4894</v>
      </c>
      <c r="I1935" s="32" t="s">
        <v>0</v>
      </c>
      <c r="N1935" s="1" t="s">
        <v>4968</v>
      </c>
      <c r="P1935" s="16" t="s">
        <v>5131</v>
      </c>
      <c r="T1935" s="3"/>
    </row>
    <row r="1936" spans="1:20">
      <c r="A1936" s="28" t="s">
        <v>4894</v>
      </c>
      <c r="B1936" s="1" t="s">
        <v>4928</v>
      </c>
      <c r="C1936" s="1" t="s">
        <v>1846</v>
      </c>
      <c r="D1936" s="1" t="s">
        <v>1875</v>
      </c>
      <c r="E1936" s="2">
        <v>47590352</v>
      </c>
      <c r="F1936" s="2">
        <v>47604358</v>
      </c>
      <c r="G1936" s="1">
        <f t="shared" si="1"/>
        <v>14007</v>
      </c>
      <c r="H1936" s="28" t="s">
        <v>4894</v>
      </c>
      <c r="I1936" s="32" t="s">
        <v>0</v>
      </c>
      <c r="P1936" s="16" t="s">
        <v>5131</v>
      </c>
      <c r="T1936" s="3"/>
    </row>
    <row r="1937" spans="1:20">
      <c r="A1937" s="28" t="s">
        <v>4894</v>
      </c>
      <c r="B1937" s="1" t="s">
        <v>4929</v>
      </c>
      <c r="C1937" s="1" t="s">
        <v>1846</v>
      </c>
      <c r="D1937" s="1" t="s">
        <v>1886</v>
      </c>
      <c r="E1937" s="2">
        <v>113485086</v>
      </c>
      <c r="F1937" s="2">
        <v>113519570</v>
      </c>
      <c r="G1937" s="1">
        <f t="shared" si="1"/>
        <v>34485</v>
      </c>
      <c r="H1937" s="28" t="s">
        <v>4894</v>
      </c>
      <c r="I1937" s="32" t="s">
        <v>0</v>
      </c>
      <c r="N1937" s="1" t="s">
        <v>5093</v>
      </c>
      <c r="P1937" s="16" t="s">
        <v>5131</v>
      </c>
      <c r="T1937" s="3"/>
    </row>
    <row r="1938" spans="1:20">
      <c r="A1938" s="28" t="s">
        <v>4894</v>
      </c>
      <c r="B1938" s="1" t="s">
        <v>147</v>
      </c>
      <c r="C1938" s="1" t="s">
        <v>1846</v>
      </c>
      <c r="D1938" s="1" t="s">
        <v>1888</v>
      </c>
      <c r="E1938" s="2">
        <v>30778567</v>
      </c>
      <c r="F1938" s="2">
        <v>30784640</v>
      </c>
      <c r="G1938" s="1">
        <f t="shared" si="1"/>
        <v>6074</v>
      </c>
      <c r="H1938" s="28" t="s">
        <v>4894</v>
      </c>
      <c r="I1938" s="32" t="s">
        <v>0</v>
      </c>
      <c r="N1938" s="1" t="s">
        <v>5093</v>
      </c>
      <c r="P1938" s="16" t="s">
        <v>5131</v>
      </c>
      <c r="T1938" s="3"/>
    </row>
    <row r="1939" spans="1:20">
      <c r="A1939" s="28" t="s">
        <v>4894</v>
      </c>
      <c r="B1939" s="1" t="s">
        <v>4930</v>
      </c>
      <c r="C1939" s="1" t="s">
        <v>1846</v>
      </c>
      <c r="D1939" s="1" t="s">
        <v>1885</v>
      </c>
      <c r="E1939" s="2">
        <v>44885233</v>
      </c>
      <c r="F1939" s="2">
        <v>44919923</v>
      </c>
      <c r="G1939" s="1">
        <f t="shared" si="1"/>
        <v>34691</v>
      </c>
      <c r="H1939" s="28" t="s">
        <v>4894</v>
      </c>
      <c r="I1939" s="32" t="s">
        <v>0</v>
      </c>
      <c r="P1939" s="16" t="s">
        <v>5131</v>
      </c>
      <c r="T1939" s="3"/>
    </row>
    <row r="1940" spans="1:20">
      <c r="A1940" s="28" t="s">
        <v>4894</v>
      </c>
      <c r="B1940" s="1" t="s">
        <v>4931</v>
      </c>
      <c r="C1940" s="1" t="s">
        <v>1846</v>
      </c>
      <c r="D1940" s="1" t="s">
        <v>1895</v>
      </c>
      <c r="E1940" s="2">
        <v>94758242</v>
      </c>
      <c r="F1940" s="2">
        <v>94769915</v>
      </c>
      <c r="G1940" s="1">
        <f t="shared" si="1"/>
        <v>11674</v>
      </c>
      <c r="H1940" s="28" t="s">
        <v>4894</v>
      </c>
      <c r="I1940" s="32" t="s">
        <v>0</v>
      </c>
      <c r="P1940" s="16" t="s">
        <v>5131</v>
      </c>
      <c r="T1940" s="3"/>
    </row>
    <row r="1941" spans="1:20">
      <c r="A1941" s="28" t="s">
        <v>4894</v>
      </c>
      <c r="B1941" s="1" t="s">
        <v>4932</v>
      </c>
      <c r="C1941" s="1" t="s">
        <v>1846</v>
      </c>
      <c r="D1941" s="1" t="s">
        <v>1896</v>
      </c>
      <c r="E1941" s="2">
        <v>137609078</v>
      </c>
      <c r="F1941" s="2">
        <v>137632325</v>
      </c>
      <c r="G1941" s="1">
        <f t="shared" si="1"/>
        <v>23248</v>
      </c>
      <c r="H1941" s="28" t="s">
        <v>4894</v>
      </c>
      <c r="I1941" s="32" t="s">
        <v>0</v>
      </c>
      <c r="P1941" s="16" t="s">
        <v>5131</v>
      </c>
      <c r="T1941" s="3"/>
    </row>
    <row r="1942" spans="1:20">
      <c r="A1942" s="28" t="s">
        <v>4894</v>
      </c>
      <c r="B1942" s="1" t="s">
        <v>4933</v>
      </c>
      <c r="C1942" s="1" t="s">
        <v>1846</v>
      </c>
      <c r="D1942" s="1" t="s">
        <v>1876</v>
      </c>
      <c r="E1942" s="2">
        <v>2334202</v>
      </c>
      <c r="F1942" s="2">
        <v>2337296</v>
      </c>
      <c r="G1942" s="1">
        <f t="shared" si="1"/>
        <v>3095</v>
      </c>
      <c r="H1942" s="28" t="s">
        <v>4894</v>
      </c>
      <c r="I1942" s="32" t="s">
        <v>0</v>
      </c>
      <c r="P1942" s="16" t="s">
        <v>5131</v>
      </c>
      <c r="T1942" s="3"/>
    </row>
    <row r="1943" spans="1:20">
      <c r="A1943" s="28" t="s">
        <v>4894</v>
      </c>
      <c r="B1943" s="1" t="s">
        <v>4934</v>
      </c>
      <c r="C1943" s="1" t="s">
        <v>1846</v>
      </c>
      <c r="D1943" s="1" t="s">
        <v>1882</v>
      </c>
      <c r="E1943" s="2">
        <v>3201117</v>
      </c>
      <c r="F1943" s="2">
        <v>3209826</v>
      </c>
      <c r="G1943" s="1">
        <f t="shared" si="1"/>
        <v>8710</v>
      </c>
      <c r="H1943" s="28" t="s">
        <v>4894</v>
      </c>
      <c r="I1943" s="32" t="s">
        <v>0</v>
      </c>
      <c r="P1943" s="16" t="s">
        <v>5131</v>
      </c>
      <c r="T1943" s="3"/>
    </row>
    <row r="1944" spans="1:20">
      <c r="A1944" s="28" t="s">
        <v>4894</v>
      </c>
      <c r="B1944" s="1" t="s">
        <v>4935</v>
      </c>
      <c r="C1944" s="1" t="s">
        <v>1846</v>
      </c>
      <c r="D1944" s="1" t="s">
        <v>1882</v>
      </c>
      <c r="E1944" s="2">
        <v>3342178</v>
      </c>
      <c r="F1944" s="2">
        <v>3349725</v>
      </c>
      <c r="G1944" s="1">
        <f t="shared" si="1"/>
        <v>7548</v>
      </c>
      <c r="H1944" s="28" t="s">
        <v>4894</v>
      </c>
      <c r="I1944" s="32" t="s">
        <v>0</v>
      </c>
      <c r="P1944" s="16" t="s">
        <v>5131</v>
      </c>
      <c r="T1944" s="3"/>
    </row>
    <row r="1945" spans="1:20">
      <c r="A1945" s="28" t="s">
        <v>4894</v>
      </c>
      <c r="B1945" s="1" t="s">
        <v>4936</v>
      </c>
      <c r="C1945" s="1" t="s">
        <v>1846</v>
      </c>
      <c r="D1945" s="1" t="s">
        <v>1877</v>
      </c>
      <c r="E1945" s="2">
        <v>18571513</v>
      </c>
      <c r="F1945" s="2">
        <v>18578644</v>
      </c>
      <c r="G1945" s="1">
        <f t="shared" si="1"/>
        <v>7132</v>
      </c>
      <c r="H1945" s="28" t="s">
        <v>4894</v>
      </c>
      <c r="I1945" s="32" t="s">
        <v>0</v>
      </c>
      <c r="P1945" s="16" t="s">
        <v>5131</v>
      </c>
      <c r="T1945" s="3"/>
    </row>
    <row r="1946" spans="1:20">
      <c r="A1946" s="28" t="s">
        <v>4894</v>
      </c>
      <c r="B1946" s="1" t="s">
        <v>4937</v>
      </c>
      <c r="C1946" s="1" t="s">
        <v>1846</v>
      </c>
      <c r="D1946" s="1" t="s">
        <v>1886</v>
      </c>
      <c r="E1946" s="2">
        <v>108295752</v>
      </c>
      <c r="F1946" s="2">
        <v>108345608</v>
      </c>
      <c r="G1946" s="1">
        <f t="shared" si="1"/>
        <v>49857</v>
      </c>
      <c r="H1946" s="28" t="s">
        <v>4894</v>
      </c>
      <c r="I1946" s="32" t="s">
        <v>0</v>
      </c>
      <c r="N1946" s="1" t="s">
        <v>4969</v>
      </c>
      <c r="P1946" s="16" t="s">
        <v>5131</v>
      </c>
      <c r="T1946" s="3"/>
    </row>
    <row r="1947" spans="1:20">
      <c r="A1947" s="28" t="s">
        <v>4894</v>
      </c>
      <c r="B1947" s="1" t="s">
        <v>4938</v>
      </c>
      <c r="C1947" s="1" t="s">
        <v>2703</v>
      </c>
      <c r="D1947" s="1" t="s">
        <v>1876</v>
      </c>
      <c r="E1947" s="2">
        <v>2036430</v>
      </c>
      <c r="F1947" s="2">
        <v>2041873</v>
      </c>
      <c r="G1947" s="1">
        <f t="shared" si="1"/>
        <v>5444</v>
      </c>
      <c r="H1947" s="28" t="s">
        <v>4894</v>
      </c>
      <c r="I1947" s="32" t="s">
        <v>0</v>
      </c>
      <c r="P1947" s="16" t="s">
        <v>5131</v>
      </c>
      <c r="T1947" s="3"/>
    </row>
    <row r="1948" spans="1:20">
      <c r="A1948" s="28" t="s">
        <v>4894</v>
      </c>
      <c r="B1948" s="1" t="s">
        <v>4939</v>
      </c>
      <c r="C1948" s="1" t="s">
        <v>4978</v>
      </c>
      <c r="D1948" s="1" t="s">
        <v>1882</v>
      </c>
      <c r="E1948" s="2">
        <v>11824571</v>
      </c>
      <c r="F1948" s="2">
        <v>11826510</v>
      </c>
      <c r="G1948" s="1">
        <f t="shared" si="1"/>
        <v>1940</v>
      </c>
      <c r="H1948" s="28" t="s">
        <v>4894</v>
      </c>
      <c r="I1948" s="32" t="s">
        <v>0</v>
      </c>
      <c r="P1948" s="16" t="s">
        <v>5131</v>
      </c>
      <c r="T1948" s="3"/>
    </row>
    <row r="1949" spans="1:20">
      <c r="A1949" s="28" t="s">
        <v>4894</v>
      </c>
      <c r="B1949" s="1" t="s">
        <v>4940</v>
      </c>
      <c r="C1949" s="1" t="s">
        <v>1845</v>
      </c>
      <c r="D1949" s="1" t="s">
        <v>1885</v>
      </c>
      <c r="E1949" s="2">
        <v>44885233</v>
      </c>
      <c r="F1949" s="2">
        <v>44919923</v>
      </c>
      <c r="G1949" s="1">
        <f t="shared" si="1"/>
        <v>34691</v>
      </c>
      <c r="H1949" s="28" t="s">
        <v>4894</v>
      </c>
      <c r="I1949" s="32" t="s">
        <v>0</v>
      </c>
      <c r="N1949" s="16" t="s">
        <v>4970</v>
      </c>
      <c r="P1949" s="16" t="s">
        <v>5131</v>
      </c>
      <c r="T1949" s="3"/>
    </row>
    <row r="1950" spans="1:20">
      <c r="A1950" s="28" t="s">
        <v>4894</v>
      </c>
      <c r="B1950" s="1" t="s">
        <v>4941</v>
      </c>
      <c r="C1950" s="1" t="s">
        <v>1845</v>
      </c>
      <c r="D1950" s="1" t="s">
        <v>1890</v>
      </c>
      <c r="E1950" s="2">
        <v>152979602</v>
      </c>
      <c r="F1950" s="2">
        <v>153005000</v>
      </c>
      <c r="G1950" s="1">
        <f t="shared" si="1"/>
        <v>25399</v>
      </c>
      <c r="H1950" s="28" t="s">
        <v>4894</v>
      </c>
      <c r="I1950" s="32" t="s">
        <v>0</v>
      </c>
      <c r="P1950" s="16" t="s">
        <v>5131</v>
      </c>
      <c r="T1950" s="3"/>
    </row>
    <row r="1951" spans="1:20">
      <c r="A1951" s="28" t="s">
        <v>4894</v>
      </c>
      <c r="B1951" s="1" t="s">
        <v>4942</v>
      </c>
      <c r="C1951" s="1" t="s">
        <v>1845</v>
      </c>
      <c r="D1951" s="1" t="s">
        <v>1885</v>
      </c>
      <c r="E1951" s="2">
        <v>9055096</v>
      </c>
      <c r="F1951" s="2">
        <v>9085206</v>
      </c>
      <c r="G1951" s="1">
        <f t="shared" si="1"/>
        <v>30111</v>
      </c>
      <c r="H1951" s="28" t="s">
        <v>4894</v>
      </c>
      <c r="I1951" s="32" t="s">
        <v>0</v>
      </c>
      <c r="N1951" s="1" t="s">
        <v>4969</v>
      </c>
      <c r="P1951" s="16" t="s">
        <v>5131</v>
      </c>
      <c r="T1951" s="3"/>
    </row>
    <row r="1952" spans="1:20">
      <c r="A1952" s="28" t="s">
        <v>4894</v>
      </c>
      <c r="B1952" s="1" t="s">
        <v>4943</v>
      </c>
      <c r="C1952" s="1" t="s">
        <v>1845</v>
      </c>
      <c r="D1952" s="1" t="s">
        <v>1878</v>
      </c>
      <c r="E1952" s="2">
        <v>54105835</v>
      </c>
      <c r="F1952" s="2">
        <v>54110305</v>
      </c>
      <c r="G1952" s="1">
        <f t="shared" ref="G1952:G1983" si="2">F1952-E1952+1</f>
        <v>4471</v>
      </c>
      <c r="H1952" s="28" t="s">
        <v>4894</v>
      </c>
      <c r="I1952" s="32" t="s">
        <v>0</v>
      </c>
      <c r="N1952" s="1" t="s">
        <v>5094</v>
      </c>
      <c r="P1952" s="16" t="s">
        <v>5131</v>
      </c>
      <c r="T1952" s="3"/>
    </row>
    <row r="1953" spans="1:20">
      <c r="A1953" s="28" t="s">
        <v>4894</v>
      </c>
      <c r="B1953" s="1" t="s">
        <v>4944</v>
      </c>
      <c r="C1953" s="1" t="s">
        <v>1845</v>
      </c>
      <c r="D1953" s="1" t="s">
        <v>1885</v>
      </c>
      <c r="E1953" s="2">
        <v>9055096</v>
      </c>
      <c r="F1953" s="2">
        <v>9085206</v>
      </c>
      <c r="G1953" s="1">
        <f t="shared" si="2"/>
        <v>30111</v>
      </c>
      <c r="H1953" s="28" t="s">
        <v>4894</v>
      </c>
      <c r="I1953" s="32" t="s">
        <v>0</v>
      </c>
      <c r="N1953" s="1" t="s">
        <v>4969</v>
      </c>
      <c r="P1953" s="16" t="s">
        <v>5131</v>
      </c>
      <c r="T1953" s="3"/>
    </row>
    <row r="1954" spans="1:20">
      <c r="A1954" s="28" t="s">
        <v>4894</v>
      </c>
      <c r="B1954" s="1" t="s">
        <v>4945</v>
      </c>
      <c r="C1954" s="1" t="s">
        <v>1845</v>
      </c>
      <c r="D1954" s="1" t="s">
        <v>1892</v>
      </c>
      <c r="E1954" s="2">
        <v>12856801</v>
      </c>
      <c r="F1954" s="2">
        <v>12862843</v>
      </c>
      <c r="G1954" s="1">
        <f t="shared" si="2"/>
        <v>6043</v>
      </c>
      <c r="H1954" s="28" t="s">
        <v>4894</v>
      </c>
      <c r="I1954" s="32" t="s">
        <v>0</v>
      </c>
      <c r="P1954" s="16" t="s">
        <v>5131</v>
      </c>
      <c r="T1954" s="3"/>
    </row>
    <row r="1955" spans="1:20">
      <c r="A1955" s="28" t="s">
        <v>4894</v>
      </c>
      <c r="B1955" s="1" t="s">
        <v>4946</v>
      </c>
      <c r="C1955" s="1" t="s">
        <v>1858</v>
      </c>
      <c r="D1955" s="1" t="s">
        <v>1877</v>
      </c>
      <c r="E1955" s="2">
        <v>3603709</v>
      </c>
      <c r="F1955" s="2">
        <v>3608481</v>
      </c>
      <c r="G1955" s="1">
        <f t="shared" si="2"/>
        <v>4773</v>
      </c>
      <c r="H1955" s="28" t="s">
        <v>4894</v>
      </c>
      <c r="I1955" s="32" t="s">
        <v>0</v>
      </c>
      <c r="P1955" s="16" t="s">
        <v>5131</v>
      </c>
      <c r="T1955" s="3"/>
    </row>
    <row r="1956" spans="1:20">
      <c r="A1956" s="28" t="s">
        <v>4894</v>
      </c>
      <c r="B1956" s="1" t="s">
        <v>4947</v>
      </c>
      <c r="C1956" s="1" t="s">
        <v>1850</v>
      </c>
      <c r="D1956" s="1" t="s">
        <v>1889</v>
      </c>
      <c r="E1956" s="2">
        <v>19777670</v>
      </c>
      <c r="F1956" s="2">
        <v>19788221</v>
      </c>
      <c r="G1956" s="1">
        <f t="shared" si="2"/>
        <v>10552</v>
      </c>
      <c r="H1956" s="28" t="s">
        <v>4894</v>
      </c>
      <c r="I1956" s="32" t="s">
        <v>0</v>
      </c>
      <c r="N1956" s="1" t="s">
        <v>4971</v>
      </c>
      <c r="P1956" s="16" t="s">
        <v>5131</v>
      </c>
      <c r="T1956" s="3"/>
    </row>
    <row r="1957" spans="1:20">
      <c r="A1957" s="28" t="s">
        <v>4894</v>
      </c>
      <c r="B1957" s="1" t="s">
        <v>19</v>
      </c>
      <c r="C1957" s="1" t="s">
        <v>1846</v>
      </c>
      <c r="D1957" s="1" t="s">
        <v>1878</v>
      </c>
      <c r="E1957" s="2">
        <v>42109806</v>
      </c>
      <c r="F1957" s="2">
        <v>42111876</v>
      </c>
      <c r="G1957" s="1">
        <f t="shared" si="2"/>
        <v>2071</v>
      </c>
      <c r="H1957" s="28" t="s">
        <v>4894</v>
      </c>
      <c r="I1957" s="32" t="s">
        <v>0</v>
      </c>
      <c r="N1957" s="1" t="s">
        <v>4970</v>
      </c>
      <c r="P1957" s="16" t="s">
        <v>5130</v>
      </c>
      <c r="T1957" s="3"/>
    </row>
    <row r="1958" spans="1:20">
      <c r="A1958" s="28" t="s">
        <v>4894</v>
      </c>
      <c r="B1958" s="1" t="s">
        <v>4948</v>
      </c>
      <c r="C1958" s="1" t="s">
        <v>1846</v>
      </c>
      <c r="D1958" s="1" t="s">
        <v>1878</v>
      </c>
      <c r="E1958" s="2">
        <v>68288</v>
      </c>
      <c r="F1958" s="2">
        <v>84054</v>
      </c>
      <c r="G1958" s="1">
        <f t="shared" si="2"/>
        <v>15767</v>
      </c>
      <c r="H1958" s="28" t="s">
        <v>4894</v>
      </c>
      <c r="I1958" s="32" t="s">
        <v>0</v>
      </c>
      <c r="P1958" s="16" t="s">
        <v>5130</v>
      </c>
      <c r="T1958" s="3"/>
    </row>
    <row r="1959" spans="1:20">
      <c r="A1959" s="28" t="s">
        <v>4894</v>
      </c>
      <c r="B1959" s="1" t="s">
        <v>4949</v>
      </c>
      <c r="C1959" s="1" t="s">
        <v>1846</v>
      </c>
      <c r="D1959" s="1" t="s">
        <v>1885</v>
      </c>
      <c r="E1959" s="2">
        <v>15756769</v>
      </c>
      <c r="F1959" s="2">
        <v>15775558</v>
      </c>
      <c r="G1959" s="1">
        <f t="shared" si="2"/>
        <v>18790</v>
      </c>
      <c r="H1959" s="28" t="s">
        <v>4894</v>
      </c>
      <c r="I1959" s="32" t="s">
        <v>0</v>
      </c>
      <c r="N1959" s="1" t="s">
        <v>4969</v>
      </c>
      <c r="P1959" s="16" t="s">
        <v>5131</v>
      </c>
      <c r="T1959" s="3"/>
    </row>
    <row r="1960" spans="1:20">
      <c r="A1960" s="28" t="s">
        <v>4894</v>
      </c>
      <c r="B1960" s="1" t="s">
        <v>2460</v>
      </c>
      <c r="C1960" s="1" t="s">
        <v>1873</v>
      </c>
      <c r="D1960" s="1" t="s">
        <v>1890</v>
      </c>
      <c r="E1960" s="2">
        <v>185236328</v>
      </c>
      <c r="F1960" s="2">
        <v>185237648</v>
      </c>
      <c r="G1960" s="1">
        <f t="shared" si="2"/>
        <v>1321</v>
      </c>
      <c r="H1960" s="28" t="s">
        <v>4894</v>
      </c>
      <c r="I1960" s="32" t="s">
        <v>0</v>
      </c>
      <c r="P1960" s="16" t="s">
        <v>5131</v>
      </c>
      <c r="T1960" s="3"/>
    </row>
    <row r="1961" spans="1:20">
      <c r="A1961" s="28" t="s">
        <v>4894</v>
      </c>
      <c r="B1961" s="1" t="s">
        <v>4950</v>
      </c>
      <c r="C1961" s="1" t="s">
        <v>1854</v>
      </c>
      <c r="D1961" s="1" t="s">
        <v>1885</v>
      </c>
      <c r="E1961" s="2">
        <v>10036926</v>
      </c>
      <c r="F1961" s="2">
        <v>10041460</v>
      </c>
      <c r="G1961" s="1">
        <f t="shared" si="2"/>
        <v>4535</v>
      </c>
      <c r="H1961" s="28" t="s">
        <v>4894</v>
      </c>
      <c r="I1961" s="32" t="s">
        <v>0</v>
      </c>
      <c r="P1961" s="16" t="s">
        <v>5131</v>
      </c>
      <c r="T1961" s="3"/>
    </row>
    <row r="1962" spans="1:20">
      <c r="A1962" s="28" t="s">
        <v>4894</v>
      </c>
      <c r="B1962" s="1" t="s">
        <v>4951</v>
      </c>
      <c r="C1962" s="1" t="s">
        <v>1854</v>
      </c>
      <c r="D1962" s="1" t="s">
        <v>1875</v>
      </c>
      <c r="E1962" s="2">
        <v>226852374</v>
      </c>
      <c r="F1962" s="2">
        <v>226853730</v>
      </c>
      <c r="G1962" s="1">
        <f t="shared" si="2"/>
        <v>1357</v>
      </c>
      <c r="H1962" s="28" t="s">
        <v>4894</v>
      </c>
      <c r="I1962" s="32" t="s">
        <v>0</v>
      </c>
      <c r="P1962" s="16" t="s">
        <v>5131</v>
      </c>
      <c r="T1962" s="3"/>
    </row>
    <row r="1963" spans="1:20">
      <c r="A1963" s="28" t="s">
        <v>4894</v>
      </c>
      <c r="B1963" s="1" t="s">
        <v>4952</v>
      </c>
      <c r="C1963" s="1" t="s">
        <v>1854</v>
      </c>
      <c r="D1963" s="1" t="s">
        <v>1878</v>
      </c>
      <c r="E1963" s="2">
        <v>55460721</v>
      </c>
      <c r="F1963" s="2">
        <v>55470662</v>
      </c>
      <c r="G1963" s="1">
        <f t="shared" si="2"/>
        <v>9942</v>
      </c>
      <c r="H1963" s="28" t="s">
        <v>4894</v>
      </c>
      <c r="I1963" s="32" t="s">
        <v>0</v>
      </c>
      <c r="P1963" s="16" t="s">
        <v>5131</v>
      </c>
      <c r="T1963" s="3"/>
    </row>
    <row r="1964" spans="1:20">
      <c r="A1964" s="28" t="s">
        <v>4894</v>
      </c>
      <c r="B1964" s="1" t="s">
        <v>4953</v>
      </c>
      <c r="C1964" s="1" t="s">
        <v>1854</v>
      </c>
      <c r="D1964" s="1" t="s">
        <v>1875</v>
      </c>
      <c r="E1964" s="2">
        <v>144451871</v>
      </c>
      <c r="F1964" s="2">
        <v>144454953</v>
      </c>
      <c r="G1964" s="1">
        <f t="shared" si="2"/>
        <v>3083</v>
      </c>
      <c r="H1964" s="28" t="s">
        <v>4894</v>
      </c>
      <c r="I1964" s="32" t="s">
        <v>0</v>
      </c>
      <c r="P1964" s="16" t="s">
        <v>5131</v>
      </c>
      <c r="T1964" s="3"/>
    </row>
    <row r="1965" spans="1:20">
      <c r="A1965" s="28" t="s">
        <v>4894</v>
      </c>
      <c r="B1965" s="1" t="s">
        <v>4954</v>
      </c>
      <c r="C1965" s="1" t="s">
        <v>1843</v>
      </c>
      <c r="D1965" s="1" t="s">
        <v>1876</v>
      </c>
      <c r="E1965" s="2">
        <v>12898319</v>
      </c>
      <c r="F1965" s="2">
        <v>12901847</v>
      </c>
      <c r="G1965" s="1">
        <f t="shared" si="2"/>
        <v>3529</v>
      </c>
      <c r="H1965" s="28" t="s">
        <v>4894</v>
      </c>
      <c r="I1965" s="32" t="s">
        <v>0</v>
      </c>
      <c r="P1965" s="16" t="s">
        <v>5130</v>
      </c>
      <c r="T1965" s="3"/>
    </row>
    <row r="1966" spans="1:20">
      <c r="A1966" s="28" t="s">
        <v>4894</v>
      </c>
      <c r="B1966" s="1" t="s">
        <v>4955</v>
      </c>
      <c r="C1966" s="1" t="s">
        <v>1843</v>
      </c>
      <c r="D1966" s="1" t="s">
        <v>1877</v>
      </c>
      <c r="E1966" s="2">
        <v>56116539</v>
      </c>
      <c r="F1966" s="2">
        <v>56207633</v>
      </c>
      <c r="G1966" s="1">
        <f t="shared" si="2"/>
        <v>91095</v>
      </c>
      <c r="H1966" s="28" t="s">
        <v>4894</v>
      </c>
      <c r="I1966" s="32" t="s">
        <v>0</v>
      </c>
      <c r="P1966" s="16" t="s">
        <v>5131</v>
      </c>
      <c r="T1966" s="3"/>
    </row>
    <row r="1967" spans="1:20">
      <c r="A1967" s="28" t="s">
        <v>4894</v>
      </c>
      <c r="B1967" s="1" t="s">
        <v>4956</v>
      </c>
      <c r="C1967" s="1" t="s">
        <v>1843</v>
      </c>
      <c r="D1967" s="1" t="s">
        <v>1877</v>
      </c>
      <c r="E1967" s="2">
        <v>56116539</v>
      </c>
      <c r="F1967" s="2">
        <v>56207633</v>
      </c>
      <c r="G1967" s="1">
        <f t="shared" si="2"/>
        <v>91095</v>
      </c>
      <c r="H1967" s="28" t="s">
        <v>4894</v>
      </c>
      <c r="I1967" s="32" t="s">
        <v>0</v>
      </c>
      <c r="P1967" s="16" t="s">
        <v>5131</v>
      </c>
      <c r="T1967" s="3"/>
    </row>
    <row r="1968" spans="1:20">
      <c r="A1968" s="28" t="s">
        <v>4894</v>
      </c>
      <c r="B1968" s="1" t="s">
        <v>4957</v>
      </c>
      <c r="C1968" s="1" t="s">
        <v>1843</v>
      </c>
      <c r="D1968" s="1" t="s">
        <v>1877</v>
      </c>
      <c r="E1968" s="2">
        <v>56116539</v>
      </c>
      <c r="F1968" s="2">
        <v>56207633</v>
      </c>
      <c r="G1968" s="1">
        <f t="shared" si="2"/>
        <v>91095</v>
      </c>
      <c r="H1968" s="28" t="s">
        <v>4894</v>
      </c>
      <c r="I1968" s="32" t="s">
        <v>0</v>
      </c>
      <c r="P1968" s="16" t="s">
        <v>5131</v>
      </c>
      <c r="T1968" s="3"/>
    </row>
    <row r="1969" spans="1:20">
      <c r="A1969" s="28" t="s">
        <v>4894</v>
      </c>
      <c r="B1969" s="1" t="s">
        <v>4958</v>
      </c>
      <c r="C1969" s="1" t="s">
        <v>1848</v>
      </c>
      <c r="D1969" s="1" t="s">
        <v>1876</v>
      </c>
      <c r="E1969" s="2">
        <v>71998156</v>
      </c>
      <c r="F1969" s="2">
        <v>72001395</v>
      </c>
      <c r="G1969" s="1">
        <f t="shared" si="2"/>
        <v>3240</v>
      </c>
      <c r="H1969" s="28" t="s">
        <v>4894</v>
      </c>
      <c r="I1969" s="32" t="s">
        <v>0</v>
      </c>
      <c r="P1969" s="16" t="s">
        <v>5131</v>
      </c>
      <c r="T1969" s="3"/>
    </row>
    <row r="1970" spans="1:20">
      <c r="A1970" s="28" t="s">
        <v>4894</v>
      </c>
      <c r="B1970" s="1" t="s">
        <v>4959</v>
      </c>
      <c r="C1970" s="1" t="s">
        <v>1841</v>
      </c>
      <c r="D1970" s="1" t="s">
        <v>1882</v>
      </c>
      <c r="E1970" s="2">
        <v>2362894</v>
      </c>
      <c r="F1970" s="2">
        <v>2366018</v>
      </c>
      <c r="G1970" s="1">
        <f t="shared" si="2"/>
        <v>3125</v>
      </c>
      <c r="H1970" s="28" t="s">
        <v>4894</v>
      </c>
      <c r="I1970" s="32" t="s">
        <v>0</v>
      </c>
      <c r="P1970" s="16" t="s">
        <v>5131</v>
      </c>
      <c r="T1970" s="3"/>
    </row>
    <row r="1971" spans="1:20">
      <c r="A1971" s="28" t="s">
        <v>4894</v>
      </c>
      <c r="B1971" s="1" t="s">
        <v>9</v>
      </c>
      <c r="C1971" s="1" t="s">
        <v>1842</v>
      </c>
      <c r="D1971" s="1" t="s">
        <v>1875</v>
      </c>
      <c r="E1971" s="2">
        <v>12709147</v>
      </c>
      <c r="F1971" s="2">
        <v>12711291</v>
      </c>
      <c r="G1971" s="1">
        <f t="shared" si="2"/>
        <v>2145</v>
      </c>
      <c r="H1971" s="28" t="s">
        <v>4894</v>
      </c>
      <c r="I1971" s="32" t="s">
        <v>0</v>
      </c>
      <c r="P1971" s="16" t="s">
        <v>5130</v>
      </c>
      <c r="T1971" s="3"/>
    </row>
    <row r="1972" spans="1:20">
      <c r="A1972" s="28" t="s">
        <v>4894</v>
      </c>
      <c r="B1972" s="1" t="s">
        <v>4960</v>
      </c>
      <c r="C1972" s="1" t="s">
        <v>1842</v>
      </c>
      <c r="D1972" s="1" t="s">
        <v>1886</v>
      </c>
      <c r="E1972" s="2">
        <v>19939938</v>
      </c>
      <c r="F1972" s="2">
        <v>19942971</v>
      </c>
      <c r="G1972" s="1">
        <f t="shared" si="2"/>
        <v>3034</v>
      </c>
      <c r="H1972" s="28" t="s">
        <v>4894</v>
      </c>
      <c r="I1972" s="32" t="s">
        <v>0</v>
      </c>
      <c r="P1972" s="16" t="s">
        <v>5131</v>
      </c>
      <c r="T1972" s="3"/>
    </row>
    <row r="1973" spans="1:20">
      <c r="A1973" s="28" t="s">
        <v>4894</v>
      </c>
      <c r="B1973" s="1" t="s">
        <v>4961</v>
      </c>
      <c r="C1973" s="1" t="s">
        <v>1842</v>
      </c>
      <c r="D1973" s="1" t="s">
        <v>1881</v>
      </c>
      <c r="E1973" s="2">
        <v>57686410</v>
      </c>
      <c r="F1973" s="2">
        <v>57693581</v>
      </c>
      <c r="G1973" s="1">
        <f t="shared" si="2"/>
        <v>7172</v>
      </c>
      <c r="H1973" s="28" t="s">
        <v>4894</v>
      </c>
      <c r="I1973" s="32" t="s">
        <v>0</v>
      </c>
      <c r="P1973" s="16" t="s">
        <v>5130</v>
      </c>
      <c r="T1973" s="3"/>
    </row>
    <row r="1974" spans="1:20">
      <c r="A1974" s="28" t="s">
        <v>4894</v>
      </c>
      <c r="B1974" s="1" t="s">
        <v>4962</v>
      </c>
      <c r="C1974" s="1" t="s">
        <v>1842</v>
      </c>
      <c r="D1974" s="1" t="s">
        <v>1879</v>
      </c>
      <c r="E1974" s="2">
        <v>92166736</v>
      </c>
      <c r="F1974" s="2">
        <v>92170177</v>
      </c>
      <c r="G1974" s="1">
        <f t="shared" si="2"/>
        <v>3442</v>
      </c>
      <c r="H1974" s="28" t="s">
        <v>4894</v>
      </c>
      <c r="I1974" s="32" t="s">
        <v>0</v>
      </c>
      <c r="P1974" s="16" t="s">
        <v>5131</v>
      </c>
      <c r="T1974" s="3"/>
    </row>
    <row r="1975" spans="1:20">
      <c r="A1975" s="28" t="s">
        <v>4894</v>
      </c>
      <c r="B1975" s="1" t="s">
        <v>4963</v>
      </c>
      <c r="C1975" s="1" t="s">
        <v>1842</v>
      </c>
      <c r="D1975" s="1" t="s">
        <v>1879</v>
      </c>
      <c r="E1975" s="2">
        <v>41438477</v>
      </c>
      <c r="F1975" s="2">
        <v>41440701</v>
      </c>
      <c r="G1975" s="1">
        <f t="shared" si="2"/>
        <v>2225</v>
      </c>
      <c r="H1975" s="28" t="s">
        <v>4894</v>
      </c>
      <c r="I1975" s="32" t="s">
        <v>0</v>
      </c>
      <c r="P1975" s="16" t="s">
        <v>5131</v>
      </c>
      <c r="T1975" s="3"/>
    </row>
    <row r="1976" spans="1:20">
      <c r="A1976" s="28" t="s">
        <v>4894</v>
      </c>
      <c r="B1976" s="1" t="s">
        <v>161</v>
      </c>
      <c r="C1976" s="1" t="s">
        <v>1842</v>
      </c>
      <c r="D1976" s="1" t="s">
        <v>1880</v>
      </c>
      <c r="E1976" s="2">
        <v>50886335</v>
      </c>
      <c r="F1976" s="2">
        <v>50890771</v>
      </c>
      <c r="G1976" s="1">
        <f t="shared" si="2"/>
        <v>4437</v>
      </c>
      <c r="H1976" s="28" t="s">
        <v>4894</v>
      </c>
      <c r="I1976" s="32" t="s">
        <v>0</v>
      </c>
      <c r="P1976" s="16" t="s">
        <v>5131</v>
      </c>
      <c r="T1976" s="3"/>
    </row>
    <row r="1977" spans="1:20">
      <c r="A1977" s="28" t="s">
        <v>4894</v>
      </c>
      <c r="B1977" s="1" t="s">
        <v>175</v>
      </c>
      <c r="C1977" s="1" t="s">
        <v>1842</v>
      </c>
      <c r="D1977" s="1" t="s">
        <v>1892</v>
      </c>
      <c r="E1977" s="2">
        <v>86446349</v>
      </c>
      <c r="F1977" s="2">
        <v>86448468</v>
      </c>
      <c r="G1977" s="1">
        <f t="shared" si="2"/>
        <v>2120</v>
      </c>
      <c r="H1977" s="28" t="s">
        <v>4894</v>
      </c>
      <c r="I1977" s="32" t="s">
        <v>0</v>
      </c>
      <c r="P1977" s="16" t="s">
        <v>5131</v>
      </c>
      <c r="T1977" s="3"/>
    </row>
    <row r="1978" spans="1:20">
      <c r="A1978" s="28" t="s">
        <v>4894</v>
      </c>
      <c r="B1978" s="1" t="s">
        <v>4964</v>
      </c>
      <c r="C1978" s="1" t="s">
        <v>1842</v>
      </c>
      <c r="D1978" s="1" t="s">
        <v>1877</v>
      </c>
      <c r="E1978" s="2">
        <v>18086937</v>
      </c>
      <c r="F1978" s="2">
        <v>18107818</v>
      </c>
      <c r="G1978" s="1">
        <f t="shared" si="2"/>
        <v>20882</v>
      </c>
      <c r="H1978" s="28" t="s">
        <v>4894</v>
      </c>
      <c r="I1978" s="32" t="s">
        <v>0</v>
      </c>
      <c r="P1978" s="16" t="s">
        <v>5131</v>
      </c>
      <c r="T1978" s="3"/>
    </row>
    <row r="1979" spans="1:20">
      <c r="A1979" s="28" t="s">
        <v>4894</v>
      </c>
      <c r="B1979" s="1" t="s">
        <v>4965</v>
      </c>
      <c r="C1979" s="1" t="s">
        <v>1842</v>
      </c>
      <c r="D1979" s="1" t="s">
        <v>1890</v>
      </c>
      <c r="E1979" s="2">
        <v>127862951</v>
      </c>
      <c r="F1979" s="2">
        <v>127865702</v>
      </c>
      <c r="G1979" s="1">
        <f t="shared" si="2"/>
        <v>2752</v>
      </c>
      <c r="H1979" s="28" t="s">
        <v>4894</v>
      </c>
      <c r="I1979" s="32" t="s">
        <v>0</v>
      </c>
      <c r="P1979" s="16" t="s">
        <v>5130</v>
      </c>
      <c r="T1979" s="3"/>
    </row>
    <row r="1980" spans="1:20">
      <c r="A1980" s="28" t="s">
        <v>4894</v>
      </c>
      <c r="B1980" s="1" t="s">
        <v>219</v>
      </c>
      <c r="C1980" s="1" t="s">
        <v>1842</v>
      </c>
      <c r="D1980" s="1" t="s">
        <v>1877</v>
      </c>
      <c r="E1980" s="2">
        <v>5846419</v>
      </c>
      <c r="F1980" s="2">
        <v>5899427</v>
      </c>
      <c r="G1980" s="1">
        <f t="shared" si="2"/>
        <v>53009</v>
      </c>
      <c r="H1980" s="28" t="s">
        <v>4894</v>
      </c>
      <c r="I1980" s="32" t="s">
        <v>0</v>
      </c>
      <c r="N1980" s="16" t="s">
        <v>4968</v>
      </c>
      <c r="P1980" s="16" t="s">
        <v>5131</v>
      </c>
      <c r="T1980" s="3"/>
    </row>
    <row r="1981" spans="1:20">
      <c r="A1981" s="28" t="s">
        <v>4894</v>
      </c>
      <c r="B1981" s="1" t="s">
        <v>4966</v>
      </c>
      <c r="C1981" s="1" t="s">
        <v>1842</v>
      </c>
      <c r="D1981" s="1" t="s">
        <v>1877</v>
      </c>
      <c r="E1981" s="2">
        <v>18086937</v>
      </c>
      <c r="F1981" s="2">
        <v>18107818</v>
      </c>
      <c r="G1981" s="1">
        <f t="shared" si="2"/>
        <v>20882</v>
      </c>
      <c r="H1981" s="28" t="s">
        <v>4894</v>
      </c>
      <c r="I1981" s="32" t="s">
        <v>0</v>
      </c>
      <c r="P1981" s="16" t="s">
        <v>5131</v>
      </c>
      <c r="T1981" s="3"/>
    </row>
    <row r="1982" spans="1:20">
      <c r="A1982" s="28" t="s">
        <v>4894</v>
      </c>
      <c r="B1982" s="1" t="s">
        <v>4967</v>
      </c>
      <c r="C1982" s="1" t="s">
        <v>1842</v>
      </c>
      <c r="D1982" s="1" t="s">
        <v>1886</v>
      </c>
      <c r="E1982" s="2">
        <v>108292355</v>
      </c>
      <c r="F1982" s="2">
        <v>108303332</v>
      </c>
      <c r="G1982" s="1">
        <f t="shared" si="2"/>
        <v>10978</v>
      </c>
      <c r="H1982" s="28" t="s">
        <v>4894</v>
      </c>
      <c r="I1982" s="32" t="s">
        <v>0</v>
      </c>
      <c r="P1982" s="16" t="s">
        <v>5130</v>
      </c>
      <c r="T1982" s="3"/>
    </row>
    <row r="1983" spans="1:20">
      <c r="A1983" s="33" t="s">
        <v>4894</v>
      </c>
      <c r="B1983" s="25" t="s">
        <v>303</v>
      </c>
      <c r="C1983" s="25" t="s">
        <v>1842</v>
      </c>
      <c r="D1983" s="25" t="s">
        <v>1886</v>
      </c>
      <c r="E1983" s="26">
        <v>219298636</v>
      </c>
      <c r="F1983" s="26">
        <v>219308820</v>
      </c>
      <c r="G1983" s="25">
        <f t="shared" si="2"/>
        <v>10185</v>
      </c>
      <c r="H1983" s="33" t="s">
        <v>4894</v>
      </c>
      <c r="I1983" s="34" t="s">
        <v>0</v>
      </c>
      <c r="J1983" s="25"/>
      <c r="K1983" s="25"/>
      <c r="L1983" s="25"/>
      <c r="M1983" s="25"/>
      <c r="N1983" s="25"/>
      <c r="O1983" s="25"/>
      <c r="P1983" s="97" t="s">
        <v>5130</v>
      </c>
      <c r="T1983" s="3"/>
    </row>
    <row r="1984" spans="1:20">
      <c r="A1984" s="157" t="s">
        <v>5159</v>
      </c>
      <c r="B1984" s="157"/>
      <c r="C1984" s="157"/>
      <c r="D1984" s="157"/>
      <c r="E1984" s="157"/>
      <c r="F1984" s="157"/>
      <c r="G1984" s="157"/>
      <c r="H1984" s="157"/>
      <c r="I1984" s="157"/>
      <c r="J1984" s="22"/>
      <c r="K1984" s="22"/>
      <c r="L1984" s="22"/>
      <c r="M1984" s="22"/>
      <c r="N1984" s="22"/>
      <c r="T1984" s="3"/>
    </row>
    <row r="1985" spans="1:20" ht="15.5" customHeight="1">
      <c r="A1985" s="158"/>
      <c r="B1985" s="158"/>
      <c r="C1985" s="158"/>
      <c r="D1985" s="158"/>
      <c r="E1985" s="158"/>
      <c r="F1985" s="158"/>
      <c r="G1985" s="158"/>
      <c r="H1985" s="158"/>
      <c r="I1985" s="158"/>
      <c r="T1985" s="3"/>
    </row>
    <row r="1986" spans="1:20" ht="15.5" customHeight="1">
      <c r="A1986" s="158"/>
      <c r="B1986" s="158"/>
      <c r="C1986" s="158"/>
      <c r="D1986" s="158"/>
      <c r="E1986" s="158"/>
      <c r="F1986" s="158"/>
      <c r="G1986" s="158"/>
      <c r="H1986" s="158"/>
      <c r="I1986" s="158"/>
      <c r="T1986" s="3"/>
    </row>
    <row r="1987" spans="1:20" ht="15.5" customHeight="1">
      <c r="A1987" s="158"/>
      <c r="B1987" s="158"/>
      <c r="C1987" s="158"/>
      <c r="D1987" s="158"/>
      <c r="E1987" s="158"/>
      <c r="F1987" s="158"/>
      <c r="G1987" s="158"/>
      <c r="H1987" s="158"/>
      <c r="I1987" s="158"/>
      <c r="T1987" s="3"/>
    </row>
    <row r="1988" spans="1:20" ht="15.5" customHeight="1">
      <c r="A1988" s="159" t="s">
        <v>5122</v>
      </c>
      <c r="B1988" s="159"/>
      <c r="C1988" s="159"/>
      <c r="D1988" s="159"/>
      <c r="E1988" s="159"/>
      <c r="F1988" s="159"/>
      <c r="G1988" s="159"/>
      <c r="H1988" s="159"/>
      <c r="I1988" s="159"/>
      <c r="T1988" s="3"/>
    </row>
    <row r="1989" spans="1:20" ht="15.5" customHeight="1">
      <c r="A1989" s="159"/>
      <c r="B1989" s="159"/>
      <c r="C1989" s="159"/>
      <c r="D1989" s="159"/>
      <c r="E1989" s="159"/>
      <c r="F1989" s="159"/>
      <c r="G1989" s="159"/>
      <c r="H1989" s="159"/>
      <c r="I1989" s="159"/>
      <c r="T1989" s="3"/>
    </row>
    <row r="1990" spans="1:20" ht="15.5" customHeight="1">
      <c r="T1990" s="3"/>
    </row>
    <row r="1991" spans="1:20">
      <c r="A1991" s="62"/>
      <c r="B1991" s="62"/>
      <c r="C1991" s="62"/>
      <c r="D1991" s="62"/>
      <c r="E1991" s="62"/>
      <c r="F1991" s="62"/>
      <c r="G1991" s="62"/>
      <c r="H1991" s="62"/>
      <c r="I1991" s="62"/>
      <c r="T1991" s="3"/>
    </row>
    <row r="1992" spans="1:20">
      <c r="A1992" s="28"/>
      <c r="T1992" s="3"/>
    </row>
    <row r="1993" spans="1:20">
      <c r="T1993" s="3"/>
    </row>
    <row r="1994" spans="1:20">
      <c r="T1994" s="3"/>
    </row>
    <row r="1995" spans="1:20">
      <c r="T1995" s="3"/>
    </row>
    <row r="1996" spans="1:20">
      <c r="T1996" s="3"/>
    </row>
    <row r="1997" spans="1:20">
      <c r="T1997" s="3"/>
    </row>
    <row r="1998" spans="1:20">
      <c r="T1998" s="3"/>
    </row>
    <row r="1999" spans="1:20">
      <c r="T1999" s="3"/>
    </row>
    <row r="2000" spans="1:20">
      <c r="T2000" s="3"/>
    </row>
    <row r="2001" spans="20:20">
      <c r="T2001" s="3"/>
    </row>
    <row r="2002" spans="20:20">
      <c r="T2002" s="3"/>
    </row>
    <row r="2003" spans="20:20">
      <c r="T2003" s="3"/>
    </row>
    <row r="2004" spans="20:20">
      <c r="T2004" s="3"/>
    </row>
    <row r="2005" spans="20:20">
      <c r="T2005" s="3"/>
    </row>
    <row r="2006" spans="20:20">
      <c r="T2006" s="3"/>
    </row>
    <row r="2007" spans="20:20">
      <c r="T2007" s="3"/>
    </row>
    <row r="2008" spans="20:20">
      <c r="T2008" s="3"/>
    </row>
    <row r="2009" spans="20:20">
      <c r="T2009" s="3"/>
    </row>
    <row r="2010" spans="20:20">
      <c r="T2010" s="3"/>
    </row>
    <row r="2011" spans="20:20">
      <c r="T2011" s="3"/>
    </row>
    <row r="2012" spans="20:20">
      <c r="T2012" s="3"/>
    </row>
    <row r="2013" spans="20:20">
      <c r="T2013" s="3"/>
    </row>
    <row r="2014" spans="20:20">
      <c r="T2014" s="3"/>
    </row>
    <row r="2015" spans="20:20">
      <c r="T2015" s="3"/>
    </row>
    <row r="2016" spans="20:20">
      <c r="T2016" s="3"/>
    </row>
    <row r="2017" spans="20:20">
      <c r="T2017" s="3"/>
    </row>
    <row r="2018" spans="20:20">
      <c r="T2018" s="3"/>
    </row>
    <row r="2019" spans="20:20">
      <c r="T2019" s="3"/>
    </row>
    <row r="2020" spans="20:20">
      <c r="T2020" s="3"/>
    </row>
    <row r="2021" spans="20:20">
      <c r="T2021" s="3"/>
    </row>
    <row r="2022" spans="20:20">
      <c r="T2022" s="3"/>
    </row>
    <row r="2023" spans="20:20">
      <c r="T2023" s="3"/>
    </row>
    <row r="2024" spans="20:20">
      <c r="T2024" s="3"/>
    </row>
    <row r="2025" spans="20:20">
      <c r="T2025" s="3"/>
    </row>
    <row r="2026" spans="20:20">
      <c r="T2026" s="3"/>
    </row>
    <row r="2027" spans="20:20">
      <c r="T2027" s="3"/>
    </row>
    <row r="2028" spans="20:20">
      <c r="T2028" s="3"/>
    </row>
    <row r="2029" spans="20:20">
      <c r="T2029" s="3"/>
    </row>
    <row r="2030" spans="20:20">
      <c r="T2030" s="3"/>
    </row>
    <row r="2031" spans="20:20">
      <c r="T2031" s="3"/>
    </row>
    <row r="2032" spans="20:20">
      <c r="T2032" s="3"/>
    </row>
    <row r="2033" spans="20:20">
      <c r="T2033" s="3"/>
    </row>
    <row r="2034" spans="20:20">
      <c r="T2034" s="3"/>
    </row>
    <row r="2035" spans="20:20">
      <c r="T2035" s="3"/>
    </row>
    <row r="2036" spans="20:20">
      <c r="T2036" s="3"/>
    </row>
    <row r="2037" spans="20:20">
      <c r="T2037" s="3"/>
    </row>
    <row r="2038" spans="20:20">
      <c r="T2038" s="3"/>
    </row>
    <row r="2039" spans="20:20">
      <c r="T2039" s="3"/>
    </row>
    <row r="2040" spans="20:20">
      <c r="T2040" s="3"/>
    </row>
    <row r="2041" spans="20:20">
      <c r="T2041" s="3"/>
    </row>
    <row r="2042" spans="20:20">
      <c r="T2042" s="3"/>
    </row>
    <row r="2043" spans="20:20">
      <c r="T2043" s="3"/>
    </row>
    <row r="2044" spans="20:20">
      <c r="T2044" s="3"/>
    </row>
    <row r="2045" spans="20:20">
      <c r="T2045" s="3"/>
    </row>
    <row r="2046" spans="20:20">
      <c r="T2046" s="3"/>
    </row>
    <row r="2047" spans="20:20">
      <c r="T2047" s="3"/>
    </row>
    <row r="2048" spans="20:20">
      <c r="T2048" s="3"/>
    </row>
    <row r="2049" spans="20:20">
      <c r="T2049" s="3"/>
    </row>
    <row r="2050" spans="20:20">
      <c r="T2050" s="3"/>
    </row>
    <row r="2051" spans="20:20">
      <c r="T2051" s="3"/>
    </row>
    <row r="2052" spans="20:20">
      <c r="T2052" s="3"/>
    </row>
    <row r="2053" spans="20:20">
      <c r="T2053" s="3"/>
    </row>
    <row r="2054" spans="20:20">
      <c r="T2054" s="3"/>
    </row>
    <row r="2055" spans="20:20">
      <c r="T2055" s="3"/>
    </row>
    <row r="2056" spans="20:20">
      <c r="T2056" s="3"/>
    </row>
    <row r="2057" spans="20:20">
      <c r="T2057" s="3"/>
    </row>
    <row r="2058" spans="20:20">
      <c r="T2058" s="3"/>
    </row>
    <row r="2059" spans="20:20">
      <c r="T2059" s="3"/>
    </row>
    <row r="2060" spans="20:20">
      <c r="T2060" s="3"/>
    </row>
    <row r="2061" spans="20:20">
      <c r="T2061" s="3"/>
    </row>
    <row r="2062" spans="20:20">
      <c r="T2062" s="3"/>
    </row>
    <row r="2063" spans="20:20">
      <c r="T2063" s="3"/>
    </row>
    <row r="2064" spans="20:20">
      <c r="T2064" s="3"/>
    </row>
    <row r="2065" spans="20:20">
      <c r="T2065" s="3"/>
    </row>
    <row r="2066" spans="20:20">
      <c r="T2066" s="3"/>
    </row>
    <row r="2067" spans="20:20">
      <c r="T2067" s="3"/>
    </row>
    <row r="2068" spans="20:20">
      <c r="T2068" s="3"/>
    </row>
    <row r="2069" spans="20:20">
      <c r="T2069" s="3"/>
    </row>
    <row r="2070" spans="20:20">
      <c r="T2070" s="3"/>
    </row>
    <row r="2071" spans="20:20">
      <c r="T2071" s="3"/>
    </row>
    <row r="2072" spans="20:20">
      <c r="T2072" s="3"/>
    </row>
    <row r="2073" spans="20:20">
      <c r="T2073" s="3"/>
    </row>
    <row r="2074" spans="20:20">
      <c r="T2074" s="3"/>
    </row>
    <row r="2075" spans="20:20">
      <c r="T2075" s="3"/>
    </row>
    <row r="2076" spans="20:20">
      <c r="T2076" s="3"/>
    </row>
    <row r="2077" spans="20:20">
      <c r="T2077" s="3"/>
    </row>
    <row r="2078" spans="20:20">
      <c r="T2078" s="3"/>
    </row>
    <row r="2079" spans="20:20">
      <c r="T2079" s="3"/>
    </row>
    <row r="2080" spans="20:20">
      <c r="T2080" s="3"/>
    </row>
    <row r="2081" spans="20:20">
      <c r="T2081" s="3"/>
    </row>
    <row r="2082" spans="20:20">
      <c r="T2082" s="3"/>
    </row>
    <row r="2083" spans="20:20">
      <c r="T2083" s="3"/>
    </row>
    <row r="2084" spans="20:20">
      <c r="T2084" s="3"/>
    </row>
    <row r="2085" spans="20:20">
      <c r="T2085" s="3"/>
    </row>
    <row r="2086" spans="20:20">
      <c r="T2086" s="3"/>
    </row>
    <row r="2087" spans="20:20">
      <c r="T2087" s="3"/>
    </row>
    <row r="2088" spans="20:20">
      <c r="T2088" s="3"/>
    </row>
    <row r="2089" spans="20:20">
      <c r="T2089" s="3"/>
    </row>
    <row r="2090" spans="20:20">
      <c r="T2090" s="3"/>
    </row>
    <row r="2091" spans="20:20">
      <c r="T2091" s="3"/>
    </row>
    <row r="2092" spans="20:20">
      <c r="T2092" s="3"/>
    </row>
    <row r="2093" spans="20:20">
      <c r="T2093" s="3"/>
    </row>
    <row r="2094" spans="20:20">
      <c r="T2094" s="3"/>
    </row>
    <row r="2095" spans="20:20">
      <c r="T2095" s="3"/>
    </row>
    <row r="2096" spans="20:20">
      <c r="T2096" s="3"/>
    </row>
    <row r="2097" spans="20:20">
      <c r="T2097" s="3"/>
    </row>
    <row r="2098" spans="20:20">
      <c r="T2098" s="3"/>
    </row>
    <row r="2099" spans="20:20">
      <c r="T2099" s="3"/>
    </row>
    <row r="2100" spans="20:20">
      <c r="T2100" s="3"/>
    </row>
    <row r="2101" spans="20:20">
      <c r="T2101" s="3"/>
    </row>
    <row r="2102" spans="20:20">
      <c r="T2102" s="3"/>
    </row>
    <row r="2103" spans="20:20">
      <c r="T2103" s="3"/>
    </row>
    <row r="2104" spans="20:20">
      <c r="T2104" s="3"/>
    </row>
    <row r="2105" spans="20:20">
      <c r="T2105" s="3"/>
    </row>
    <row r="2106" spans="20:20">
      <c r="T2106" s="3"/>
    </row>
    <row r="2107" spans="20:20">
      <c r="T2107" s="3"/>
    </row>
    <row r="2108" spans="20:20">
      <c r="T2108" s="3"/>
    </row>
    <row r="2109" spans="20:20">
      <c r="T2109" s="3"/>
    </row>
    <row r="2110" spans="20:20">
      <c r="T2110" s="3"/>
    </row>
    <row r="2111" spans="20:20">
      <c r="T2111" s="3"/>
    </row>
    <row r="2112" spans="20:20">
      <c r="T2112" s="3"/>
    </row>
    <row r="2113" spans="20:20">
      <c r="T2113" s="3"/>
    </row>
    <row r="2114" spans="20:20">
      <c r="T2114" s="3"/>
    </row>
    <row r="2115" spans="20:20">
      <c r="T2115" s="3"/>
    </row>
    <row r="2116" spans="20:20">
      <c r="T2116" s="3"/>
    </row>
    <row r="2117" spans="20:20">
      <c r="T2117" s="3"/>
    </row>
    <row r="2118" spans="20:20">
      <c r="T2118" s="3"/>
    </row>
    <row r="2119" spans="20:20">
      <c r="T2119" s="3"/>
    </row>
    <row r="2120" spans="20:20">
      <c r="T2120" s="3"/>
    </row>
    <row r="2121" spans="20:20">
      <c r="T2121" s="3"/>
    </row>
    <row r="2122" spans="20:20">
      <c r="T2122" s="3"/>
    </row>
    <row r="2123" spans="20:20">
      <c r="T2123" s="3"/>
    </row>
    <row r="2124" spans="20:20">
      <c r="T2124" s="3"/>
    </row>
    <row r="2125" spans="20:20">
      <c r="T2125" s="3"/>
    </row>
    <row r="2126" spans="20:20">
      <c r="T2126" s="3"/>
    </row>
    <row r="2127" spans="20:20">
      <c r="T2127" s="3"/>
    </row>
    <row r="2128" spans="20:20">
      <c r="T2128" s="3"/>
    </row>
    <row r="2129" spans="20:20">
      <c r="T2129" s="3"/>
    </row>
    <row r="2130" spans="20:20">
      <c r="T2130" s="3"/>
    </row>
    <row r="2131" spans="20:20">
      <c r="T2131" s="3"/>
    </row>
    <row r="2132" spans="20:20">
      <c r="T2132" s="3"/>
    </row>
    <row r="2133" spans="20:20">
      <c r="T2133" s="3"/>
    </row>
    <row r="2134" spans="20:20">
      <c r="T2134" s="3"/>
    </row>
    <row r="2135" spans="20:20">
      <c r="T2135" s="3"/>
    </row>
    <row r="2136" spans="20:20">
      <c r="T2136" s="3"/>
    </row>
    <row r="2137" spans="20:20">
      <c r="T2137" s="3"/>
    </row>
    <row r="2138" spans="20:20">
      <c r="T2138" s="3"/>
    </row>
    <row r="2139" spans="20:20">
      <c r="T2139" s="3"/>
    </row>
    <row r="2140" spans="20:20">
      <c r="T2140" s="3"/>
    </row>
    <row r="2141" spans="20:20">
      <c r="T2141" s="3"/>
    </row>
    <row r="2142" spans="20:20">
      <c r="T2142" s="3"/>
    </row>
    <row r="2143" spans="20:20">
      <c r="T2143" s="3"/>
    </row>
    <row r="2144" spans="20:20">
      <c r="T2144" s="3"/>
    </row>
    <row r="2145" spans="20:20">
      <c r="T2145" s="3"/>
    </row>
    <row r="2146" spans="20:20">
      <c r="T2146" s="3"/>
    </row>
    <row r="2147" spans="20:20">
      <c r="T2147" s="3"/>
    </row>
    <row r="2148" spans="20:20">
      <c r="T2148" s="3"/>
    </row>
    <row r="2149" spans="20:20">
      <c r="T2149" s="3"/>
    </row>
    <row r="2150" spans="20:20">
      <c r="T2150" s="3"/>
    </row>
    <row r="2151" spans="20:20">
      <c r="T2151" s="3"/>
    </row>
    <row r="2152" spans="20:20">
      <c r="T2152" s="3"/>
    </row>
    <row r="2153" spans="20:20">
      <c r="T2153" s="3"/>
    </row>
    <row r="2154" spans="20:20">
      <c r="T2154" s="3"/>
    </row>
    <row r="2155" spans="20:20">
      <c r="T2155" s="3"/>
    </row>
    <row r="2156" spans="20:20">
      <c r="T2156" s="3"/>
    </row>
    <row r="2157" spans="20:20">
      <c r="T2157" s="3"/>
    </row>
    <row r="2158" spans="20:20">
      <c r="T2158" s="3"/>
    </row>
    <row r="2159" spans="20:20">
      <c r="T2159" s="3"/>
    </row>
    <row r="2160" spans="20:20">
      <c r="T2160" s="3"/>
    </row>
    <row r="2161" spans="20:20">
      <c r="T2161" s="3"/>
    </row>
    <row r="2162" spans="20:20">
      <c r="T2162" s="3"/>
    </row>
    <row r="2163" spans="20:20">
      <c r="T2163" s="3"/>
    </row>
    <row r="2164" spans="20:20">
      <c r="T2164" s="3"/>
    </row>
    <row r="2165" spans="20:20">
      <c r="T2165" s="3"/>
    </row>
    <row r="2166" spans="20:20">
      <c r="T2166" s="3"/>
    </row>
    <row r="2167" spans="20:20">
      <c r="T2167" s="3"/>
    </row>
    <row r="2168" spans="20:20">
      <c r="T2168" s="3"/>
    </row>
    <row r="2169" spans="20:20">
      <c r="T2169" s="3"/>
    </row>
    <row r="2170" spans="20:20">
      <c r="T2170" s="3"/>
    </row>
    <row r="2171" spans="20:20">
      <c r="T2171" s="3"/>
    </row>
    <row r="2172" spans="20:20">
      <c r="T2172" s="3"/>
    </row>
    <row r="2173" spans="20:20">
      <c r="T2173" s="3"/>
    </row>
    <row r="2174" spans="20:20">
      <c r="T2174" s="3"/>
    </row>
    <row r="2175" spans="20:20">
      <c r="T2175" s="3"/>
    </row>
    <row r="2176" spans="20:20">
      <c r="T2176" s="3"/>
    </row>
    <row r="2177" spans="20:20">
      <c r="T2177" s="3"/>
    </row>
    <row r="2178" spans="20:20">
      <c r="T2178" s="3"/>
    </row>
    <row r="2179" spans="20:20">
      <c r="T2179" s="3"/>
    </row>
    <row r="2180" spans="20:20">
      <c r="T2180" s="3"/>
    </row>
    <row r="2181" spans="20:20">
      <c r="T2181" s="3"/>
    </row>
    <row r="2182" spans="20:20">
      <c r="T2182" s="3"/>
    </row>
    <row r="2183" spans="20:20">
      <c r="T2183" s="3"/>
    </row>
    <row r="2184" spans="20:20">
      <c r="T2184" s="3"/>
    </row>
    <row r="2185" spans="20:20">
      <c r="T2185" s="3"/>
    </row>
    <row r="2186" spans="20:20">
      <c r="T2186" s="3"/>
    </row>
    <row r="2187" spans="20:20">
      <c r="T2187" s="3"/>
    </row>
    <row r="2188" spans="20:20">
      <c r="T2188" s="3"/>
    </row>
    <row r="2189" spans="20:20">
      <c r="T2189" s="3"/>
    </row>
    <row r="2190" spans="20:20">
      <c r="T2190" s="3"/>
    </row>
    <row r="2191" spans="20:20">
      <c r="T2191" s="3"/>
    </row>
    <row r="2192" spans="20:20">
      <c r="T2192" s="3"/>
    </row>
    <row r="2193" spans="20:20">
      <c r="T2193" s="3"/>
    </row>
    <row r="2194" spans="20:20">
      <c r="T2194" s="3"/>
    </row>
    <row r="2195" spans="20:20">
      <c r="T2195" s="3"/>
    </row>
    <row r="2196" spans="20:20">
      <c r="T2196" s="3"/>
    </row>
    <row r="2197" spans="20:20">
      <c r="T2197" s="3"/>
    </row>
    <row r="2198" spans="20:20">
      <c r="T2198" s="3"/>
    </row>
    <row r="2199" spans="20:20">
      <c r="T2199" s="3"/>
    </row>
    <row r="2200" spans="20:20">
      <c r="T2200" s="3"/>
    </row>
    <row r="2201" spans="20:20">
      <c r="T2201" s="3"/>
    </row>
    <row r="2202" spans="20:20">
      <c r="T2202" s="3"/>
    </row>
    <row r="2203" spans="20:20">
      <c r="T2203" s="3"/>
    </row>
    <row r="2204" spans="20:20">
      <c r="T2204" s="3"/>
    </row>
    <row r="2205" spans="20:20">
      <c r="T2205" s="3"/>
    </row>
    <row r="2206" spans="20:20">
      <c r="T2206" s="3"/>
    </row>
    <row r="2207" spans="20:20">
      <c r="T2207" s="3"/>
    </row>
    <row r="2208" spans="20:20">
      <c r="T2208" s="3"/>
    </row>
    <row r="2209" spans="20:20">
      <c r="T2209" s="3"/>
    </row>
    <row r="2210" spans="20:20">
      <c r="T2210" s="3"/>
    </row>
    <row r="2211" spans="20:20">
      <c r="T2211" s="3"/>
    </row>
    <row r="2212" spans="20:20">
      <c r="T2212" s="3"/>
    </row>
    <row r="2213" spans="20:20">
      <c r="T2213" s="3"/>
    </row>
    <row r="2214" spans="20:20">
      <c r="T2214" s="3"/>
    </row>
    <row r="2215" spans="20:20">
      <c r="T2215" s="3"/>
    </row>
    <row r="2216" spans="20:20">
      <c r="T2216" s="3"/>
    </row>
    <row r="2217" spans="20:20">
      <c r="T2217" s="3"/>
    </row>
    <row r="2218" spans="20:20">
      <c r="T2218" s="3"/>
    </row>
    <row r="2219" spans="20:20">
      <c r="T2219" s="3"/>
    </row>
    <row r="2220" spans="20:20">
      <c r="T2220" s="3"/>
    </row>
    <row r="2221" spans="20:20">
      <c r="T2221" s="3"/>
    </row>
    <row r="2222" spans="20:20">
      <c r="T2222" s="3"/>
    </row>
    <row r="2223" spans="20:20">
      <c r="T2223" s="3"/>
    </row>
    <row r="2224" spans="20:20">
      <c r="T2224" s="3"/>
    </row>
    <row r="2225" spans="20:20">
      <c r="T2225" s="3"/>
    </row>
    <row r="2226" spans="20:20">
      <c r="T2226" s="3"/>
    </row>
    <row r="2227" spans="20:20">
      <c r="T2227" s="3"/>
    </row>
    <row r="2228" spans="20:20">
      <c r="T2228" s="3"/>
    </row>
    <row r="2229" spans="20:20">
      <c r="T2229" s="3"/>
    </row>
    <row r="2230" spans="20:20">
      <c r="T2230" s="3"/>
    </row>
    <row r="2231" spans="20:20">
      <c r="T2231" s="3"/>
    </row>
    <row r="2232" spans="20:20">
      <c r="T2232" s="3"/>
    </row>
    <row r="2233" spans="20:20">
      <c r="T2233" s="3"/>
    </row>
    <row r="2234" spans="20:20">
      <c r="T2234" s="3"/>
    </row>
    <row r="2235" spans="20:20">
      <c r="T2235" s="3"/>
    </row>
    <row r="2236" spans="20:20">
      <c r="T2236" s="3"/>
    </row>
    <row r="2237" spans="20:20">
      <c r="T2237" s="3"/>
    </row>
    <row r="2238" spans="20:20">
      <c r="T2238" s="3"/>
    </row>
    <row r="2239" spans="20:20">
      <c r="T2239" s="3"/>
    </row>
    <row r="2240" spans="20:20">
      <c r="T2240" s="3"/>
    </row>
    <row r="2241" spans="20:20">
      <c r="T2241" s="3"/>
    </row>
    <row r="2242" spans="20:20">
      <c r="T2242" s="3"/>
    </row>
    <row r="2243" spans="20:20">
      <c r="T2243" s="3"/>
    </row>
    <row r="2244" spans="20:20">
      <c r="T2244" s="3"/>
    </row>
    <row r="2245" spans="20:20">
      <c r="T2245" s="3"/>
    </row>
    <row r="2246" spans="20:20">
      <c r="T2246" s="3"/>
    </row>
    <row r="2247" spans="20:20">
      <c r="T2247" s="3"/>
    </row>
    <row r="2248" spans="20:20">
      <c r="T2248" s="3"/>
    </row>
    <row r="2249" spans="20:20">
      <c r="T2249" s="3"/>
    </row>
    <row r="2250" spans="20:20">
      <c r="T2250" s="3"/>
    </row>
    <row r="2251" spans="20:20">
      <c r="T2251" s="3"/>
    </row>
    <row r="2252" spans="20:20">
      <c r="T2252" s="3"/>
    </row>
    <row r="2253" spans="20:20">
      <c r="T2253" s="3"/>
    </row>
    <row r="2254" spans="20:20">
      <c r="T2254" s="3"/>
    </row>
    <row r="2255" spans="20:20">
      <c r="T2255" s="3"/>
    </row>
    <row r="2256" spans="20:20">
      <c r="T2256" s="3"/>
    </row>
    <row r="2257" spans="20:20">
      <c r="T2257" s="3"/>
    </row>
    <row r="2258" spans="20:20">
      <c r="T2258" s="3"/>
    </row>
    <row r="2259" spans="20:20">
      <c r="T2259" s="3"/>
    </row>
    <row r="2260" spans="20:20">
      <c r="T2260" s="3"/>
    </row>
    <row r="2261" spans="20:20">
      <c r="T2261" s="3"/>
    </row>
    <row r="2262" spans="20:20">
      <c r="T2262" s="3"/>
    </row>
    <row r="2263" spans="20:20">
      <c r="T2263" s="3"/>
    </row>
    <row r="2264" spans="20:20">
      <c r="T2264" s="3"/>
    </row>
    <row r="2265" spans="20:20">
      <c r="T2265" s="3"/>
    </row>
    <row r="2266" spans="20:20">
      <c r="T2266" s="3"/>
    </row>
    <row r="2267" spans="20:20">
      <c r="T2267" s="3"/>
    </row>
    <row r="2268" spans="20:20">
      <c r="T2268" s="3"/>
    </row>
    <row r="2269" spans="20:20">
      <c r="T2269" s="3"/>
    </row>
    <row r="2270" spans="20:20">
      <c r="T2270" s="3"/>
    </row>
    <row r="2271" spans="20:20">
      <c r="T2271" s="3"/>
    </row>
    <row r="2272" spans="20:20">
      <c r="T2272" s="3"/>
    </row>
    <row r="2273" spans="20:20">
      <c r="T2273" s="3"/>
    </row>
    <row r="2274" spans="20:20">
      <c r="T2274" s="3"/>
    </row>
    <row r="2275" spans="20:20">
      <c r="T2275" s="3"/>
    </row>
    <row r="2276" spans="20:20">
      <c r="T2276" s="3"/>
    </row>
    <row r="2277" spans="20:20">
      <c r="T2277" s="3"/>
    </row>
    <row r="2278" spans="20:20">
      <c r="T2278" s="3"/>
    </row>
    <row r="2279" spans="20:20">
      <c r="T2279" s="3"/>
    </row>
    <row r="2280" spans="20:20">
      <c r="T2280" s="3"/>
    </row>
    <row r="2281" spans="20:20">
      <c r="T2281" s="3"/>
    </row>
    <row r="2282" spans="20:20">
      <c r="T2282" s="3"/>
    </row>
    <row r="2283" spans="20:20">
      <c r="T2283" s="3"/>
    </row>
    <row r="2284" spans="20:20">
      <c r="T2284" s="3"/>
    </row>
    <row r="2285" spans="20:20">
      <c r="T2285" s="3"/>
    </row>
    <row r="2286" spans="20:20">
      <c r="T2286" s="3"/>
    </row>
    <row r="2287" spans="20:20">
      <c r="T2287" s="3"/>
    </row>
    <row r="2288" spans="20:20">
      <c r="T2288" s="3"/>
    </row>
    <row r="2289" spans="20:20">
      <c r="T2289" s="3"/>
    </row>
    <row r="2290" spans="20:20">
      <c r="T2290" s="3"/>
    </row>
    <row r="2291" spans="20:20">
      <c r="T2291" s="3"/>
    </row>
    <row r="2292" spans="20:20">
      <c r="T2292" s="3"/>
    </row>
    <row r="2293" spans="20:20">
      <c r="T2293" s="3"/>
    </row>
    <row r="2294" spans="20:20">
      <c r="T2294" s="3"/>
    </row>
    <row r="2295" spans="20:20">
      <c r="T2295" s="3"/>
    </row>
    <row r="2296" spans="20:20">
      <c r="T2296" s="3"/>
    </row>
    <row r="2297" spans="20:20">
      <c r="T2297" s="3"/>
    </row>
    <row r="2298" spans="20:20">
      <c r="T2298" s="3"/>
    </row>
    <row r="2299" spans="20:20">
      <c r="T2299" s="3"/>
    </row>
    <row r="2300" spans="20:20">
      <c r="T2300" s="3"/>
    </row>
    <row r="2301" spans="20:20">
      <c r="T2301" s="3"/>
    </row>
    <row r="2302" spans="20:20">
      <c r="T2302" s="3"/>
    </row>
    <row r="2303" spans="20:20">
      <c r="T2303" s="3"/>
    </row>
    <row r="2304" spans="20:20">
      <c r="T2304" s="3"/>
    </row>
    <row r="2305" spans="20:20">
      <c r="T2305" s="3"/>
    </row>
    <row r="2306" spans="20:20">
      <c r="T2306" s="3"/>
    </row>
    <row r="2307" spans="20:20">
      <c r="T2307" s="3"/>
    </row>
    <row r="2308" spans="20:20">
      <c r="T2308" s="3"/>
    </row>
    <row r="2309" spans="20:20">
      <c r="T2309" s="3"/>
    </row>
    <row r="2310" spans="20:20">
      <c r="T2310" s="3"/>
    </row>
    <row r="2311" spans="20:20">
      <c r="T2311" s="3"/>
    </row>
    <row r="2312" spans="20:20">
      <c r="T2312" s="3"/>
    </row>
    <row r="2313" spans="20:20">
      <c r="T2313" s="3"/>
    </row>
    <row r="2314" spans="20:20">
      <c r="T2314" s="3"/>
    </row>
    <row r="2315" spans="20:20">
      <c r="T2315" s="3"/>
    </row>
    <row r="2316" spans="20:20">
      <c r="T2316" s="3"/>
    </row>
    <row r="2317" spans="20:20">
      <c r="T2317" s="3"/>
    </row>
    <row r="2318" spans="20:20">
      <c r="T2318" s="3"/>
    </row>
    <row r="2319" spans="20:20">
      <c r="T2319" s="3"/>
    </row>
    <row r="2320" spans="20:20">
      <c r="T2320" s="3"/>
    </row>
    <row r="2321" spans="20:20">
      <c r="T2321" s="3"/>
    </row>
    <row r="2322" spans="20:20">
      <c r="T2322" s="3"/>
    </row>
    <row r="2323" spans="20:20">
      <c r="T2323" s="3"/>
    </row>
    <row r="2324" spans="20:20">
      <c r="T2324" s="3"/>
    </row>
    <row r="2325" spans="20:20">
      <c r="T2325" s="3"/>
    </row>
    <row r="2326" spans="20:20">
      <c r="T2326" s="3"/>
    </row>
    <row r="2327" spans="20:20">
      <c r="T2327" s="3"/>
    </row>
    <row r="2328" spans="20:20">
      <c r="T2328" s="3"/>
    </row>
    <row r="2329" spans="20:20">
      <c r="T2329" s="3"/>
    </row>
    <row r="2330" spans="20:20">
      <c r="T2330" s="3"/>
    </row>
    <row r="2331" spans="20:20">
      <c r="T2331" s="3"/>
    </row>
    <row r="2332" spans="20:20">
      <c r="T2332" s="3"/>
    </row>
    <row r="2333" spans="20:20">
      <c r="T2333" s="3"/>
    </row>
    <row r="2334" spans="20:20">
      <c r="T2334" s="3"/>
    </row>
    <row r="2335" spans="20:20">
      <c r="T2335" s="3"/>
    </row>
    <row r="2336" spans="20:20">
      <c r="T2336" s="3"/>
    </row>
    <row r="2337" spans="20:20">
      <c r="T2337" s="3"/>
    </row>
    <row r="2338" spans="20:20">
      <c r="T2338" s="3"/>
    </row>
    <row r="2339" spans="20:20">
      <c r="T2339" s="3"/>
    </row>
    <row r="2340" spans="20:20">
      <c r="T2340" s="3"/>
    </row>
    <row r="2341" spans="20:20">
      <c r="T2341" s="3"/>
    </row>
    <row r="2342" spans="20:20">
      <c r="T2342" s="3"/>
    </row>
    <row r="2343" spans="20:20">
      <c r="T2343" s="3"/>
    </row>
    <row r="2344" spans="20:20">
      <c r="T2344" s="3"/>
    </row>
    <row r="2345" spans="20:20">
      <c r="T2345" s="3"/>
    </row>
    <row r="2346" spans="20:20">
      <c r="T2346" s="3"/>
    </row>
    <row r="2347" spans="20:20">
      <c r="T2347" s="3"/>
    </row>
    <row r="2348" spans="20:20">
      <c r="T2348" s="3"/>
    </row>
    <row r="2349" spans="20:20">
      <c r="T2349" s="3"/>
    </row>
    <row r="2350" spans="20:20">
      <c r="T2350" s="3"/>
    </row>
    <row r="2351" spans="20:20">
      <c r="T2351" s="3"/>
    </row>
    <row r="2352" spans="20:20">
      <c r="T2352" s="3"/>
    </row>
    <row r="2353" spans="20:20">
      <c r="T2353" s="3"/>
    </row>
    <row r="2354" spans="20:20">
      <c r="T2354" s="3"/>
    </row>
    <row r="2355" spans="20:20">
      <c r="T2355" s="3"/>
    </row>
    <row r="2356" spans="20:20">
      <c r="T2356" s="3"/>
    </row>
    <row r="2357" spans="20:20">
      <c r="T2357" s="3"/>
    </row>
    <row r="2358" spans="20:20">
      <c r="T2358" s="3"/>
    </row>
    <row r="2359" spans="20:20">
      <c r="T2359" s="3"/>
    </row>
    <row r="2360" spans="20:20">
      <c r="T2360" s="3"/>
    </row>
    <row r="2361" spans="20:20">
      <c r="T2361" s="3"/>
    </row>
    <row r="2362" spans="20:20">
      <c r="T2362" s="3"/>
    </row>
    <row r="2363" spans="20:20">
      <c r="T2363" s="3"/>
    </row>
    <row r="2364" spans="20:20">
      <c r="T2364" s="3"/>
    </row>
    <row r="2365" spans="20:20">
      <c r="T2365" s="3"/>
    </row>
    <row r="2366" spans="20:20">
      <c r="T2366" s="3"/>
    </row>
    <row r="2367" spans="20:20">
      <c r="T2367" s="3"/>
    </row>
    <row r="2368" spans="20:20">
      <c r="T2368" s="3"/>
    </row>
    <row r="2369" spans="20:20">
      <c r="T2369" s="3"/>
    </row>
    <row r="2370" spans="20:20">
      <c r="T2370" s="3"/>
    </row>
    <row r="2371" spans="20:20">
      <c r="T2371" s="3"/>
    </row>
    <row r="2372" spans="20:20">
      <c r="T2372" s="3"/>
    </row>
    <row r="2373" spans="20:20">
      <c r="T2373" s="3"/>
    </row>
    <row r="2374" spans="20:20">
      <c r="T2374" s="3"/>
    </row>
    <row r="2375" spans="20:20">
      <c r="T2375" s="3"/>
    </row>
    <row r="2376" spans="20:20">
      <c r="T2376" s="3"/>
    </row>
    <row r="2377" spans="20:20">
      <c r="T2377" s="3"/>
    </row>
    <row r="2378" spans="20:20">
      <c r="T2378" s="3"/>
    </row>
    <row r="2379" spans="20:20">
      <c r="T2379" s="3"/>
    </row>
    <row r="2380" spans="20:20">
      <c r="T2380" s="3"/>
    </row>
    <row r="2381" spans="20:20">
      <c r="T2381" s="3"/>
    </row>
    <row r="2382" spans="20:20">
      <c r="T2382" s="3"/>
    </row>
    <row r="2383" spans="20:20">
      <c r="T2383" s="3"/>
    </row>
    <row r="2384" spans="20:20">
      <c r="T2384" s="3"/>
    </row>
    <row r="2385" spans="20:20">
      <c r="T2385" s="3"/>
    </row>
    <row r="2386" spans="20:20">
      <c r="T2386" s="3"/>
    </row>
    <row r="2387" spans="20:20">
      <c r="T2387" s="3"/>
    </row>
    <row r="2388" spans="20:20">
      <c r="T2388" s="3"/>
    </row>
    <row r="2389" spans="20:20">
      <c r="T2389" s="3"/>
    </row>
    <row r="2390" spans="20:20">
      <c r="T2390" s="3"/>
    </row>
    <row r="2391" spans="20:20">
      <c r="T2391" s="3"/>
    </row>
    <row r="2392" spans="20:20">
      <c r="T2392" s="3"/>
    </row>
    <row r="2393" spans="20:20">
      <c r="T2393" s="3"/>
    </row>
    <row r="2394" spans="20:20">
      <c r="T2394" s="3"/>
    </row>
    <row r="2395" spans="20:20">
      <c r="T2395" s="3"/>
    </row>
    <row r="2396" spans="20:20">
      <c r="T2396" s="3"/>
    </row>
    <row r="2397" spans="20:20">
      <c r="T2397" s="3"/>
    </row>
    <row r="2398" spans="20:20">
      <c r="T2398" s="3"/>
    </row>
    <row r="2399" spans="20:20">
      <c r="T2399" s="3"/>
    </row>
    <row r="2400" spans="20:20">
      <c r="T2400" s="3"/>
    </row>
    <row r="2401" spans="20:20">
      <c r="T2401" s="3"/>
    </row>
    <row r="2402" spans="20:20">
      <c r="T2402" s="3"/>
    </row>
    <row r="2403" spans="20:20">
      <c r="T2403" s="3"/>
    </row>
    <row r="2404" spans="20:20">
      <c r="T2404" s="3"/>
    </row>
    <row r="2405" spans="20:20">
      <c r="T2405" s="3"/>
    </row>
    <row r="2406" spans="20:20">
      <c r="T2406" s="3"/>
    </row>
    <row r="2407" spans="20:20">
      <c r="T2407" s="3"/>
    </row>
    <row r="2408" spans="20:20">
      <c r="T2408" s="3"/>
    </row>
    <row r="2409" spans="20:20">
      <c r="T2409" s="3"/>
    </row>
    <row r="2410" spans="20:20">
      <c r="T2410" s="3"/>
    </row>
    <row r="2411" spans="20:20">
      <c r="T2411" s="3"/>
    </row>
    <row r="2412" spans="20:20">
      <c r="T2412" s="3"/>
    </row>
    <row r="2413" spans="20:20">
      <c r="T2413" s="3"/>
    </row>
    <row r="2414" spans="20:20">
      <c r="T2414" s="3"/>
    </row>
    <row r="2415" spans="20:20">
      <c r="T2415" s="3"/>
    </row>
    <row r="2416" spans="20:20">
      <c r="T2416" s="3"/>
    </row>
    <row r="2417" spans="20:20">
      <c r="T2417" s="3"/>
    </row>
    <row r="2418" spans="20:20">
      <c r="T2418" s="3"/>
    </row>
    <row r="2419" spans="20:20">
      <c r="T2419" s="3"/>
    </row>
    <row r="2420" spans="20:20">
      <c r="T2420" s="3"/>
    </row>
    <row r="2421" spans="20:20">
      <c r="T2421" s="3"/>
    </row>
    <row r="2422" spans="20:20">
      <c r="T2422" s="3"/>
    </row>
    <row r="2423" spans="20:20">
      <c r="T2423" s="3"/>
    </row>
    <row r="2424" spans="20:20">
      <c r="T2424" s="3"/>
    </row>
    <row r="2425" spans="20:20">
      <c r="T2425" s="3"/>
    </row>
    <row r="2426" spans="20:20">
      <c r="T2426" s="3"/>
    </row>
    <row r="2427" spans="20:20">
      <c r="T2427" s="3"/>
    </row>
    <row r="2428" spans="20:20">
      <c r="T2428" s="3"/>
    </row>
    <row r="2429" spans="20:20">
      <c r="T2429" s="3"/>
    </row>
    <row r="2430" spans="20:20">
      <c r="T2430" s="3"/>
    </row>
    <row r="2431" spans="20:20">
      <c r="T2431" s="3"/>
    </row>
    <row r="2432" spans="20:20">
      <c r="T2432" s="3"/>
    </row>
    <row r="2433" spans="20:20">
      <c r="T2433" s="3"/>
    </row>
    <row r="2434" spans="20:20">
      <c r="T2434" s="3"/>
    </row>
    <row r="2435" spans="20:20">
      <c r="T2435" s="3"/>
    </row>
    <row r="2436" spans="20:20">
      <c r="T2436" s="3"/>
    </row>
    <row r="2437" spans="20:20">
      <c r="T2437" s="3"/>
    </row>
    <row r="2438" spans="20:20">
      <c r="T2438" s="3"/>
    </row>
    <row r="2439" spans="20:20">
      <c r="T2439" s="3"/>
    </row>
    <row r="2440" spans="20:20">
      <c r="T2440" s="3"/>
    </row>
    <row r="2441" spans="20:20">
      <c r="T2441" s="3"/>
    </row>
    <row r="2442" spans="20:20">
      <c r="T2442" s="3"/>
    </row>
    <row r="2443" spans="20:20">
      <c r="T2443" s="3"/>
    </row>
    <row r="2444" spans="20:20">
      <c r="T2444" s="3"/>
    </row>
    <row r="2445" spans="20:20">
      <c r="T2445" s="3"/>
    </row>
    <row r="2446" spans="20:20">
      <c r="T2446" s="3"/>
    </row>
    <row r="2447" spans="20:20">
      <c r="T2447" s="3"/>
    </row>
    <row r="2448" spans="20:20">
      <c r="T2448" s="3"/>
    </row>
    <row r="2449" spans="20:20">
      <c r="T2449" s="3"/>
    </row>
    <row r="2450" spans="20:20">
      <c r="T2450" s="3"/>
    </row>
    <row r="2451" spans="20:20">
      <c r="T2451" s="3"/>
    </row>
    <row r="2452" spans="20:20">
      <c r="T2452" s="3"/>
    </row>
    <row r="2453" spans="20:20">
      <c r="T2453" s="3"/>
    </row>
    <row r="2454" spans="20:20">
      <c r="T2454" s="3"/>
    </row>
    <row r="2455" spans="20:20">
      <c r="T2455" s="3"/>
    </row>
    <row r="2456" spans="20:20">
      <c r="T2456" s="3"/>
    </row>
    <row r="2457" spans="20:20">
      <c r="T2457" s="3"/>
    </row>
    <row r="2458" spans="20:20">
      <c r="T2458" s="3"/>
    </row>
    <row r="2459" spans="20:20">
      <c r="T2459" s="3"/>
    </row>
    <row r="2460" spans="20:20">
      <c r="T2460" s="3"/>
    </row>
    <row r="2461" spans="20:20">
      <c r="T2461" s="3"/>
    </row>
    <row r="2462" spans="20:20">
      <c r="T2462" s="3"/>
    </row>
    <row r="2463" spans="20:20">
      <c r="T2463" s="3"/>
    </row>
    <row r="2464" spans="20:20">
      <c r="T2464" s="3"/>
    </row>
    <row r="2465" spans="20:20">
      <c r="T2465" s="3"/>
    </row>
    <row r="2466" spans="20:20">
      <c r="T2466" s="3"/>
    </row>
    <row r="2467" spans="20:20">
      <c r="T2467" s="3"/>
    </row>
    <row r="2468" spans="20:20">
      <c r="T2468" s="3"/>
    </row>
    <row r="2469" spans="20:20">
      <c r="T2469" s="3"/>
    </row>
    <row r="2470" spans="20:20">
      <c r="T2470" s="3"/>
    </row>
    <row r="2471" spans="20:20">
      <c r="T2471" s="3"/>
    </row>
    <row r="2472" spans="20:20">
      <c r="T2472" s="3"/>
    </row>
    <row r="2473" spans="20:20">
      <c r="T2473" s="3"/>
    </row>
    <row r="2474" spans="20:20">
      <c r="T2474" s="3"/>
    </row>
    <row r="2475" spans="20:20">
      <c r="T2475" s="3"/>
    </row>
    <row r="2476" spans="20:20">
      <c r="T2476" s="3"/>
    </row>
    <row r="2477" spans="20:20">
      <c r="T2477" s="3"/>
    </row>
    <row r="2478" spans="20:20">
      <c r="T2478" s="3"/>
    </row>
    <row r="2479" spans="20:20">
      <c r="T2479" s="3"/>
    </row>
    <row r="2480" spans="20:20">
      <c r="T2480" s="3"/>
    </row>
    <row r="2481" spans="20:20">
      <c r="T2481" s="3"/>
    </row>
    <row r="2482" spans="20:20">
      <c r="T2482" s="3"/>
    </row>
    <row r="2483" spans="20:20">
      <c r="T2483" s="3"/>
    </row>
    <row r="2484" spans="20:20">
      <c r="T2484" s="3"/>
    </row>
    <row r="2485" spans="20:20">
      <c r="T2485" s="3"/>
    </row>
    <row r="2486" spans="20:20">
      <c r="T2486" s="3"/>
    </row>
    <row r="2487" spans="20:20">
      <c r="T2487" s="3"/>
    </row>
    <row r="2488" spans="20:20">
      <c r="T2488" s="3"/>
    </row>
    <row r="2489" spans="20:20">
      <c r="T2489" s="3"/>
    </row>
    <row r="2490" spans="20:20">
      <c r="T2490" s="3"/>
    </row>
    <row r="2491" spans="20:20">
      <c r="T2491" s="3"/>
    </row>
    <row r="2492" spans="20:20">
      <c r="T2492" s="3"/>
    </row>
    <row r="2493" spans="20:20">
      <c r="T2493" s="3"/>
    </row>
    <row r="2494" spans="20:20">
      <c r="T2494" s="3"/>
    </row>
    <row r="2495" spans="20:20">
      <c r="T2495" s="3"/>
    </row>
    <row r="2496" spans="20:20">
      <c r="T2496" s="3"/>
    </row>
    <row r="2497" spans="20:20">
      <c r="T2497" s="3"/>
    </row>
    <row r="2498" spans="20:20">
      <c r="T2498" s="3"/>
    </row>
    <row r="2499" spans="20:20">
      <c r="T2499" s="3"/>
    </row>
    <row r="2500" spans="20:20">
      <c r="T2500" s="3"/>
    </row>
    <row r="2501" spans="20:20">
      <c r="T2501" s="3"/>
    </row>
    <row r="2502" spans="20:20">
      <c r="T2502" s="3"/>
    </row>
    <row r="2503" spans="20:20">
      <c r="T2503" s="3"/>
    </row>
    <row r="2504" spans="20:20">
      <c r="T2504" s="3"/>
    </row>
    <row r="2505" spans="20:20">
      <c r="T2505" s="3"/>
    </row>
    <row r="2506" spans="20:20">
      <c r="T2506" s="3"/>
    </row>
    <row r="2507" spans="20:20">
      <c r="T2507" s="3"/>
    </row>
    <row r="2508" spans="20:20">
      <c r="T2508" s="3"/>
    </row>
    <row r="2509" spans="20:20">
      <c r="T2509" s="3"/>
    </row>
    <row r="2510" spans="20:20">
      <c r="T2510" s="3"/>
    </row>
    <row r="2511" spans="20:20">
      <c r="T2511" s="3"/>
    </row>
    <row r="2512" spans="20:20">
      <c r="T2512" s="3"/>
    </row>
    <row r="2513" spans="20:20">
      <c r="T2513" s="3"/>
    </row>
    <row r="2514" spans="20:20">
      <c r="T2514" s="3"/>
    </row>
    <row r="2515" spans="20:20">
      <c r="T2515" s="3"/>
    </row>
    <row r="2516" spans="20:20">
      <c r="T2516" s="3"/>
    </row>
    <row r="2517" spans="20:20">
      <c r="T2517" s="3"/>
    </row>
    <row r="2518" spans="20:20">
      <c r="T2518" s="3"/>
    </row>
    <row r="2519" spans="20:20">
      <c r="T2519" s="3"/>
    </row>
    <row r="2520" spans="20:20">
      <c r="T2520" s="3"/>
    </row>
    <row r="2521" spans="20:20">
      <c r="T2521" s="3"/>
    </row>
    <row r="2522" spans="20:20">
      <c r="T2522" s="3"/>
    </row>
    <row r="2523" spans="20:20">
      <c r="T2523" s="3"/>
    </row>
    <row r="2524" spans="20:20">
      <c r="T2524" s="3"/>
    </row>
    <row r="2525" spans="20:20">
      <c r="T2525" s="3"/>
    </row>
    <row r="2526" spans="20:20">
      <c r="T2526" s="3"/>
    </row>
    <row r="2527" spans="20:20">
      <c r="T2527" s="3"/>
    </row>
    <row r="2528" spans="20:20">
      <c r="T2528" s="3"/>
    </row>
    <row r="2529" spans="20:20">
      <c r="T2529" s="3"/>
    </row>
    <row r="2530" spans="20:20">
      <c r="T2530" s="3"/>
    </row>
    <row r="2531" spans="20:20">
      <c r="T2531" s="3"/>
    </row>
    <row r="2532" spans="20:20">
      <c r="T2532" s="3"/>
    </row>
    <row r="2533" spans="20:20">
      <c r="T2533" s="3"/>
    </row>
    <row r="2534" spans="20:20">
      <c r="T2534" s="3"/>
    </row>
    <row r="2535" spans="20:20">
      <c r="T2535" s="3"/>
    </row>
    <row r="2536" spans="20:20">
      <c r="T2536" s="3"/>
    </row>
    <row r="2537" spans="20:20">
      <c r="T2537" s="3"/>
    </row>
    <row r="2538" spans="20:20">
      <c r="T2538" s="3"/>
    </row>
    <row r="2539" spans="20:20">
      <c r="T2539" s="3"/>
    </row>
    <row r="2540" spans="20:20">
      <c r="T2540" s="3"/>
    </row>
    <row r="2541" spans="20:20">
      <c r="T2541" s="3"/>
    </row>
    <row r="2542" spans="20:20">
      <c r="T2542" s="3"/>
    </row>
    <row r="2543" spans="20:20">
      <c r="T2543" s="3"/>
    </row>
    <row r="2544" spans="20:20">
      <c r="T2544" s="3"/>
    </row>
    <row r="2545" spans="20:20">
      <c r="T2545" s="3"/>
    </row>
    <row r="2546" spans="20:20">
      <c r="T2546" s="3"/>
    </row>
    <row r="2547" spans="20:20">
      <c r="T2547" s="3"/>
    </row>
    <row r="2548" spans="20:20">
      <c r="T2548" s="3"/>
    </row>
    <row r="2549" spans="20:20">
      <c r="T2549" s="3"/>
    </row>
    <row r="2550" spans="20:20">
      <c r="T2550" s="3"/>
    </row>
    <row r="2551" spans="20:20">
      <c r="T2551" s="3"/>
    </row>
    <row r="2552" spans="20:20">
      <c r="T2552" s="3"/>
    </row>
    <row r="2553" spans="20:20">
      <c r="T2553" s="3"/>
    </row>
    <row r="2554" spans="20:20">
      <c r="T2554" s="3"/>
    </row>
    <row r="2555" spans="20:20">
      <c r="T2555" s="3"/>
    </row>
    <row r="2556" spans="20:20">
      <c r="T2556" s="3"/>
    </row>
    <row r="2557" spans="20:20">
      <c r="T2557" s="3"/>
    </row>
    <row r="2558" spans="20:20">
      <c r="T2558" s="3"/>
    </row>
    <row r="2559" spans="20:20">
      <c r="T2559" s="3"/>
    </row>
    <row r="2560" spans="20:20">
      <c r="T2560" s="3"/>
    </row>
    <row r="2561" spans="20:20">
      <c r="T2561" s="3"/>
    </row>
    <row r="2562" spans="20:20">
      <c r="T2562" s="3"/>
    </row>
    <row r="2563" spans="20:20">
      <c r="T2563" s="3"/>
    </row>
    <row r="2564" spans="20:20">
      <c r="T2564" s="3"/>
    </row>
    <row r="2565" spans="20:20">
      <c r="T2565" s="3"/>
    </row>
    <row r="2566" spans="20:20">
      <c r="T2566" s="3"/>
    </row>
    <row r="2567" spans="20:20">
      <c r="T2567" s="3"/>
    </row>
    <row r="2568" spans="20:20">
      <c r="T2568" s="3"/>
    </row>
    <row r="2569" spans="20:20">
      <c r="T2569" s="3"/>
    </row>
    <row r="2570" spans="20:20">
      <c r="T2570" s="3"/>
    </row>
    <row r="2571" spans="20:20">
      <c r="T2571" s="3"/>
    </row>
    <row r="2572" spans="20:20">
      <c r="T2572" s="3"/>
    </row>
    <row r="2573" spans="20:20">
      <c r="T2573" s="3"/>
    </row>
    <row r="2574" spans="20:20">
      <c r="T2574" s="3"/>
    </row>
    <row r="2575" spans="20:20">
      <c r="T2575" s="3"/>
    </row>
    <row r="2576" spans="20:20">
      <c r="T2576" s="3"/>
    </row>
    <row r="2577" spans="20:20">
      <c r="T2577" s="3"/>
    </row>
    <row r="2578" spans="20:20">
      <c r="T2578" s="3"/>
    </row>
    <row r="2579" spans="20:20">
      <c r="T2579" s="3"/>
    </row>
    <row r="2580" spans="20:20">
      <c r="T2580" s="3"/>
    </row>
    <row r="2581" spans="20:20">
      <c r="T2581" s="3"/>
    </row>
    <row r="2582" spans="20:20">
      <c r="T2582" s="3"/>
    </row>
    <row r="2583" spans="20:20">
      <c r="T2583" s="3"/>
    </row>
    <row r="2584" spans="20:20">
      <c r="T2584" s="3"/>
    </row>
    <row r="2585" spans="20:20">
      <c r="T2585" s="3"/>
    </row>
    <row r="2586" spans="20:20">
      <c r="T2586" s="3"/>
    </row>
    <row r="2587" spans="20:20">
      <c r="T2587" s="3"/>
    </row>
    <row r="2588" spans="20:20">
      <c r="T2588" s="3"/>
    </row>
    <row r="2589" spans="20:20">
      <c r="T2589" s="3"/>
    </row>
    <row r="2590" spans="20:20">
      <c r="T2590" s="3"/>
    </row>
    <row r="2591" spans="20:20">
      <c r="T2591" s="3"/>
    </row>
    <row r="2592" spans="20:20">
      <c r="T2592" s="3"/>
    </row>
    <row r="2593" spans="20:20">
      <c r="T2593" s="3"/>
    </row>
    <row r="2594" spans="20:20">
      <c r="T2594" s="3"/>
    </row>
    <row r="2595" spans="20:20">
      <c r="T2595" s="3"/>
    </row>
    <row r="2596" spans="20:20">
      <c r="T2596" s="3"/>
    </row>
    <row r="2597" spans="20:20">
      <c r="T2597" s="3"/>
    </row>
    <row r="2598" spans="20:20">
      <c r="T2598" s="3"/>
    </row>
    <row r="2599" spans="20:20">
      <c r="T2599" s="3"/>
    </row>
    <row r="2600" spans="20:20">
      <c r="T2600" s="3"/>
    </row>
    <row r="2601" spans="20:20">
      <c r="T2601" s="3"/>
    </row>
    <row r="2602" spans="20:20">
      <c r="T2602" s="3"/>
    </row>
    <row r="2603" spans="20:20">
      <c r="T2603" s="3"/>
    </row>
    <row r="2604" spans="20:20">
      <c r="T2604" s="3"/>
    </row>
    <row r="2605" spans="20:20">
      <c r="T2605" s="3"/>
    </row>
    <row r="2606" spans="20:20">
      <c r="T2606" s="3"/>
    </row>
    <row r="2607" spans="20:20">
      <c r="T2607" s="3"/>
    </row>
    <row r="2608" spans="20:20">
      <c r="T2608" s="3"/>
    </row>
    <row r="2609" spans="20:20">
      <c r="T2609" s="3"/>
    </row>
    <row r="2610" spans="20:20">
      <c r="T2610" s="3"/>
    </row>
    <row r="2611" spans="20:20">
      <c r="T2611" s="3"/>
    </row>
    <row r="2612" spans="20:20">
      <c r="T2612" s="3"/>
    </row>
    <row r="2613" spans="20:20">
      <c r="T2613" s="3"/>
    </row>
    <row r="2614" spans="20:20">
      <c r="T2614" s="3"/>
    </row>
    <row r="2615" spans="20:20">
      <c r="T2615" s="3"/>
    </row>
    <row r="2616" spans="20:20">
      <c r="T2616" s="3"/>
    </row>
    <row r="2617" spans="20:20">
      <c r="T2617" s="3"/>
    </row>
    <row r="2618" spans="20:20">
      <c r="T2618" s="3"/>
    </row>
    <row r="2619" spans="20:20">
      <c r="T2619" s="3"/>
    </row>
    <row r="2620" spans="20:20">
      <c r="T2620" s="3"/>
    </row>
    <row r="2621" spans="20:20">
      <c r="T2621" s="3"/>
    </row>
    <row r="2622" spans="20:20">
      <c r="T2622" s="3"/>
    </row>
    <row r="2623" spans="20:20">
      <c r="T2623" s="3"/>
    </row>
    <row r="2624" spans="20:20">
      <c r="T2624" s="3"/>
    </row>
    <row r="2625" spans="20:20">
      <c r="T2625" s="3"/>
    </row>
    <row r="2626" spans="20:20">
      <c r="T2626" s="3"/>
    </row>
    <row r="2627" spans="20:20">
      <c r="T2627" s="3"/>
    </row>
    <row r="2628" spans="20:20">
      <c r="T2628" s="3"/>
    </row>
    <row r="2629" spans="20:20">
      <c r="T2629" s="3"/>
    </row>
    <row r="2630" spans="20:20">
      <c r="T2630" s="3"/>
    </row>
    <row r="2631" spans="20:20">
      <c r="T2631" s="3"/>
    </row>
    <row r="2632" spans="20:20">
      <c r="T2632" s="3"/>
    </row>
    <row r="2633" spans="20:20">
      <c r="T2633" s="3"/>
    </row>
    <row r="2634" spans="20:20">
      <c r="T2634" s="3"/>
    </row>
    <row r="2635" spans="20:20">
      <c r="T2635" s="3"/>
    </row>
    <row r="2636" spans="20:20">
      <c r="T2636" s="3"/>
    </row>
    <row r="2637" spans="20:20">
      <c r="T2637" s="3"/>
    </row>
    <row r="2638" spans="20:20">
      <c r="T2638" s="3"/>
    </row>
    <row r="2639" spans="20:20">
      <c r="T2639" s="3"/>
    </row>
    <row r="2640" spans="20:20">
      <c r="T2640" s="3"/>
    </row>
    <row r="2641" spans="20:20">
      <c r="T2641" s="3"/>
    </row>
    <row r="2642" spans="20:20">
      <c r="T2642" s="3"/>
    </row>
    <row r="2643" spans="20:20">
      <c r="T2643" s="3"/>
    </row>
    <row r="2644" spans="20:20">
      <c r="T2644" s="3"/>
    </row>
    <row r="2645" spans="20:20">
      <c r="T2645" s="3"/>
    </row>
    <row r="2646" spans="20:20">
      <c r="T2646" s="3"/>
    </row>
    <row r="2647" spans="20:20">
      <c r="T2647" s="3"/>
    </row>
    <row r="2648" spans="20:20">
      <c r="T2648" s="3"/>
    </row>
    <row r="2649" spans="20:20">
      <c r="T2649" s="3"/>
    </row>
    <row r="2650" spans="20:20">
      <c r="T2650" s="3"/>
    </row>
    <row r="2651" spans="20:20">
      <c r="T2651" s="3"/>
    </row>
    <row r="2652" spans="20:20">
      <c r="T2652" s="3"/>
    </row>
    <row r="2653" spans="20:20">
      <c r="T2653" s="3"/>
    </row>
    <row r="2654" spans="20:20">
      <c r="T2654" s="3"/>
    </row>
    <row r="2655" spans="20:20">
      <c r="T2655" s="3"/>
    </row>
    <row r="2656" spans="20:20">
      <c r="T2656" s="3"/>
    </row>
    <row r="2657" spans="20:20">
      <c r="T2657" s="3"/>
    </row>
    <row r="2658" spans="20:20">
      <c r="T2658" s="3"/>
    </row>
    <row r="2659" spans="20:20">
      <c r="T2659" s="3"/>
    </row>
    <row r="2660" spans="20:20">
      <c r="T2660" s="3"/>
    </row>
    <row r="2661" spans="20:20">
      <c r="T2661" s="3"/>
    </row>
    <row r="2662" spans="20:20">
      <c r="T2662" s="3"/>
    </row>
    <row r="2663" spans="20:20">
      <c r="T2663" s="3"/>
    </row>
    <row r="2664" spans="20:20">
      <c r="T2664" s="3"/>
    </row>
    <row r="2665" spans="20:20">
      <c r="T2665" s="3"/>
    </row>
    <row r="2666" spans="20:20">
      <c r="T2666" s="3"/>
    </row>
    <row r="2667" spans="20:20">
      <c r="T2667" s="3"/>
    </row>
    <row r="2668" spans="20:20">
      <c r="T2668" s="3"/>
    </row>
    <row r="2669" spans="20:20">
      <c r="T2669" s="3"/>
    </row>
    <row r="2670" spans="20:20">
      <c r="T2670" s="3"/>
    </row>
    <row r="2671" spans="20:20">
      <c r="T2671" s="3"/>
    </row>
    <row r="2672" spans="20:20">
      <c r="T2672" s="3"/>
    </row>
    <row r="2673" spans="20:20">
      <c r="T2673" s="3"/>
    </row>
    <row r="2674" spans="20:20">
      <c r="T2674" s="3"/>
    </row>
    <row r="2675" spans="20:20">
      <c r="T2675" s="3"/>
    </row>
    <row r="2676" spans="20:20">
      <c r="T2676" s="3"/>
    </row>
    <row r="2677" spans="20:20">
      <c r="T2677" s="3"/>
    </row>
    <row r="2678" spans="20:20">
      <c r="T2678" s="3"/>
    </row>
    <row r="2679" spans="20:20">
      <c r="T2679" s="3"/>
    </row>
    <row r="2680" spans="20:20">
      <c r="T2680" s="3"/>
    </row>
    <row r="2681" spans="20:20">
      <c r="T2681" s="3"/>
    </row>
    <row r="2682" spans="20:20">
      <c r="T2682" s="3"/>
    </row>
    <row r="2683" spans="20:20">
      <c r="T2683" s="3"/>
    </row>
    <row r="2684" spans="20:20">
      <c r="T2684" s="3"/>
    </row>
    <row r="2685" spans="20:20">
      <c r="T2685" s="3"/>
    </row>
    <row r="2686" spans="20:20">
      <c r="T2686" s="3"/>
    </row>
    <row r="2687" spans="20:20">
      <c r="T2687" s="3"/>
    </row>
    <row r="2688" spans="20:20">
      <c r="T2688" s="3"/>
    </row>
    <row r="2689" spans="20:20">
      <c r="T2689" s="3"/>
    </row>
    <row r="2690" spans="20:20">
      <c r="T2690" s="3"/>
    </row>
    <row r="2691" spans="20:20">
      <c r="T2691" s="3"/>
    </row>
    <row r="2692" spans="20:20">
      <c r="T2692" s="3"/>
    </row>
    <row r="2693" spans="20:20">
      <c r="T2693" s="3"/>
    </row>
    <row r="2694" spans="20:20">
      <c r="T2694" s="3"/>
    </row>
    <row r="2695" spans="20:20">
      <c r="T2695" s="3"/>
    </row>
    <row r="2696" spans="20:20">
      <c r="T2696" s="3"/>
    </row>
    <row r="2697" spans="20:20">
      <c r="T2697" s="3"/>
    </row>
    <row r="2698" spans="20:20">
      <c r="T2698" s="3"/>
    </row>
    <row r="2699" spans="20:20">
      <c r="T2699" s="3"/>
    </row>
    <row r="2700" spans="20:20">
      <c r="T2700" s="3"/>
    </row>
    <row r="2701" spans="20:20">
      <c r="T2701" s="3"/>
    </row>
    <row r="2702" spans="20:20">
      <c r="T2702" s="3"/>
    </row>
    <row r="2703" spans="20:20">
      <c r="T2703" s="3"/>
    </row>
    <row r="2704" spans="20:20">
      <c r="T2704" s="3"/>
    </row>
    <row r="2705" spans="20:20">
      <c r="T2705" s="3"/>
    </row>
    <row r="2706" spans="20:20">
      <c r="T2706" s="3"/>
    </row>
    <row r="2707" spans="20:20">
      <c r="T2707" s="3"/>
    </row>
    <row r="2708" spans="20:20">
      <c r="T2708" s="3"/>
    </row>
    <row r="2709" spans="20:20">
      <c r="T2709" s="3"/>
    </row>
    <row r="2710" spans="20:20">
      <c r="T2710" s="3"/>
    </row>
    <row r="2711" spans="20:20">
      <c r="T2711" s="3"/>
    </row>
    <row r="2712" spans="20:20">
      <c r="T2712" s="3"/>
    </row>
    <row r="2713" spans="20:20">
      <c r="T2713" s="3"/>
    </row>
    <row r="2714" spans="20:20">
      <c r="T2714" s="3"/>
    </row>
    <row r="2715" spans="20:20">
      <c r="T2715" s="3"/>
    </row>
    <row r="2716" spans="20:20">
      <c r="T2716" s="3"/>
    </row>
    <row r="2717" spans="20:20">
      <c r="T2717" s="3"/>
    </row>
    <row r="2718" spans="20:20">
      <c r="T2718" s="3"/>
    </row>
    <row r="2719" spans="20:20">
      <c r="T2719" s="3"/>
    </row>
    <row r="2720" spans="20:20">
      <c r="T2720" s="3"/>
    </row>
    <row r="2721" spans="20:20">
      <c r="T2721" s="3"/>
    </row>
    <row r="2722" spans="20:20">
      <c r="T2722" s="3"/>
    </row>
    <row r="2723" spans="20:20">
      <c r="T2723" s="3"/>
    </row>
    <row r="2724" spans="20:20">
      <c r="T2724" s="3"/>
    </row>
    <row r="2725" spans="20:20">
      <c r="T2725" s="3"/>
    </row>
    <row r="2726" spans="20:20">
      <c r="T2726" s="3"/>
    </row>
    <row r="2727" spans="20:20">
      <c r="T2727" s="3"/>
    </row>
    <row r="2728" spans="20:20">
      <c r="T2728" s="3"/>
    </row>
    <row r="2729" spans="20:20">
      <c r="T2729" s="3"/>
    </row>
    <row r="2730" spans="20:20">
      <c r="T2730" s="3"/>
    </row>
    <row r="2731" spans="20:20">
      <c r="T2731" s="3"/>
    </row>
    <row r="2732" spans="20:20">
      <c r="T2732" s="3"/>
    </row>
    <row r="2733" spans="20:20">
      <c r="T2733" s="3"/>
    </row>
    <row r="2734" spans="20:20">
      <c r="T2734" s="3"/>
    </row>
    <row r="2735" spans="20:20">
      <c r="T2735" s="3"/>
    </row>
    <row r="2736" spans="20:20">
      <c r="T2736" s="3"/>
    </row>
    <row r="2737" spans="20:20">
      <c r="T2737" s="3"/>
    </row>
    <row r="2738" spans="20:20">
      <c r="T2738" s="3"/>
    </row>
    <row r="2739" spans="20:20">
      <c r="T2739" s="3"/>
    </row>
    <row r="2740" spans="20:20">
      <c r="T2740" s="3"/>
    </row>
    <row r="2741" spans="20:20">
      <c r="T2741" s="3"/>
    </row>
    <row r="2742" spans="20:20">
      <c r="T2742" s="3"/>
    </row>
    <row r="2743" spans="20:20">
      <c r="T2743" s="3"/>
    </row>
    <row r="2744" spans="20:20">
      <c r="T2744" s="3"/>
    </row>
    <row r="2745" spans="20:20">
      <c r="T2745" s="3"/>
    </row>
    <row r="2746" spans="20:20">
      <c r="T2746" s="3"/>
    </row>
    <row r="2747" spans="20:20">
      <c r="T2747" s="3"/>
    </row>
    <row r="2748" spans="20:20">
      <c r="T2748" s="3"/>
    </row>
    <row r="2749" spans="20:20">
      <c r="T2749" s="3"/>
    </row>
    <row r="2750" spans="20:20">
      <c r="T2750" s="3"/>
    </row>
    <row r="2751" spans="20:20">
      <c r="T2751" s="3"/>
    </row>
    <row r="2752" spans="20:20">
      <c r="T2752" s="3"/>
    </row>
    <row r="2753" spans="20:20">
      <c r="T2753" s="3"/>
    </row>
    <row r="2754" spans="20:20">
      <c r="T2754" s="3"/>
    </row>
    <row r="2755" spans="20:20">
      <c r="T2755" s="3"/>
    </row>
    <row r="2756" spans="20:20">
      <c r="T2756" s="3"/>
    </row>
    <row r="2757" spans="20:20">
      <c r="T2757" s="3"/>
    </row>
    <row r="2758" spans="20:20">
      <c r="T2758" s="3"/>
    </row>
    <row r="2759" spans="20:20">
      <c r="T2759" s="3"/>
    </row>
    <row r="2760" spans="20:20">
      <c r="T2760" s="3"/>
    </row>
    <row r="2761" spans="20:20">
      <c r="T2761" s="3"/>
    </row>
    <row r="2762" spans="20:20">
      <c r="T2762" s="3"/>
    </row>
    <row r="2763" spans="20:20">
      <c r="T2763" s="3"/>
    </row>
    <row r="2764" spans="20:20">
      <c r="T2764" s="3"/>
    </row>
    <row r="2765" spans="20:20">
      <c r="T2765" s="3"/>
    </row>
    <row r="2766" spans="20:20">
      <c r="T2766" s="3"/>
    </row>
    <row r="2767" spans="20:20">
      <c r="T2767" s="3"/>
    </row>
    <row r="2768" spans="20:20">
      <c r="T2768" s="3"/>
    </row>
    <row r="2769" spans="20:20">
      <c r="T2769" s="3"/>
    </row>
    <row r="2770" spans="20:20">
      <c r="T2770" s="3"/>
    </row>
    <row r="2771" spans="20:20">
      <c r="T2771" s="3"/>
    </row>
    <row r="2772" spans="20:20">
      <c r="T2772" s="3"/>
    </row>
    <row r="2773" spans="20:20">
      <c r="T2773" s="3"/>
    </row>
    <row r="2774" spans="20:20">
      <c r="T2774" s="3"/>
    </row>
    <row r="2775" spans="20:20">
      <c r="T2775" s="3"/>
    </row>
    <row r="2776" spans="20:20">
      <c r="T2776" s="3"/>
    </row>
    <row r="2777" spans="20:20">
      <c r="T2777" s="3"/>
    </row>
    <row r="2778" spans="20:20">
      <c r="T2778" s="3"/>
    </row>
    <row r="2779" spans="20:20">
      <c r="T2779" s="3"/>
    </row>
    <row r="2780" spans="20:20">
      <c r="T2780" s="3"/>
    </row>
    <row r="2781" spans="20:20">
      <c r="T2781" s="3"/>
    </row>
    <row r="2782" spans="20:20">
      <c r="T2782" s="3"/>
    </row>
    <row r="2783" spans="20:20">
      <c r="T2783" s="3"/>
    </row>
    <row r="2784" spans="20:20">
      <c r="T2784" s="3"/>
    </row>
    <row r="2785" spans="20:20">
      <c r="T2785" s="3"/>
    </row>
    <row r="2786" spans="20:20">
      <c r="T2786" s="3"/>
    </row>
    <row r="2787" spans="20:20">
      <c r="T2787" s="3"/>
    </row>
    <row r="2788" spans="20:20">
      <c r="T2788" s="3"/>
    </row>
    <row r="2789" spans="20:20">
      <c r="T2789" s="3"/>
    </row>
    <row r="2790" spans="20:20">
      <c r="T2790" s="3"/>
    </row>
    <row r="2791" spans="20:20">
      <c r="T2791" s="3"/>
    </row>
    <row r="2792" spans="20:20">
      <c r="T2792" s="3"/>
    </row>
    <row r="2793" spans="20:20">
      <c r="T2793" s="3"/>
    </row>
    <row r="2794" spans="20:20">
      <c r="T2794" s="3"/>
    </row>
    <row r="2795" spans="20:20">
      <c r="T2795" s="3"/>
    </row>
    <row r="2796" spans="20:20">
      <c r="T2796" s="3"/>
    </row>
    <row r="2797" spans="20:20">
      <c r="T2797" s="3"/>
    </row>
    <row r="2798" spans="20:20">
      <c r="T2798" s="3"/>
    </row>
    <row r="2799" spans="20:20">
      <c r="T2799" s="3"/>
    </row>
    <row r="2800" spans="20:20">
      <c r="T2800" s="3"/>
    </row>
    <row r="2801" spans="20:20">
      <c r="T2801" s="3"/>
    </row>
    <row r="2802" spans="20:20">
      <c r="T2802" s="3"/>
    </row>
    <row r="2803" spans="20:20">
      <c r="T2803" s="3"/>
    </row>
    <row r="2804" spans="20:20">
      <c r="T2804" s="3"/>
    </row>
    <row r="2805" spans="20:20">
      <c r="T2805" s="3"/>
    </row>
    <row r="2806" spans="20:20">
      <c r="T2806" s="3"/>
    </row>
    <row r="2807" spans="20:20">
      <c r="T2807" s="3"/>
    </row>
    <row r="2808" spans="20:20">
      <c r="T2808" s="3"/>
    </row>
    <row r="2809" spans="20:20">
      <c r="T2809" s="3"/>
    </row>
    <row r="2810" spans="20:20">
      <c r="T2810" s="3"/>
    </row>
    <row r="2811" spans="20:20">
      <c r="T2811" s="96"/>
    </row>
    <row r="2812" spans="20:20">
      <c r="T2812" s="3"/>
    </row>
    <row r="2813" spans="20:20">
      <c r="T2813" s="3"/>
    </row>
    <row r="2814" spans="20:20">
      <c r="T2814" s="3"/>
    </row>
    <row r="2815" spans="20:20">
      <c r="T2815" s="3"/>
    </row>
    <row r="2816" spans="20:20">
      <c r="T2816" s="3"/>
    </row>
    <row r="2817" spans="20:20">
      <c r="T2817" s="3"/>
    </row>
    <row r="2818" spans="20:20">
      <c r="T2818" s="3"/>
    </row>
    <row r="2819" spans="20:20">
      <c r="T2819" s="3"/>
    </row>
    <row r="2820" spans="20:20">
      <c r="T2820" s="3"/>
    </row>
    <row r="2821" spans="20:20">
      <c r="T2821" s="3"/>
    </row>
    <row r="2822" spans="20:20">
      <c r="T2822" s="3"/>
    </row>
    <row r="2823" spans="20:20">
      <c r="T2823" s="3"/>
    </row>
    <row r="2824" spans="20:20">
      <c r="T2824" s="3"/>
    </row>
    <row r="2825" spans="20:20">
      <c r="T2825" s="3"/>
    </row>
    <row r="2826" spans="20:20">
      <c r="T2826" s="3"/>
    </row>
    <row r="2827" spans="20:20">
      <c r="T2827" s="3"/>
    </row>
    <row r="2828" spans="20:20">
      <c r="T2828" s="3"/>
    </row>
    <row r="2829" spans="20:20">
      <c r="T2829" s="3"/>
    </row>
    <row r="2830" spans="20:20">
      <c r="T2830" s="3"/>
    </row>
    <row r="2831" spans="20:20">
      <c r="T2831" s="3"/>
    </row>
    <row r="2832" spans="20:20">
      <c r="T2832" s="3"/>
    </row>
    <row r="2833" spans="20:20">
      <c r="T2833" s="3"/>
    </row>
    <row r="2834" spans="20:20">
      <c r="T2834" s="3"/>
    </row>
    <row r="2835" spans="20:20">
      <c r="T2835" s="3"/>
    </row>
    <row r="2836" spans="20:20">
      <c r="T2836" s="3"/>
    </row>
    <row r="2837" spans="20:20">
      <c r="T2837" s="3"/>
    </row>
    <row r="2838" spans="20:20">
      <c r="T2838" s="3"/>
    </row>
    <row r="2839" spans="20:20">
      <c r="T2839" s="3"/>
    </row>
    <row r="2840" spans="20:20">
      <c r="T2840" s="3"/>
    </row>
    <row r="2841" spans="20:20">
      <c r="T2841" s="3"/>
    </row>
    <row r="2842" spans="20:20">
      <c r="T2842" s="3"/>
    </row>
    <row r="2843" spans="20:20">
      <c r="T2843" s="3"/>
    </row>
    <row r="2844" spans="20:20">
      <c r="T2844" s="3"/>
    </row>
    <row r="2845" spans="20:20">
      <c r="T2845" s="3"/>
    </row>
    <row r="2846" spans="20:20">
      <c r="T2846" s="3"/>
    </row>
    <row r="2847" spans="20:20">
      <c r="T2847" s="3"/>
    </row>
    <row r="2848" spans="20:20">
      <c r="T2848" s="3"/>
    </row>
    <row r="2849" spans="20:20">
      <c r="T2849" s="3"/>
    </row>
    <row r="2850" spans="20:20">
      <c r="T2850" s="3"/>
    </row>
    <row r="2851" spans="20:20">
      <c r="T2851" s="3"/>
    </row>
    <row r="2852" spans="20:20">
      <c r="T2852" s="3"/>
    </row>
    <row r="2853" spans="20:20">
      <c r="T2853" s="3"/>
    </row>
    <row r="2854" spans="20:20">
      <c r="T2854" s="3"/>
    </row>
    <row r="2855" spans="20:20">
      <c r="T2855" s="3"/>
    </row>
    <row r="2856" spans="20:20">
      <c r="T2856" s="3"/>
    </row>
    <row r="2857" spans="20:20">
      <c r="T2857" s="3"/>
    </row>
    <row r="2858" spans="20:20">
      <c r="T2858" s="3"/>
    </row>
    <row r="2859" spans="20:20">
      <c r="T2859" s="3"/>
    </row>
    <row r="2860" spans="20:20">
      <c r="T2860" s="3"/>
    </row>
    <row r="2861" spans="20:20">
      <c r="T2861" s="3"/>
    </row>
    <row r="2862" spans="20:20">
      <c r="T2862" s="3"/>
    </row>
    <row r="2863" spans="20:20">
      <c r="T2863" s="3"/>
    </row>
    <row r="2864" spans="20:20">
      <c r="T2864" s="3"/>
    </row>
    <row r="2865" spans="20:20">
      <c r="T2865" s="3"/>
    </row>
    <row r="2866" spans="20:20">
      <c r="T2866" s="3"/>
    </row>
    <row r="2867" spans="20:20">
      <c r="T2867" s="3"/>
    </row>
    <row r="2868" spans="20:20">
      <c r="T2868" s="3"/>
    </row>
    <row r="2869" spans="20:20">
      <c r="T2869" s="3"/>
    </row>
    <row r="2870" spans="20:20">
      <c r="T2870" s="3"/>
    </row>
    <row r="2871" spans="20:20">
      <c r="T2871" s="3"/>
    </row>
    <row r="2872" spans="20:20">
      <c r="T2872" s="3"/>
    </row>
    <row r="2873" spans="20:20">
      <c r="T2873" s="3"/>
    </row>
    <row r="2874" spans="20:20">
      <c r="T2874" s="3"/>
    </row>
    <row r="2875" spans="20:20">
      <c r="T2875" s="3"/>
    </row>
    <row r="2876" spans="20:20">
      <c r="T2876" s="3"/>
    </row>
    <row r="2877" spans="20:20">
      <c r="T2877" s="3"/>
    </row>
    <row r="2878" spans="20:20">
      <c r="T2878" s="3"/>
    </row>
    <row r="2879" spans="20:20">
      <c r="T2879" s="3"/>
    </row>
    <row r="2880" spans="20:20">
      <c r="T2880" s="3"/>
    </row>
    <row r="2881" spans="20:20">
      <c r="T2881" s="3"/>
    </row>
    <row r="2882" spans="20:20">
      <c r="T2882" s="3"/>
    </row>
    <row r="2883" spans="20:20">
      <c r="T2883" s="3"/>
    </row>
    <row r="2884" spans="20:20">
      <c r="T2884" s="3"/>
    </row>
    <row r="2885" spans="20:20">
      <c r="T2885" s="3"/>
    </row>
    <row r="2886" spans="20:20">
      <c r="T2886" s="3"/>
    </row>
    <row r="2887" spans="20:20">
      <c r="T2887" s="3"/>
    </row>
    <row r="2888" spans="20:20">
      <c r="T2888" s="3"/>
    </row>
    <row r="2889" spans="20:20">
      <c r="T2889" s="3"/>
    </row>
    <row r="2890" spans="20:20">
      <c r="T2890" s="3"/>
    </row>
    <row r="2891" spans="20:20">
      <c r="T2891" s="3"/>
    </row>
    <row r="2892" spans="20:20">
      <c r="T2892" s="3"/>
    </row>
    <row r="2893" spans="20:20">
      <c r="T2893" s="3"/>
    </row>
    <row r="2894" spans="20:20">
      <c r="T2894" s="3"/>
    </row>
    <row r="2895" spans="20:20">
      <c r="T2895" s="3"/>
    </row>
    <row r="2896" spans="20:20">
      <c r="T2896" s="3"/>
    </row>
    <row r="2897" spans="20:20">
      <c r="T2897" s="3"/>
    </row>
    <row r="2898" spans="20:20">
      <c r="T2898" s="3"/>
    </row>
    <row r="2899" spans="20:20">
      <c r="T2899" s="3"/>
    </row>
    <row r="2900" spans="20:20">
      <c r="T2900" s="3"/>
    </row>
    <row r="2901" spans="20:20">
      <c r="T2901" s="3"/>
    </row>
    <row r="2902" spans="20:20">
      <c r="T2902" s="3"/>
    </row>
    <row r="2903" spans="20:20">
      <c r="T2903" s="3"/>
    </row>
    <row r="2904" spans="20:20">
      <c r="T2904" s="3"/>
    </row>
    <row r="2905" spans="20:20">
      <c r="T2905" s="3"/>
    </row>
    <row r="2906" spans="20:20">
      <c r="T2906" s="3"/>
    </row>
    <row r="2907" spans="20:20">
      <c r="T2907" s="3"/>
    </row>
    <row r="2908" spans="20:20">
      <c r="T2908" s="3"/>
    </row>
    <row r="2909" spans="20:20">
      <c r="T2909" s="3"/>
    </row>
    <row r="2910" spans="20:20">
      <c r="T2910" s="3"/>
    </row>
    <row r="2911" spans="20:20">
      <c r="T2911" s="3"/>
    </row>
    <row r="2912" spans="20:20">
      <c r="T2912" s="3"/>
    </row>
    <row r="2913" spans="20:20">
      <c r="T2913" s="3"/>
    </row>
    <row r="2914" spans="20:20">
      <c r="T2914" s="3"/>
    </row>
    <row r="2915" spans="20:20">
      <c r="T2915" s="3"/>
    </row>
    <row r="2916" spans="20:20">
      <c r="T2916" s="3"/>
    </row>
    <row r="2917" spans="20:20">
      <c r="T2917" s="3"/>
    </row>
    <row r="2918" spans="20:20">
      <c r="T2918" s="3"/>
    </row>
    <row r="2919" spans="20:20">
      <c r="T2919" s="3"/>
    </row>
    <row r="2920" spans="20:20">
      <c r="T2920" s="3"/>
    </row>
    <row r="2921" spans="20:20">
      <c r="T2921" s="3"/>
    </row>
    <row r="2922" spans="20:20">
      <c r="T2922" s="3"/>
    </row>
    <row r="2923" spans="20:20">
      <c r="T2923" s="3"/>
    </row>
    <row r="2924" spans="20:20">
      <c r="T2924" s="3"/>
    </row>
    <row r="2925" spans="20:20">
      <c r="T2925" s="3"/>
    </row>
    <row r="2926" spans="20:20">
      <c r="T2926" s="3"/>
    </row>
    <row r="2927" spans="20:20">
      <c r="T2927" s="3"/>
    </row>
    <row r="2928" spans="20:20">
      <c r="T2928" s="3"/>
    </row>
    <row r="2929" spans="20:20">
      <c r="T2929" s="3"/>
    </row>
    <row r="2930" spans="20:20">
      <c r="T2930" s="3"/>
    </row>
    <row r="2931" spans="20:20">
      <c r="T2931" s="3"/>
    </row>
    <row r="2932" spans="20:20">
      <c r="T2932" s="3"/>
    </row>
    <row r="2933" spans="20:20">
      <c r="T2933" s="3"/>
    </row>
    <row r="2934" spans="20:20">
      <c r="T2934" s="3"/>
    </row>
    <row r="2935" spans="20:20">
      <c r="T2935" s="3"/>
    </row>
    <row r="2936" spans="20:20">
      <c r="T2936" s="3"/>
    </row>
    <row r="2937" spans="20:20">
      <c r="T2937" s="3"/>
    </row>
    <row r="2938" spans="20:20">
      <c r="T2938" s="3"/>
    </row>
    <row r="2939" spans="20:20">
      <c r="T2939" s="3"/>
    </row>
    <row r="2940" spans="20:20">
      <c r="T2940" s="3"/>
    </row>
    <row r="2941" spans="20:20">
      <c r="T2941" s="3"/>
    </row>
    <row r="2942" spans="20:20">
      <c r="T2942" s="3"/>
    </row>
    <row r="2943" spans="20:20">
      <c r="T2943" s="3"/>
    </row>
    <row r="2944" spans="20:20">
      <c r="T2944" s="3"/>
    </row>
    <row r="2945" spans="20:20">
      <c r="T2945" s="3"/>
    </row>
    <row r="2946" spans="20:20">
      <c r="T2946" s="3"/>
    </row>
    <row r="2947" spans="20:20">
      <c r="T2947" s="3"/>
    </row>
    <row r="2948" spans="20:20">
      <c r="T2948" s="3"/>
    </row>
    <row r="2949" spans="20:20">
      <c r="T2949" s="3"/>
    </row>
    <row r="2950" spans="20:20">
      <c r="T2950" s="3"/>
    </row>
    <row r="2951" spans="20:20">
      <c r="T2951" s="3"/>
    </row>
    <row r="2952" spans="20:20">
      <c r="T2952" s="3"/>
    </row>
    <row r="2953" spans="20:20">
      <c r="T2953" s="3"/>
    </row>
    <row r="2954" spans="20:20">
      <c r="T2954" s="3"/>
    </row>
    <row r="2955" spans="20:20">
      <c r="T2955" s="3"/>
    </row>
    <row r="2956" spans="20:20">
      <c r="T2956" s="3"/>
    </row>
    <row r="2957" spans="20:20">
      <c r="T2957" s="3"/>
    </row>
    <row r="2958" spans="20:20">
      <c r="T2958" s="3"/>
    </row>
    <row r="2959" spans="20:20">
      <c r="T2959" s="3"/>
    </row>
    <row r="2960" spans="20:20">
      <c r="T2960" s="3"/>
    </row>
    <row r="2961" spans="20:20">
      <c r="T2961" s="3"/>
    </row>
    <row r="2962" spans="20:20">
      <c r="T2962" s="3"/>
    </row>
    <row r="2963" spans="20:20">
      <c r="T2963" s="3"/>
    </row>
    <row r="2964" spans="20:20">
      <c r="T2964" s="3"/>
    </row>
    <row r="2965" spans="20:20">
      <c r="T2965" s="3"/>
    </row>
    <row r="2966" spans="20:20">
      <c r="T2966" s="3"/>
    </row>
    <row r="2967" spans="20:20">
      <c r="T2967" s="3"/>
    </row>
    <row r="2968" spans="20:20">
      <c r="T2968" s="3"/>
    </row>
    <row r="2969" spans="20:20">
      <c r="T2969" s="3"/>
    </row>
    <row r="2970" spans="20:20">
      <c r="T2970" s="3"/>
    </row>
    <row r="2971" spans="20:20">
      <c r="T2971" s="3"/>
    </row>
    <row r="2972" spans="20:20">
      <c r="T2972" s="3"/>
    </row>
    <row r="2973" spans="20:20">
      <c r="T2973" s="3"/>
    </row>
    <row r="2974" spans="20:20">
      <c r="T2974" s="3"/>
    </row>
    <row r="2975" spans="20:20">
      <c r="T2975" s="3"/>
    </row>
    <row r="2976" spans="20:20">
      <c r="T2976" s="3"/>
    </row>
    <row r="2977" spans="20:20">
      <c r="T2977" s="3"/>
    </row>
    <row r="2978" spans="20:20">
      <c r="T2978" s="3"/>
    </row>
    <row r="2979" spans="20:20">
      <c r="T2979" s="3"/>
    </row>
    <row r="2980" spans="20:20">
      <c r="T2980" s="3"/>
    </row>
    <row r="2981" spans="20:20">
      <c r="T2981" s="3"/>
    </row>
    <row r="2982" spans="20:20">
      <c r="T2982" s="3"/>
    </row>
    <row r="2983" spans="20:20">
      <c r="T2983" s="3"/>
    </row>
    <row r="2984" spans="20:20">
      <c r="T2984" s="3"/>
    </row>
    <row r="2985" spans="20:20">
      <c r="T2985" s="3"/>
    </row>
    <row r="2986" spans="20:20">
      <c r="T2986" s="3"/>
    </row>
    <row r="2987" spans="20:20">
      <c r="T2987" s="3"/>
    </row>
    <row r="2988" spans="20:20">
      <c r="T2988" s="3"/>
    </row>
    <row r="2989" spans="20:20">
      <c r="T2989" s="3"/>
    </row>
    <row r="2990" spans="20:20">
      <c r="T2990" s="3"/>
    </row>
    <row r="2991" spans="20:20">
      <c r="T2991" s="3"/>
    </row>
    <row r="2992" spans="20:20">
      <c r="T2992" s="3"/>
    </row>
    <row r="2993" spans="20:20">
      <c r="T2993" s="3"/>
    </row>
    <row r="2994" spans="20:20">
      <c r="T2994" s="3"/>
    </row>
    <row r="2995" spans="20:20">
      <c r="T2995" s="3"/>
    </row>
    <row r="2996" spans="20:20">
      <c r="T2996" s="3"/>
    </row>
    <row r="2997" spans="20:20">
      <c r="T2997" s="3"/>
    </row>
    <row r="2998" spans="20:20">
      <c r="T2998" s="3"/>
    </row>
    <row r="2999" spans="20:20">
      <c r="T2999" s="3"/>
    </row>
    <row r="3000" spans="20:20">
      <c r="T3000" s="3"/>
    </row>
    <row r="3001" spans="20:20">
      <c r="T3001" s="3"/>
    </row>
    <row r="3002" spans="20:20">
      <c r="T3002" s="3"/>
    </row>
    <row r="3003" spans="20:20">
      <c r="T3003" s="3"/>
    </row>
    <row r="3004" spans="20:20">
      <c r="T3004" s="3"/>
    </row>
    <row r="3005" spans="20:20">
      <c r="T3005" s="3"/>
    </row>
    <row r="3006" spans="20:20">
      <c r="T3006" s="3"/>
    </row>
    <row r="3007" spans="20:20">
      <c r="T3007" s="3"/>
    </row>
    <row r="3008" spans="20:20">
      <c r="T3008" s="3"/>
    </row>
    <row r="3009" spans="20:20">
      <c r="T3009" s="3"/>
    </row>
    <row r="3010" spans="20:20">
      <c r="T3010" s="3"/>
    </row>
    <row r="3011" spans="20:20">
      <c r="T3011" s="3"/>
    </row>
    <row r="3012" spans="20:20">
      <c r="T3012" s="3"/>
    </row>
    <row r="3013" spans="20:20">
      <c r="T3013" s="3"/>
    </row>
    <row r="3014" spans="20:20">
      <c r="T3014" s="3"/>
    </row>
    <row r="3015" spans="20:20">
      <c r="T3015" s="3"/>
    </row>
    <row r="3016" spans="20:20">
      <c r="T3016" s="3"/>
    </row>
    <row r="3017" spans="20:20">
      <c r="T3017" s="3"/>
    </row>
    <row r="3018" spans="20:20">
      <c r="T3018" s="3"/>
    </row>
    <row r="3019" spans="20:20">
      <c r="T3019" s="3"/>
    </row>
    <row r="3020" spans="20:20">
      <c r="T3020" s="3"/>
    </row>
    <row r="3021" spans="20:20">
      <c r="T3021" s="3"/>
    </row>
    <row r="3022" spans="20:20">
      <c r="T3022" s="3"/>
    </row>
    <row r="3023" spans="20:20">
      <c r="T3023" s="3"/>
    </row>
    <row r="3024" spans="20:20">
      <c r="T3024" s="3"/>
    </row>
    <row r="3025" spans="20:20">
      <c r="T3025" s="3"/>
    </row>
    <row r="3026" spans="20:20">
      <c r="T3026" s="3"/>
    </row>
    <row r="3027" spans="20:20">
      <c r="T3027" s="3"/>
    </row>
    <row r="3028" spans="20:20">
      <c r="T3028" s="3"/>
    </row>
    <row r="3029" spans="20:20">
      <c r="T3029" s="3"/>
    </row>
    <row r="3030" spans="20:20">
      <c r="T3030" s="3"/>
    </row>
    <row r="3031" spans="20:20">
      <c r="T3031" s="3"/>
    </row>
    <row r="3032" spans="20:20">
      <c r="T3032" s="3"/>
    </row>
    <row r="3033" spans="20:20">
      <c r="T3033" s="3"/>
    </row>
    <row r="3034" spans="20:20">
      <c r="T3034" s="3"/>
    </row>
    <row r="3035" spans="20:20">
      <c r="T3035" s="3"/>
    </row>
    <row r="3036" spans="20:20">
      <c r="T3036" s="3"/>
    </row>
    <row r="3037" spans="20:20">
      <c r="T3037" s="3"/>
    </row>
    <row r="3038" spans="20:20">
      <c r="T3038" s="3"/>
    </row>
    <row r="3039" spans="20:20">
      <c r="T3039" s="3"/>
    </row>
    <row r="3040" spans="20:20">
      <c r="T3040" s="3"/>
    </row>
    <row r="3041" spans="20:20">
      <c r="T3041" s="3"/>
    </row>
    <row r="3042" spans="20:20">
      <c r="T3042" s="3"/>
    </row>
    <row r="3043" spans="20:20">
      <c r="T3043" s="3"/>
    </row>
    <row r="3044" spans="20:20">
      <c r="T3044" s="3"/>
    </row>
    <row r="3045" spans="20:20">
      <c r="T3045" s="3"/>
    </row>
    <row r="3046" spans="20:20">
      <c r="T3046" s="3"/>
    </row>
    <row r="3047" spans="20:20">
      <c r="T3047" s="3"/>
    </row>
    <row r="3048" spans="20:20">
      <c r="T3048" s="3"/>
    </row>
    <row r="3049" spans="20:20">
      <c r="T3049" s="3"/>
    </row>
    <row r="3050" spans="20:20">
      <c r="T3050" s="3"/>
    </row>
    <row r="3051" spans="20:20">
      <c r="T3051" s="3"/>
    </row>
    <row r="3052" spans="20:20">
      <c r="T3052" s="3"/>
    </row>
    <row r="3053" spans="20:20">
      <c r="T3053" s="3"/>
    </row>
    <row r="3054" spans="20:20">
      <c r="T3054" s="3"/>
    </row>
    <row r="3055" spans="20:20">
      <c r="T3055" s="3"/>
    </row>
    <row r="3056" spans="20:20">
      <c r="T3056" s="3"/>
    </row>
    <row r="3057" spans="20:20">
      <c r="T3057" s="3"/>
    </row>
    <row r="3058" spans="20:20">
      <c r="T3058" s="3"/>
    </row>
    <row r="3059" spans="20:20">
      <c r="T3059" s="3"/>
    </row>
    <row r="3060" spans="20:20">
      <c r="T3060" s="3"/>
    </row>
    <row r="3061" spans="20:20">
      <c r="T3061" s="3"/>
    </row>
    <row r="3062" spans="20:20">
      <c r="T3062" s="3"/>
    </row>
    <row r="3063" spans="20:20">
      <c r="T3063" s="3"/>
    </row>
    <row r="3064" spans="20:20">
      <c r="T3064" s="3"/>
    </row>
    <row r="3065" spans="20:20">
      <c r="T3065" s="3"/>
    </row>
    <row r="3066" spans="20:20">
      <c r="T3066" s="3"/>
    </row>
    <row r="3067" spans="20:20">
      <c r="T3067" s="3"/>
    </row>
    <row r="3068" spans="20:20">
      <c r="T3068" s="3"/>
    </row>
    <row r="3069" spans="20:20">
      <c r="T3069" s="3"/>
    </row>
    <row r="3070" spans="20:20">
      <c r="T3070" s="3"/>
    </row>
    <row r="3071" spans="20:20">
      <c r="T3071" s="3"/>
    </row>
    <row r="3072" spans="20:20">
      <c r="T3072" s="3"/>
    </row>
    <row r="3073" spans="20:20">
      <c r="T3073" s="3"/>
    </row>
    <row r="3074" spans="20:20">
      <c r="T3074" s="3"/>
    </row>
    <row r="3075" spans="20:20">
      <c r="T3075" s="3"/>
    </row>
    <row r="3076" spans="20:20">
      <c r="T3076" s="3"/>
    </row>
    <row r="3077" spans="20:20">
      <c r="T3077" s="3"/>
    </row>
    <row r="3078" spans="20:20">
      <c r="T3078" s="3"/>
    </row>
    <row r="3079" spans="20:20">
      <c r="T3079" s="3"/>
    </row>
    <row r="3080" spans="20:20">
      <c r="T3080" s="3"/>
    </row>
    <row r="3081" spans="20:20">
      <c r="T3081" s="3"/>
    </row>
    <row r="3082" spans="20:20">
      <c r="T3082" s="3"/>
    </row>
    <row r="3083" spans="20:20">
      <c r="T3083" s="3"/>
    </row>
    <row r="3084" spans="20:20">
      <c r="T3084" s="3"/>
    </row>
    <row r="3085" spans="20:20">
      <c r="T3085" s="3"/>
    </row>
    <row r="3086" spans="20:20">
      <c r="T3086" s="3"/>
    </row>
    <row r="3087" spans="20:20">
      <c r="T3087" s="3"/>
    </row>
    <row r="3088" spans="20:20">
      <c r="T3088" s="3"/>
    </row>
    <row r="3089" spans="20:20">
      <c r="T3089" s="3"/>
    </row>
    <row r="3090" spans="20:20">
      <c r="T3090" s="3"/>
    </row>
    <row r="3091" spans="20:20">
      <c r="T3091" s="3"/>
    </row>
    <row r="3092" spans="20:20">
      <c r="T3092" s="3"/>
    </row>
    <row r="3093" spans="20:20">
      <c r="T3093" s="3"/>
    </row>
    <row r="3094" spans="20:20">
      <c r="T3094" s="3"/>
    </row>
    <row r="3095" spans="20:20">
      <c r="T3095" s="3"/>
    </row>
    <row r="3096" spans="20:20">
      <c r="T3096" s="3"/>
    </row>
    <row r="3097" spans="20:20">
      <c r="T3097" s="3"/>
    </row>
    <row r="3098" spans="20:20">
      <c r="T3098" s="3"/>
    </row>
    <row r="3099" spans="20:20">
      <c r="T3099" s="3"/>
    </row>
    <row r="3100" spans="20:20">
      <c r="T3100" s="3"/>
    </row>
    <row r="3101" spans="20:20">
      <c r="T3101" s="3"/>
    </row>
    <row r="3102" spans="20:20">
      <c r="T3102" s="3"/>
    </row>
    <row r="3103" spans="20:20">
      <c r="T3103" s="3"/>
    </row>
    <row r="3104" spans="20:20">
      <c r="T3104" s="3"/>
    </row>
    <row r="3105" spans="20:20">
      <c r="T3105" s="3"/>
    </row>
    <row r="3106" spans="20:20">
      <c r="T3106" s="3"/>
    </row>
    <row r="3107" spans="20:20">
      <c r="T3107" s="3"/>
    </row>
    <row r="3108" spans="20:20">
      <c r="T3108" s="3"/>
    </row>
    <row r="3109" spans="20:20">
      <c r="T3109" s="3"/>
    </row>
    <row r="3110" spans="20:20">
      <c r="T3110" s="3"/>
    </row>
    <row r="3111" spans="20:20">
      <c r="T3111" s="3"/>
    </row>
    <row r="3112" spans="20:20">
      <c r="T3112" s="3"/>
    </row>
    <row r="3113" spans="20:20">
      <c r="T3113" s="3"/>
    </row>
    <row r="3114" spans="20:20">
      <c r="T3114" s="3"/>
    </row>
    <row r="3115" spans="20:20">
      <c r="T3115" s="3"/>
    </row>
    <row r="3116" spans="20:20">
      <c r="T3116" s="3"/>
    </row>
    <row r="3117" spans="20:20">
      <c r="T3117" s="3"/>
    </row>
    <row r="3118" spans="20:20">
      <c r="T3118" s="3"/>
    </row>
    <row r="3119" spans="20:20">
      <c r="T3119" s="3"/>
    </row>
    <row r="3120" spans="20:20">
      <c r="T3120" s="3"/>
    </row>
    <row r="3121" spans="20:20">
      <c r="T3121" s="3"/>
    </row>
    <row r="3122" spans="20:20">
      <c r="T3122" s="3"/>
    </row>
    <row r="3123" spans="20:20">
      <c r="T3123" s="3"/>
    </row>
    <row r="3124" spans="20:20">
      <c r="T3124" s="3"/>
    </row>
    <row r="3125" spans="20:20">
      <c r="T3125" s="3"/>
    </row>
    <row r="3126" spans="20:20">
      <c r="T3126" s="3"/>
    </row>
    <row r="3127" spans="20:20">
      <c r="T3127" s="3"/>
    </row>
    <row r="3128" spans="20:20">
      <c r="T3128" s="3"/>
    </row>
    <row r="3129" spans="20:20">
      <c r="T3129" s="3"/>
    </row>
    <row r="3130" spans="20:20">
      <c r="T3130" s="3"/>
    </row>
    <row r="3131" spans="20:20">
      <c r="T3131" s="3"/>
    </row>
    <row r="3132" spans="20:20">
      <c r="T3132" s="3"/>
    </row>
    <row r="3133" spans="20:20">
      <c r="T3133" s="3"/>
    </row>
    <row r="3134" spans="20:20">
      <c r="T3134" s="3"/>
    </row>
    <row r="3135" spans="20:20">
      <c r="T3135" s="3"/>
    </row>
    <row r="3136" spans="20:20">
      <c r="T3136" s="3"/>
    </row>
    <row r="3137" spans="20:20">
      <c r="T3137" s="3"/>
    </row>
    <row r="3138" spans="20:20">
      <c r="T3138" s="3"/>
    </row>
    <row r="3139" spans="20:20">
      <c r="T3139" s="3"/>
    </row>
    <row r="3140" spans="20:20">
      <c r="T3140" s="3"/>
    </row>
    <row r="3141" spans="20:20">
      <c r="T3141" s="3"/>
    </row>
    <row r="3142" spans="20:20">
      <c r="T3142" s="3"/>
    </row>
    <row r="3143" spans="20:20">
      <c r="T3143" s="3"/>
    </row>
    <row r="3144" spans="20:20">
      <c r="T3144" s="3"/>
    </row>
    <row r="3145" spans="20:20">
      <c r="T3145" s="3"/>
    </row>
    <row r="3146" spans="20:20">
      <c r="T3146" s="3"/>
    </row>
    <row r="3147" spans="20:20">
      <c r="T3147" s="3"/>
    </row>
    <row r="3148" spans="20:20">
      <c r="T3148" s="3"/>
    </row>
    <row r="3149" spans="20:20">
      <c r="T3149" s="3"/>
    </row>
    <row r="3150" spans="20:20">
      <c r="T3150" s="3"/>
    </row>
    <row r="3151" spans="20:20">
      <c r="T3151" s="3"/>
    </row>
    <row r="3152" spans="20:20">
      <c r="T3152" s="3"/>
    </row>
    <row r="3153" spans="20:20">
      <c r="T3153" s="3"/>
    </row>
    <row r="3154" spans="20:20">
      <c r="T3154" s="3"/>
    </row>
    <row r="3155" spans="20:20">
      <c r="T3155" s="3"/>
    </row>
    <row r="3156" spans="20:20">
      <c r="T3156" s="3"/>
    </row>
    <row r="3157" spans="20:20">
      <c r="T3157" s="3"/>
    </row>
    <row r="3158" spans="20:20">
      <c r="T3158" s="3"/>
    </row>
    <row r="3159" spans="20:20">
      <c r="T3159" s="3"/>
    </row>
    <row r="3160" spans="20:20">
      <c r="T3160" s="3"/>
    </row>
    <row r="3161" spans="20:20">
      <c r="T3161" s="3"/>
    </row>
    <row r="3162" spans="20:20">
      <c r="T3162" s="3"/>
    </row>
    <row r="3163" spans="20:20">
      <c r="T3163" s="3"/>
    </row>
    <row r="3164" spans="20:20">
      <c r="T3164" s="3"/>
    </row>
    <row r="3165" spans="20:20">
      <c r="T3165" s="3"/>
    </row>
    <row r="3166" spans="20:20">
      <c r="T3166" s="3"/>
    </row>
    <row r="3167" spans="20:20">
      <c r="T3167" s="3"/>
    </row>
    <row r="3168" spans="20:20">
      <c r="T3168" s="3"/>
    </row>
    <row r="3169" spans="20:20">
      <c r="T3169" s="3"/>
    </row>
    <row r="3170" spans="20:20">
      <c r="T3170" s="3"/>
    </row>
    <row r="3171" spans="20:20">
      <c r="T3171" s="3"/>
    </row>
    <row r="3172" spans="20:20">
      <c r="T3172" s="3"/>
    </row>
    <row r="3173" spans="20:20">
      <c r="T3173" s="3"/>
    </row>
    <row r="3174" spans="20:20">
      <c r="T3174" s="3"/>
    </row>
    <row r="3175" spans="20:20">
      <c r="T3175" s="3"/>
    </row>
    <row r="3176" spans="20:20">
      <c r="T3176" s="3"/>
    </row>
    <row r="3177" spans="20:20">
      <c r="T3177" s="3"/>
    </row>
    <row r="3178" spans="20:20">
      <c r="T3178" s="3"/>
    </row>
    <row r="3179" spans="20:20">
      <c r="T3179" s="3"/>
    </row>
    <row r="3180" spans="20:20">
      <c r="T3180" s="3"/>
    </row>
    <row r="3181" spans="20:20">
      <c r="T3181" s="3"/>
    </row>
    <row r="3182" spans="20:20">
      <c r="T3182" s="3"/>
    </row>
    <row r="3183" spans="20:20">
      <c r="T3183" s="3"/>
    </row>
    <row r="3184" spans="20:20">
      <c r="T3184" s="3"/>
    </row>
    <row r="3185" spans="20:20">
      <c r="T3185" s="3"/>
    </row>
    <row r="3186" spans="20:20">
      <c r="T3186" s="3"/>
    </row>
    <row r="3187" spans="20:20">
      <c r="T3187" s="3"/>
    </row>
    <row r="3188" spans="20:20">
      <c r="T3188" s="3"/>
    </row>
    <row r="3189" spans="20:20">
      <c r="T3189" s="3"/>
    </row>
    <row r="3190" spans="20:20">
      <c r="T3190" s="3"/>
    </row>
    <row r="3191" spans="20:20">
      <c r="T3191" s="3"/>
    </row>
    <row r="3192" spans="20:20">
      <c r="T3192" s="3"/>
    </row>
    <row r="3193" spans="20:20">
      <c r="T3193" s="3"/>
    </row>
    <row r="3194" spans="20:20">
      <c r="T3194" s="3"/>
    </row>
    <row r="3195" spans="20:20">
      <c r="T3195" s="3"/>
    </row>
    <row r="3196" spans="20:20">
      <c r="T3196" s="3"/>
    </row>
    <row r="3197" spans="20:20">
      <c r="T3197" s="3"/>
    </row>
    <row r="3198" spans="20:20">
      <c r="T3198" s="3"/>
    </row>
    <row r="3199" spans="20:20">
      <c r="T3199" s="3"/>
    </row>
    <row r="3200" spans="20:20">
      <c r="T3200" s="3"/>
    </row>
    <row r="3201" spans="20:20">
      <c r="T3201" s="3"/>
    </row>
    <row r="3202" spans="20:20">
      <c r="T3202" s="3"/>
    </row>
    <row r="3203" spans="20:20">
      <c r="T3203" s="3"/>
    </row>
    <row r="3204" spans="20:20">
      <c r="T3204" s="3"/>
    </row>
    <row r="3205" spans="20:20">
      <c r="T3205" s="3"/>
    </row>
    <row r="3206" spans="20:20">
      <c r="T3206" s="3"/>
    </row>
    <row r="3207" spans="20:20">
      <c r="T3207" s="3"/>
    </row>
    <row r="3208" spans="20:20">
      <c r="T3208" s="3"/>
    </row>
    <row r="3209" spans="20:20">
      <c r="T3209" s="3"/>
    </row>
    <row r="3210" spans="20:20">
      <c r="T3210" s="3"/>
    </row>
    <row r="3211" spans="20:20">
      <c r="T3211" s="3"/>
    </row>
    <row r="3212" spans="20:20">
      <c r="T3212" s="3"/>
    </row>
    <row r="3213" spans="20:20">
      <c r="T3213" s="3"/>
    </row>
    <row r="3214" spans="20:20">
      <c r="T3214" s="3"/>
    </row>
    <row r="3215" spans="20:20">
      <c r="T3215" s="3"/>
    </row>
    <row r="3216" spans="20:20">
      <c r="T3216" s="3"/>
    </row>
    <row r="3217" spans="20:20">
      <c r="T3217" s="3"/>
    </row>
    <row r="3218" spans="20:20">
      <c r="T3218" s="3"/>
    </row>
    <row r="3219" spans="20:20">
      <c r="T3219" s="3"/>
    </row>
    <row r="3220" spans="20:20">
      <c r="T3220" s="3"/>
    </row>
    <row r="3221" spans="20:20">
      <c r="T3221" s="3"/>
    </row>
    <row r="3222" spans="20:20">
      <c r="T3222" s="3"/>
    </row>
    <row r="3223" spans="20:20">
      <c r="T3223" s="3"/>
    </row>
    <row r="3224" spans="20:20">
      <c r="T3224" s="3"/>
    </row>
    <row r="3225" spans="20:20">
      <c r="T3225" s="3"/>
    </row>
    <row r="3226" spans="20:20">
      <c r="T3226" s="3"/>
    </row>
    <row r="3227" spans="20:20">
      <c r="T3227" s="3"/>
    </row>
    <row r="3228" spans="20:20">
      <c r="T3228" s="3"/>
    </row>
    <row r="3229" spans="20:20">
      <c r="T3229" s="3"/>
    </row>
    <row r="3230" spans="20:20">
      <c r="T3230" s="3"/>
    </row>
    <row r="3231" spans="20:20">
      <c r="T3231" s="3"/>
    </row>
    <row r="3232" spans="20:20">
      <c r="T3232" s="3"/>
    </row>
    <row r="3233" spans="20:20">
      <c r="T3233" s="3"/>
    </row>
    <row r="3234" spans="20:20">
      <c r="T3234" s="3"/>
    </row>
    <row r="3235" spans="20:20">
      <c r="T3235" s="3"/>
    </row>
    <row r="3236" spans="20:20">
      <c r="T3236" s="3"/>
    </row>
    <row r="3237" spans="20:20">
      <c r="T3237" s="3"/>
    </row>
    <row r="3238" spans="20:20">
      <c r="T3238" s="3"/>
    </row>
    <row r="3239" spans="20:20">
      <c r="T3239" s="3"/>
    </row>
    <row r="3240" spans="20:20">
      <c r="T3240" s="3"/>
    </row>
    <row r="3241" spans="20:20">
      <c r="T3241" s="3"/>
    </row>
    <row r="3242" spans="20:20">
      <c r="T3242" s="3"/>
    </row>
    <row r="3243" spans="20:20">
      <c r="T3243" s="3"/>
    </row>
    <row r="3244" spans="20:20">
      <c r="T3244" s="3"/>
    </row>
    <row r="3245" spans="20:20">
      <c r="T3245" s="3"/>
    </row>
    <row r="3246" spans="20:20">
      <c r="T3246" s="3"/>
    </row>
    <row r="3247" spans="20:20">
      <c r="T3247" s="3"/>
    </row>
    <row r="3248" spans="20:20">
      <c r="T3248" s="3"/>
    </row>
    <row r="3249" spans="20:20">
      <c r="T3249" s="3"/>
    </row>
    <row r="3250" spans="20:20">
      <c r="T3250" s="3"/>
    </row>
    <row r="3251" spans="20:20">
      <c r="T3251" s="3"/>
    </row>
    <row r="3252" spans="20:20">
      <c r="T3252" s="3"/>
    </row>
    <row r="3253" spans="20:20">
      <c r="T3253" s="3"/>
    </row>
    <row r="3254" spans="20:20">
      <c r="T3254" s="3"/>
    </row>
    <row r="3255" spans="20:20">
      <c r="T3255" s="3"/>
    </row>
    <row r="3256" spans="20:20">
      <c r="T3256" s="3"/>
    </row>
    <row r="3257" spans="20:20">
      <c r="T3257" s="3"/>
    </row>
    <row r="3258" spans="20:20">
      <c r="T3258" s="3"/>
    </row>
    <row r="3259" spans="20:20">
      <c r="T3259" s="3"/>
    </row>
    <row r="3260" spans="20:20">
      <c r="T3260" s="3"/>
    </row>
    <row r="3261" spans="20:20">
      <c r="T3261" s="3"/>
    </row>
    <row r="3262" spans="20:20">
      <c r="T3262" s="3"/>
    </row>
    <row r="3263" spans="20:20">
      <c r="T3263" s="3"/>
    </row>
    <row r="3264" spans="20:20">
      <c r="T3264" s="3"/>
    </row>
    <row r="3265" spans="20:20">
      <c r="T3265" s="3"/>
    </row>
    <row r="3266" spans="20:20">
      <c r="T3266" s="3"/>
    </row>
    <row r="3267" spans="20:20">
      <c r="T3267" s="3"/>
    </row>
    <row r="3268" spans="20:20">
      <c r="T3268" s="3"/>
    </row>
    <row r="3269" spans="20:20">
      <c r="T3269" s="3"/>
    </row>
    <row r="3270" spans="20:20">
      <c r="T3270" s="3"/>
    </row>
    <row r="3271" spans="20:20">
      <c r="T3271" s="3"/>
    </row>
    <row r="3272" spans="20:20">
      <c r="T3272" s="3"/>
    </row>
    <row r="3273" spans="20:20">
      <c r="T3273" s="3"/>
    </row>
    <row r="3274" spans="20:20">
      <c r="T3274" s="3"/>
    </row>
    <row r="3275" spans="20:20">
      <c r="T3275" s="3"/>
    </row>
    <row r="3276" spans="20:20">
      <c r="T3276" s="3"/>
    </row>
    <row r="3277" spans="20:20">
      <c r="T3277" s="3"/>
    </row>
    <row r="3278" spans="20:20">
      <c r="T3278" s="3"/>
    </row>
    <row r="3279" spans="20:20">
      <c r="T3279" s="3"/>
    </row>
    <row r="3280" spans="20:20">
      <c r="T3280" s="3"/>
    </row>
    <row r="3281" spans="20:20">
      <c r="T3281" s="3"/>
    </row>
    <row r="3282" spans="20:20">
      <c r="T3282" s="3"/>
    </row>
    <row r="3283" spans="20:20">
      <c r="T3283" s="3"/>
    </row>
    <row r="3284" spans="20:20">
      <c r="T3284" s="3"/>
    </row>
    <row r="3285" spans="20:20">
      <c r="T3285" s="3"/>
    </row>
    <row r="3286" spans="20:20">
      <c r="T3286" s="3"/>
    </row>
    <row r="3287" spans="20:20">
      <c r="T3287" s="3"/>
    </row>
    <row r="3288" spans="20:20">
      <c r="T3288" s="3"/>
    </row>
    <row r="3289" spans="20:20">
      <c r="T3289" s="3"/>
    </row>
    <row r="3290" spans="20:20">
      <c r="T3290" s="3"/>
    </row>
    <row r="3291" spans="20:20">
      <c r="T3291" s="3"/>
    </row>
    <row r="3292" spans="20:20">
      <c r="T3292" s="3"/>
    </row>
    <row r="3293" spans="20:20">
      <c r="T3293" s="3"/>
    </row>
    <row r="3294" spans="20:20">
      <c r="T3294" s="3"/>
    </row>
    <row r="3295" spans="20:20">
      <c r="T3295" s="3"/>
    </row>
    <row r="3296" spans="20:20">
      <c r="T3296" s="3"/>
    </row>
    <row r="3297" spans="20:20">
      <c r="T3297" s="3"/>
    </row>
    <row r="3298" spans="20:20">
      <c r="T3298" s="3"/>
    </row>
    <row r="3299" spans="20:20">
      <c r="T3299" s="3"/>
    </row>
    <row r="3300" spans="20:20">
      <c r="T3300" s="3"/>
    </row>
    <row r="3301" spans="20:20">
      <c r="T3301" s="3"/>
    </row>
    <row r="3302" spans="20:20">
      <c r="T3302" s="3"/>
    </row>
    <row r="3303" spans="20:20">
      <c r="T3303" s="3"/>
    </row>
    <row r="3304" spans="20:20">
      <c r="T3304" s="3"/>
    </row>
    <row r="3305" spans="20:20">
      <c r="T3305" s="3"/>
    </row>
    <row r="3306" spans="20:20">
      <c r="T3306" s="3"/>
    </row>
    <row r="3307" spans="20:20">
      <c r="T3307" s="3"/>
    </row>
    <row r="3308" spans="20:20">
      <c r="T3308" s="3"/>
    </row>
    <row r="3309" spans="20:20">
      <c r="T3309" s="3"/>
    </row>
    <row r="3310" spans="20:20">
      <c r="T3310" s="3"/>
    </row>
    <row r="3311" spans="20:20">
      <c r="T3311" s="3"/>
    </row>
    <row r="3312" spans="20:20">
      <c r="T3312" s="3"/>
    </row>
    <row r="3313" spans="20:20">
      <c r="T3313" s="3"/>
    </row>
    <row r="3314" spans="20:20">
      <c r="T3314" s="3"/>
    </row>
    <row r="3315" spans="20:20">
      <c r="T3315" s="3"/>
    </row>
    <row r="3316" spans="20:20">
      <c r="T3316" s="3"/>
    </row>
    <row r="3317" spans="20:20">
      <c r="T3317" s="3"/>
    </row>
    <row r="3318" spans="20:20">
      <c r="T3318" s="3"/>
    </row>
    <row r="3319" spans="20:20">
      <c r="T3319" s="3"/>
    </row>
    <row r="3320" spans="20:20">
      <c r="T3320" s="3"/>
    </row>
    <row r="3321" spans="20:20">
      <c r="T3321" s="3"/>
    </row>
    <row r="3322" spans="20:20">
      <c r="T3322" s="3"/>
    </row>
    <row r="3323" spans="20:20">
      <c r="T3323" s="3"/>
    </row>
    <row r="3324" spans="20:20">
      <c r="T3324" s="3"/>
    </row>
    <row r="3325" spans="20:20">
      <c r="T3325" s="3"/>
    </row>
    <row r="3326" spans="20:20">
      <c r="T3326" s="3"/>
    </row>
    <row r="3327" spans="20:20">
      <c r="T3327" s="3"/>
    </row>
    <row r="3328" spans="20:20">
      <c r="T3328" s="3"/>
    </row>
    <row r="3329" spans="20:20">
      <c r="T3329" s="3"/>
    </row>
    <row r="3330" spans="20:20">
      <c r="T3330" s="3"/>
    </row>
    <row r="3331" spans="20:20">
      <c r="T3331" s="3"/>
    </row>
    <row r="3332" spans="20:20">
      <c r="T3332" s="3"/>
    </row>
    <row r="3333" spans="20:20">
      <c r="T3333" s="3"/>
    </row>
    <row r="3334" spans="20:20">
      <c r="T3334" s="3"/>
    </row>
    <row r="3335" spans="20:20">
      <c r="T3335" s="3"/>
    </row>
    <row r="3336" spans="20:20">
      <c r="T3336" s="3"/>
    </row>
    <row r="3337" spans="20:20">
      <c r="T3337" s="3"/>
    </row>
    <row r="3338" spans="20:20">
      <c r="T3338" s="3"/>
    </row>
    <row r="3339" spans="20:20">
      <c r="T3339" s="3"/>
    </row>
    <row r="3340" spans="20:20">
      <c r="T3340" s="3"/>
    </row>
    <row r="3341" spans="20:20">
      <c r="T3341" s="3"/>
    </row>
    <row r="3342" spans="20:20">
      <c r="T3342" s="3"/>
    </row>
    <row r="3343" spans="20:20">
      <c r="T3343" s="3"/>
    </row>
    <row r="3344" spans="20:20">
      <c r="T3344" s="3"/>
    </row>
    <row r="3345" spans="20:20">
      <c r="T3345" s="3"/>
    </row>
    <row r="3346" spans="20:20">
      <c r="T3346" s="3"/>
    </row>
    <row r="3347" spans="20:20">
      <c r="T3347" s="3"/>
    </row>
    <row r="3348" spans="20:20">
      <c r="T3348" s="3"/>
    </row>
    <row r="3349" spans="20:20">
      <c r="T3349" s="3"/>
    </row>
    <row r="3350" spans="20:20">
      <c r="T3350" s="3"/>
    </row>
    <row r="3351" spans="20:20">
      <c r="T3351" s="3"/>
    </row>
    <row r="3352" spans="20:20">
      <c r="T3352" s="3"/>
    </row>
    <row r="3353" spans="20:20">
      <c r="T3353" s="3"/>
    </row>
    <row r="3354" spans="20:20">
      <c r="T3354" s="3"/>
    </row>
    <row r="3355" spans="20:20">
      <c r="T3355" s="3"/>
    </row>
    <row r="3356" spans="20:20">
      <c r="T3356" s="3"/>
    </row>
    <row r="3357" spans="20:20">
      <c r="T3357" s="3"/>
    </row>
    <row r="3358" spans="20:20">
      <c r="T3358" s="3"/>
    </row>
    <row r="3359" spans="20:20">
      <c r="T3359" s="3"/>
    </row>
    <row r="3360" spans="20:20">
      <c r="T3360" s="3"/>
    </row>
    <row r="3361" spans="20:20">
      <c r="T3361" s="3"/>
    </row>
    <row r="3362" spans="20:20">
      <c r="T3362" s="3"/>
    </row>
    <row r="3363" spans="20:20">
      <c r="T3363" s="3"/>
    </row>
    <row r="3364" spans="20:20">
      <c r="T3364" s="3"/>
    </row>
    <row r="3365" spans="20:20">
      <c r="T3365" s="3"/>
    </row>
    <row r="3366" spans="20:20">
      <c r="T3366" s="3"/>
    </row>
    <row r="3367" spans="20:20">
      <c r="T3367" s="3"/>
    </row>
    <row r="3368" spans="20:20">
      <c r="T3368" s="3"/>
    </row>
    <row r="3369" spans="20:20">
      <c r="T3369" s="3"/>
    </row>
    <row r="3370" spans="20:20">
      <c r="T3370" s="3"/>
    </row>
    <row r="3371" spans="20:20">
      <c r="T3371" s="3"/>
    </row>
    <row r="3372" spans="20:20">
      <c r="T3372" s="3"/>
    </row>
    <row r="3373" spans="20:20">
      <c r="T3373" s="3"/>
    </row>
    <row r="3374" spans="20:20">
      <c r="T3374" s="3"/>
    </row>
    <row r="3375" spans="20:20">
      <c r="T3375" s="3"/>
    </row>
    <row r="3376" spans="20:20">
      <c r="T3376" s="3"/>
    </row>
    <row r="3377" spans="20:20">
      <c r="T3377" s="3"/>
    </row>
    <row r="3378" spans="20:20">
      <c r="T3378" s="3"/>
    </row>
    <row r="3379" spans="20:20">
      <c r="T3379" s="3"/>
    </row>
    <row r="3380" spans="20:20">
      <c r="T3380" s="3"/>
    </row>
    <row r="3381" spans="20:20">
      <c r="T3381" s="3"/>
    </row>
    <row r="3382" spans="20:20">
      <c r="T3382" s="3"/>
    </row>
    <row r="3383" spans="20:20">
      <c r="T3383" s="3"/>
    </row>
    <row r="3384" spans="20:20">
      <c r="T3384" s="3"/>
    </row>
    <row r="3385" spans="20:20">
      <c r="T3385" s="3"/>
    </row>
    <row r="3386" spans="20:20">
      <c r="T3386" s="3"/>
    </row>
    <row r="3387" spans="20:20">
      <c r="T3387" s="3"/>
    </row>
    <row r="3388" spans="20:20">
      <c r="T3388" s="3"/>
    </row>
    <row r="3389" spans="20:20">
      <c r="T3389" s="3"/>
    </row>
    <row r="3390" spans="20:20">
      <c r="T3390" s="3"/>
    </row>
    <row r="3391" spans="20:20">
      <c r="T3391" s="3"/>
    </row>
    <row r="3392" spans="20:20">
      <c r="T3392" s="3"/>
    </row>
    <row r="3393" spans="20:20">
      <c r="T3393" s="3"/>
    </row>
    <row r="3394" spans="20:20">
      <c r="T3394" s="3"/>
    </row>
    <row r="3395" spans="20:20">
      <c r="T3395" s="3"/>
    </row>
    <row r="3396" spans="20:20">
      <c r="T3396" s="3"/>
    </row>
    <row r="3397" spans="20:20">
      <c r="T3397" s="3"/>
    </row>
    <row r="3398" spans="20:20">
      <c r="T3398" s="3"/>
    </row>
    <row r="3399" spans="20:20">
      <c r="T3399" s="3"/>
    </row>
    <row r="3400" spans="20:20">
      <c r="T3400" s="3"/>
    </row>
    <row r="3401" spans="20:20">
      <c r="T3401" s="3"/>
    </row>
    <row r="3402" spans="20:20">
      <c r="T3402" s="3"/>
    </row>
    <row r="3403" spans="20:20">
      <c r="T3403" s="3"/>
    </row>
    <row r="3404" spans="20:20">
      <c r="T3404" s="3"/>
    </row>
    <row r="3405" spans="20:20">
      <c r="T3405" s="3"/>
    </row>
    <row r="3406" spans="20:20">
      <c r="T3406" s="3"/>
    </row>
    <row r="3407" spans="20:20">
      <c r="T3407" s="3"/>
    </row>
    <row r="3408" spans="20:20">
      <c r="T3408" s="3"/>
    </row>
    <row r="3409" spans="20:20">
      <c r="T3409" s="3"/>
    </row>
    <row r="3410" spans="20:20">
      <c r="T3410" s="3"/>
    </row>
    <row r="3411" spans="20:20">
      <c r="T3411" s="3"/>
    </row>
    <row r="3412" spans="20:20">
      <c r="T3412" s="3"/>
    </row>
    <row r="3413" spans="20:20">
      <c r="T3413" s="3"/>
    </row>
    <row r="3414" spans="20:20">
      <c r="T3414" s="3"/>
    </row>
    <row r="3415" spans="20:20">
      <c r="T3415" s="3"/>
    </row>
    <row r="3416" spans="20:20">
      <c r="T3416" s="3"/>
    </row>
    <row r="3417" spans="20:20">
      <c r="T3417" s="3"/>
    </row>
    <row r="3418" spans="20:20">
      <c r="T3418" s="3"/>
    </row>
    <row r="3419" spans="20:20">
      <c r="T3419" s="3"/>
    </row>
    <row r="3420" spans="20:20">
      <c r="T3420" s="3"/>
    </row>
    <row r="3421" spans="20:20">
      <c r="T3421" s="3"/>
    </row>
    <row r="3422" spans="20:20">
      <c r="T3422" s="3"/>
    </row>
    <row r="3423" spans="20:20">
      <c r="T3423" s="3"/>
    </row>
    <row r="3424" spans="20:20">
      <c r="T3424" s="3"/>
    </row>
    <row r="3425" spans="20:20">
      <c r="T3425" s="3"/>
    </row>
    <row r="3426" spans="20:20">
      <c r="T3426" s="3"/>
    </row>
    <row r="3427" spans="20:20">
      <c r="T3427" s="3"/>
    </row>
    <row r="3428" spans="20:20">
      <c r="T3428" s="3"/>
    </row>
    <row r="3429" spans="20:20">
      <c r="T3429" s="3"/>
    </row>
    <row r="3430" spans="20:20">
      <c r="T3430" s="3"/>
    </row>
    <row r="3431" spans="20:20">
      <c r="T3431" s="3"/>
    </row>
    <row r="3432" spans="20:20">
      <c r="T3432" s="3"/>
    </row>
    <row r="3433" spans="20:20">
      <c r="T3433" s="3"/>
    </row>
    <row r="3434" spans="20:20">
      <c r="T3434" s="3"/>
    </row>
    <row r="3435" spans="20:20">
      <c r="T3435" s="3"/>
    </row>
    <row r="3436" spans="20:20">
      <c r="T3436" s="3"/>
    </row>
    <row r="3437" spans="20:20">
      <c r="T3437" s="3"/>
    </row>
    <row r="3438" spans="20:20">
      <c r="T3438" s="3"/>
    </row>
    <row r="3439" spans="20:20">
      <c r="T3439" s="3"/>
    </row>
    <row r="3440" spans="20:20">
      <c r="T3440" s="3"/>
    </row>
    <row r="3441" spans="20:20">
      <c r="T3441" s="3"/>
    </row>
    <row r="3442" spans="20:20">
      <c r="T3442" s="3"/>
    </row>
    <row r="3443" spans="20:20">
      <c r="T3443" s="3"/>
    </row>
    <row r="3444" spans="20:20">
      <c r="T3444" s="3"/>
    </row>
    <row r="3445" spans="20:20">
      <c r="T3445" s="3"/>
    </row>
    <row r="3446" spans="20:20">
      <c r="T3446" s="3"/>
    </row>
    <row r="3447" spans="20:20">
      <c r="T3447" s="3"/>
    </row>
    <row r="3448" spans="20:20">
      <c r="T3448" s="3"/>
    </row>
    <row r="3449" spans="20:20">
      <c r="T3449" s="3"/>
    </row>
    <row r="3450" spans="20:20">
      <c r="T3450" s="3"/>
    </row>
    <row r="3451" spans="20:20">
      <c r="T3451" s="3"/>
    </row>
    <row r="3452" spans="20:20">
      <c r="T3452" s="3"/>
    </row>
    <row r="3453" spans="20:20">
      <c r="T3453" s="3"/>
    </row>
    <row r="3454" spans="20:20">
      <c r="T3454" s="3"/>
    </row>
    <row r="3455" spans="20:20">
      <c r="T3455" s="3"/>
    </row>
    <row r="3456" spans="20:20">
      <c r="T3456" s="3"/>
    </row>
    <row r="3457" spans="20:20">
      <c r="T3457" s="3"/>
    </row>
    <row r="3458" spans="20:20">
      <c r="T3458" s="3"/>
    </row>
    <row r="3459" spans="20:20">
      <c r="T3459" s="3"/>
    </row>
    <row r="3460" spans="20:20">
      <c r="T3460" s="3"/>
    </row>
    <row r="3461" spans="20:20">
      <c r="T3461" s="3"/>
    </row>
    <row r="3462" spans="20:20">
      <c r="T3462" s="3"/>
    </row>
    <row r="3463" spans="20:20">
      <c r="T3463" s="3"/>
    </row>
    <row r="3464" spans="20:20">
      <c r="T3464" s="3"/>
    </row>
    <row r="3465" spans="20:20">
      <c r="T3465" s="3"/>
    </row>
    <row r="3466" spans="20:20">
      <c r="T3466" s="3"/>
    </row>
    <row r="3467" spans="20:20">
      <c r="T3467" s="3"/>
    </row>
    <row r="3468" spans="20:20">
      <c r="T3468" s="3"/>
    </row>
    <row r="3469" spans="20:20">
      <c r="T3469" s="3"/>
    </row>
    <row r="3470" spans="20:20">
      <c r="T3470" s="3"/>
    </row>
    <row r="3471" spans="20:20">
      <c r="T3471" s="3"/>
    </row>
    <row r="3472" spans="20:20">
      <c r="T3472" s="3"/>
    </row>
    <row r="3473" spans="20:20">
      <c r="T3473" s="3"/>
    </row>
    <row r="3474" spans="20:20">
      <c r="T3474" s="3"/>
    </row>
    <row r="3475" spans="20:20">
      <c r="T3475" s="3"/>
    </row>
    <row r="3476" spans="20:20">
      <c r="T3476" s="3"/>
    </row>
    <row r="3477" spans="20:20">
      <c r="T3477" s="3"/>
    </row>
    <row r="3478" spans="20:20">
      <c r="T3478" s="3"/>
    </row>
    <row r="3479" spans="20:20">
      <c r="T3479" s="3"/>
    </row>
    <row r="3480" spans="20:20">
      <c r="T3480" s="3"/>
    </row>
    <row r="3481" spans="20:20">
      <c r="T3481" s="3"/>
    </row>
    <row r="3482" spans="20:20">
      <c r="T3482" s="3"/>
    </row>
    <row r="3483" spans="20:20">
      <c r="T3483" s="3"/>
    </row>
    <row r="3484" spans="20:20">
      <c r="T3484" s="3"/>
    </row>
    <row r="3485" spans="20:20">
      <c r="T3485" s="3"/>
    </row>
    <row r="3486" spans="20:20">
      <c r="T3486" s="3"/>
    </row>
    <row r="3487" spans="20:20">
      <c r="T3487" s="3"/>
    </row>
    <row r="3488" spans="20:20">
      <c r="T3488" s="3"/>
    </row>
    <row r="3489" spans="20:20">
      <c r="T3489" s="3"/>
    </row>
    <row r="3490" spans="20:20">
      <c r="T3490" s="3"/>
    </row>
    <row r="3491" spans="20:20">
      <c r="T3491" s="3"/>
    </row>
    <row r="3492" spans="20:20">
      <c r="T3492" s="3"/>
    </row>
    <row r="3493" spans="20:20">
      <c r="T3493" s="3"/>
    </row>
    <row r="3494" spans="20:20">
      <c r="T3494" s="3"/>
    </row>
    <row r="3495" spans="20:20">
      <c r="T3495" s="3"/>
    </row>
    <row r="3496" spans="20:20">
      <c r="T3496" s="3"/>
    </row>
    <row r="3497" spans="20:20">
      <c r="T3497" s="3"/>
    </row>
    <row r="3498" spans="20:20">
      <c r="T3498" s="3"/>
    </row>
    <row r="3499" spans="20:20">
      <c r="T3499" s="3"/>
    </row>
    <row r="3500" spans="20:20">
      <c r="T3500" s="3"/>
    </row>
    <row r="3501" spans="20:20">
      <c r="T3501" s="3"/>
    </row>
    <row r="3502" spans="20:20">
      <c r="T3502" s="3"/>
    </row>
    <row r="3503" spans="20:20">
      <c r="T3503" s="3"/>
    </row>
    <row r="3504" spans="20:20">
      <c r="T3504" s="3"/>
    </row>
    <row r="3505" spans="20:20">
      <c r="T3505" s="3"/>
    </row>
    <row r="3506" spans="20:20">
      <c r="T3506" s="3"/>
    </row>
    <row r="3507" spans="20:20">
      <c r="T3507" s="3"/>
    </row>
    <row r="3508" spans="20:20">
      <c r="T3508" s="3"/>
    </row>
    <row r="3509" spans="20:20">
      <c r="T3509" s="3"/>
    </row>
    <row r="3510" spans="20:20">
      <c r="T3510" s="3"/>
    </row>
    <row r="3511" spans="20:20">
      <c r="T3511" s="3"/>
    </row>
    <row r="3512" spans="20:20">
      <c r="T3512" s="3"/>
    </row>
    <row r="3513" spans="20:20">
      <c r="T3513" s="3"/>
    </row>
    <row r="3514" spans="20:20">
      <c r="T3514" s="3"/>
    </row>
    <row r="3515" spans="20:20">
      <c r="T3515" s="3"/>
    </row>
    <row r="3516" spans="20:20">
      <c r="T3516" s="3"/>
    </row>
    <row r="3517" spans="20:20">
      <c r="T3517" s="3"/>
    </row>
    <row r="3518" spans="20:20">
      <c r="T3518" s="3"/>
    </row>
    <row r="3519" spans="20:20">
      <c r="T3519" s="3"/>
    </row>
    <row r="3520" spans="20:20">
      <c r="T3520" s="3"/>
    </row>
    <row r="3521" spans="20:20">
      <c r="T3521" s="3"/>
    </row>
    <row r="3522" spans="20:20">
      <c r="T3522" s="3"/>
    </row>
    <row r="3523" spans="20:20">
      <c r="T3523" s="3"/>
    </row>
    <row r="3524" spans="20:20">
      <c r="T3524" s="3"/>
    </row>
    <row r="3525" spans="20:20">
      <c r="T3525" s="3"/>
    </row>
    <row r="3526" spans="20:20">
      <c r="T3526" s="3"/>
    </row>
    <row r="3527" spans="20:20">
      <c r="T3527" s="3"/>
    </row>
    <row r="3528" spans="20:20">
      <c r="T3528" s="3"/>
    </row>
    <row r="3529" spans="20:20">
      <c r="T3529" s="3"/>
    </row>
    <row r="3530" spans="20:20">
      <c r="T3530" s="3"/>
    </row>
    <row r="3531" spans="20:20">
      <c r="T3531" s="3"/>
    </row>
    <row r="3532" spans="20:20">
      <c r="T3532" s="3"/>
    </row>
    <row r="3533" spans="20:20">
      <c r="T3533" s="3"/>
    </row>
    <row r="3534" spans="20:20">
      <c r="T3534" s="3"/>
    </row>
    <row r="3535" spans="20:20">
      <c r="T3535" s="3"/>
    </row>
    <row r="3536" spans="20:20">
      <c r="T3536" s="3"/>
    </row>
    <row r="3537" spans="20:20">
      <c r="T3537" s="3"/>
    </row>
    <row r="3538" spans="20:20">
      <c r="T3538" s="3"/>
    </row>
    <row r="3539" spans="20:20">
      <c r="T3539" s="3"/>
    </row>
    <row r="3540" spans="20:20">
      <c r="T3540" s="3"/>
    </row>
    <row r="3541" spans="20:20">
      <c r="T3541" s="3"/>
    </row>
    <row r="3542" spans="20:20">
      <c r="T3542" s="3"/>
    </row>
    <row r="3543" spans="20:20">
      <c r="T3543" s="3"/>
    </row>
    <row r="3544" spans="20:20">
      <c r="T3544" s="3"/>
    </row>
    <row r="3545" spans="20:20">
      <c r="T3545" s="3"/>
    </row>
    <row r="3546" spans="20:20">
      <c r="T3546" s="3"/>
    </row>
    <row r="3547" spans="20:20">
      <c r="T3547" s="3"/>
    </row>
    <row r="3548" spans="20:20">
      <c r="T3548" s="3"/>
    </row>
    <row r="3549" spans="20:20">
      <c r="T3549" s="3"/>
    </row>
    <row r="3550" spans="20:20">
      <c r="T3550" s="3"/>
    </row>
    <row r="3551" spans="20:20">
      <c r="T3551" s="3"/>
    </row>
    <row r="3552" spans="20:20">
      <c r="T3552" s="3"/>
    </row>
    <row r="3553" spans="20:20">
      <c r="T3553" s="3"/>
    </row>
    <row r="3554" spans="20:20">
      <c r="T3554" s="3"/>
    </row>
    <row r="3555" spans="20:20">
      <c r="T3555" s="3"/>
    </row>
    <row r="3556" spans="20:20">
      <c r="T3556" s="3"/>
    </row>
    <row r="3557" spans="20:20">
      <c r="T3557" s="3"/>
    </row>
    <row r="3558" spans="20:20">
      <c r="T3558" s="3"/>
    </row>
    <row r="3559" spans="20:20">
      <c r="T3559" s="3"/>
    </row>
    <row r="3560" spans="20:20">
      <c r="T3560" s="3"/>
    </row>
    <row r="3561" spans="20:20">
      <c r="T3561" s="3"/>
    </row>
    <row r="3562" spans="20:20">
      <c r="T3562" s="3"/>
    </row>
    <row r="3563" spans="20:20">
      <c r="T3563" s="3"/>
    </row>
    <row r="3564" spans="20:20">
      <c r="T3564" s="3"/>
    </row>
    <row r="3565" spans="20:20">
      <c r="T3565" s="3"/>
    </row>
    <row r="3566" spans="20:20">
      <c r="T3566" s="3"/>
    </row>
    <row r="3567" spans="20:20">
      <c r="T3567" s="3"/>
    </row>
    <row r="3568" spans="20:20">
      <c r="T3568" s="3"/>
    </row>
    <row r="3569" spans="20:20">
      <c r="T3569" s="3"/>
    </row>
    <row r="3570" spans="20:20">
      <c r="T3570" s="3"/>
    </row>
    <row r="3571" spans="20:20">
      <c r="T3571" s="3"/>
    </row>
    <row r="3572" spans="20:20">
      <c r="T3572" s="3"/>
    </row>
    <row r="3573" spans="20:20">
      <c r="T3573" s="3"/>
    </row>
    <row r="3574" spans="20:20">
      <c r="T3574" s="3"/>
    </row>
    <row r="3575" spans="20:20">
      <c r="T3575" s="3"/>
    </row>
    <row r="3576" spans="20:20">
      <c r="T3576" s="3"/>
    </row>
    <row r="3577" spans="20:20">
      <c r="T3577" s="3"/>
    </row>
    <row r="3578" spans="20:20">
      <c r="T3578" s="3"/>
    </row>
    <row r="3579" spans="20:20">
      <c r="T3579" s="3"/>
    </row>
    <row r="3580" spans="20:20">
      <c r="T3580" s="3"/>
    </row>
    <row r="3581" spans="20:20">
      <c r="T3581" s="3"/>
    </row>
    <row r="3582" spans="20:20">
      <c r="T3582" s="3"/>
    </row>
    <row r="3583" spans="20:20">
      <c r="T3583" s="3"/>
    </row>
    <row r="3584" spans="20:20">
      <c r="T3584" s="3"/>
    </row>
    <row r="3585" spans="20:20">
      <c r="T3585" s="3"/>
    </row>
    <row r="3586" spans="20:20">
      <c r="T3586" s="3"/>
    </row>
    <row r="3587" spans="20:20">
      <c r="T3587" s="3"/>
    </row>
    <row r="3588" spans="20:20">
      <c r="T3588" s="3"/>
    </row>
    <row r="3589" spans="20:20">
      <c r="T3589" s="3"/>
    </row>
    <row r="3590" spans="20:20">
      <c r="T3590" s="3"/>
    </row>
    <row r="3591" spans="20:20">
      <c r="T3591" s="3"/>
    </row>
    <row r="3592" spans="20:20">
      <c r="T3592" s="3"/>
    </row>
    <row r="3593" spans="20:20">
      <c r="T3593" s="3"/>
    </row>
    <row r="3594" spans="20:20">
      <c r="T3594" s="3"/>
    </row>
    <row r="3595" spans="20:20">
      <c r="T3595" s="3"/>
    </row>
    <row r="3596" spans="20:20">
      <c r="T3596" s="3"/>
    </row>
    <row r="3597" spans="20:20">
      <c r="T3597" s="3"/>
    </row>
    <row r="3598" spans="20:20">
      <c r="T3598" s="3"/>
    </row>
    <row r="3599" spans="20:20">
      <c r="T3599" s="3"/>
    </row>
    <row r="3600" spans="20:20">
      <c r="T3600" s="3"/>
    </row>
    <row r="3601" spans="20:20">
      <c r="T3601" s="3"/>
    </row>
    <row r="3602" spans="20:20">
      <c r="T3602" s="3"/>
    </row>
    <row r="3603" spans="20:20">
      <c r="T3603" s="3"/>
    </row>
    <row r="3604" spans="20:20">
      <c r="T3604" s="3"/>
    </row>
    <row r="3605" spans="20:20">
      <c r="T3605" s="3"/>
    </row>
    <row r="3606" spans="20:20">
      <c r="T3606" s="3"/>
    </row>
    <row r="3607" spans="20:20">
      <c r="T3607" s="3"/>
    </row>
    <row r="3608" spans="20:20">
      <c r="T3608" s="3"/>
    </row>
    <row r="3609" spans="20:20">
      <c r="T3609" s="3"/>
    </row>
    <row r="3610" spans="20:20">
      <c r="T3610" s="3"/>
    </row>
    <row r="3611" spans="20:20">
      <c r="T3611" s="3"/>
    </row>
    <row r="3612" spans="20:20">
      <c r="T3612" s="3"/>
    </row>
    <row r="3613" spans="20:20">
      <c r="T3613" s="3"/>
    </row>
    <row r="3614" spans="20:20">
      <c r="T3614" s="3"/>
    </row>
    <row r="3615" spans="20:20">
      <c r="T3615" s="3"/>
    </row>
    <row r="3616" spans="20:20">
      <c r="T3616" s="3"/>
    </row>
    <row r="3617" spans="20:20">
      <c r="T3617" s="3"/>
    </row>
    <row r="3618" spans="20:20">
      <c r="T3618" s="3"/>
    </row>
    <row r="3619" spans="20:20">
      <c r="T3619" s="3"/>
    </row>
    <row r="3620" spans="20:20">
      <c r="T3620" s="3"/>
    </row>
    <row r="3621" spans="20:20">
      <c r="T3621" s="3"/>
    </row>
    <row r="3622" spans="20:20">
      <c r="T3622" s="3"/>
    </row>
    <row r="3623" spans="20:20">
      <c r="T3623" s="3"/>
    </row>
    <row r="3624" spans="20:20">
      <c r="T3624" s="3"/>
    </row>
    <row r="3625" spans="20:20">
      <c r="T3625" s="3"/>
    </row>
    <row r="3626" spans="20:20">
      <c r="T3626" s="3"/>
    </row>
    <row r="3627" spans="20:20">
      <c r="T3627" s="3"/>
    </row>
    <row r="3628" spans="20:20">
      <c r="T3628" s="3"/>
    </row>
    <row r="3629" spans="20:20">
      <c r="T3629" s="3"/>
    </row>
    <row r="3630" spans="20:20">
      <c r="T3630" s="3"/>
    </row>
    <row r="3631" spans="20:20">
      <c r="T3631" s="3"/>
    </row>
    <row r="3632" spans="20:20">
      <c r="T3632" s="3"/>
    </row>
    <row r="3633" spans="20:20">
      <c r="T3633" s="3"/>
    </row>
    <row r="3634" spans="20:20">
      <c r="T3634" s="3"/>
    </row>
    <row r="3635" spans="20:20">
      <c r="T3635" s="3"/>
    </row>
    <row r="3636" spans="20:20">
      <c r="T3636" s="3"/>
    </row>
    <row r="3637" spans="20:20">
      <c r="T3637" s="3"/>
    </row>
    <row r="3638" spans="20:20">
      <c r="T3638" s="3"/>
    </row>
    <row r="3639" spans="20:20">
      <c r="T3639" s="3"/>
    </row>
    <row r="3640" spans="20:20">
      <c r="T3640" s="3"/>
    </row>
    <row r="3641" spans="20:20">
      <c r="T3641" s="3"/>
    </row>
    <row r="3642" spans="20:20">
      <c r="T3642" s="3"/>
    </row>
    <row r="3643" spans="20:20">
      <c r="T3643" s="3"/>
    </row>
    <row r="3644" spans="20:20">
      <c r="T3644" s="3"/>
    </row>
    <row r="3645" spans="20:20">
      <c r="T3645" s="3"/>
    </row>
    <row r="3646" spans="20:20">
      <c r="T3646" s="3"/>
    </row>
    <row r="3647" spans="20:20">
      <c r="T3647" s="3"/>
    </row>
    <row r="3648" spans="20:20">
      <c r="T3648" s="3"/>
    </row>
    <row r="3649" spans="20:20">
      <c r="T3649" s="3"/>
    </row>
    <row r="3650" spans="20:20">
      <c r="T3650" s="3"/>
    </row>
    <row r="3651" spans="20:20">
      <c r="T3651" s="3"/>
    </row>
    <row r="3652" spans="20:20">
      <c r="T3652" s="3"/>
    </row>
    <row r="3653" spans="20:20">
      <c r="T3653" s="3"/>
    </row>
    <row r="3654" spans="20:20">
      <c r="T3654" s="3"/>
    </row>
    <row r="3655" spans="20:20">
      <c r="T3655" s="3"/>
    </row>
    <row r="3656" spans="20:20">
      <c r="T3656" s="3"/>
    </row>
    <row r="3657" spans="20:20">
      <c r="T3657" s="3"/>
    </row>
    <row r="3658" spans="20:20">
      <c r="T3658" s="3"/>
    </row>
    <row r="3659" spans="20:20">
      <c r="T3659" s="3"/>
    </row>
    <row r="3660" spans="20:20">
      <c r="T3660" s="3"/>
    </row>
    <row r="3661" spans="20:20">
      <c r="T3661" s="3"/>
    </row>
    <row r="3662" spans="20:20">
      <c r="T3662" s="3"/>
    </row>
    <row r="3663" spans="20:20">
      <c r="T3663" s="3"/>
    </row>
    <row r="3664" spans="20:20">
      <c r="T3664" s="3"/>
    </row>
    <row r="3665" spans="20:20">
      <c r="T3665" s="3"/>
    </row>
    <row r="3666" spans="20:20">
      <c r="T3666" s="3"/>
    </row>
    <row r="3667" spans="20:20">
      <c r="T3667" s="3"/>
    </row>
    <row r="3668" spans="20:20">
      <c r="T3668" s="3"/>
    </row>
    <row r="3669" spans="20:20">
      <c r="T3669" s="3"/>
    </row>
    <row r="3670" spans="20:20">
      <c r="T3670" s="3"/>
    </row>
    <row r="3671" spans="20:20">
      <c r="T3671" s="3"/>
    </row>
    <row r="3672" spans="20:20">
      <c r="T3672" s="3"/>
    </row>
    <row r="3673" spans="20:20">
      <c r="T3673" s="3"/>
    </row>
    <row r="3674" spans="20:20">
      <c r="T3674" s="3"/>
    </row>
    <row r="3675" spans="20:20">
      <c r="T3675" s="3"/>
    </row>
    <row r="3676" spans="20:20">
      <c r="T3676" s="3"/>
    </row>
    <row r="3677" spans="20:20">
      <c r="T3677" s="3"/>
    </row>
    <row r="3678" spans="20:20">
      <c r="T3678" s="3"/>
    </row>
    <row r="3679" spans="20:20">
      <c r="T3679" s="3"/>
    </row>
    <row r="3680" spans="20:20">
      <c r="T3680" s="3"/>
    </row>
    <row r="3681" spans="20:20">
      <c r="T3681" s="3"/>
    </row>
    <row r="3682" spans="20:20">
      <c r="T3682" s="3"/>
    </row>
    <row r="3683" spans="20:20">
      <c r="T3683" s="3"/>
    </row>
    <row r="3684" spans="20:20">
      <c r="T3684" s="3"/>
    </row>
    <row r="3685" spans="20:20">
      <c r="T3685" s="3"/>
    </row>
    <row r="3686" spans="20:20">
      <c r="T3686" s="3"/>
    </row>
    <row r="3687" spans="20:20">
      <c r="T3687" s="3"/>
    </row>
    <row r="3688" spans="20:20">
      <c r="T3688" s="3"/>
    </row>
    <row r="3689" spans="20:20">
      <c r="T3689" s="3"/>
    </row>
    <row r="3690" spans="20:20">
      <c r="T3690" s="3"/>
    </row>
    <row r="3691" spans="20:20">
      <c r="T3691" s="3"/>
    </row>
    <row r="3692" spans="20:20">
      <c r="T3692" s="3"/>
    </row>
    <row r="3693" spans="20:20">
      <c r="T3693" s="3"/>
    </row>
    <row r="3694" spans="20:20">
      <c r="T3694" s="3"/>
    </row>
    <row r="3695" spans="20:20">
      <c r="T3695" s="3"/>
    </row>
    <row r="3696" spans="20:20">
      <c r="T3696" s="3"/>
    </row>
    <row r="3697" spans="20:20">
      <c r="T3697" s="3"/>
    </row>
    <row r="3698" spans="20:20">
      <c r="T3698" s="3"/>
    </row>
    <row r="3699" spans="20:20">
      <c r="T3699" s="3"/>
    </row>
    <row r="3700" spans="20:20">
      <c r="T3700" s="3"/>
    </row>
    <row r="3701" spans="20:20">
      <c r="T3701" s="3"/>
    </row>
    <row r="3702" spans="20:20">
      <c r="T3702" s="3"/>
    </row>
    <row r="3703" spans="20:20">
      <c r="T3703" s="3"/>
    </row>
    <row r="3704" spans="20:20">
      <c r="T3704" s="3"/>
    </row>
    <row r="3705" spans="20:20">
      <c r="T3705" s="3"/>
    </row>
    <row r="3706" spans="20:20">
      <c r="T3706" s="3"/>
    </row>
    <row r="3707" spans="20:20">
      <c r="T3707" s="3"/>
    </row>
    <row r="3708" spans="20:20">
      <c r="T3708" s="3"/>
    </row>
    <row r="3709" spans="20:20">
      <c r="T3709" s="3"/>
    </row>
    <row r="3710" spans="20:20">
      <c r="T3710" s="3"/>
    </row>
    <row r="3711" spans="20:20">
      <c r="T3711" s="3"/>
    </row>
    <row r="3712" spans="20:20">
      <c r="T3712" s="3"/>
    </row>
    <row r="3713" spans="20:20">
      <c r="T3713" s="3"/>
    </row>
    <row r="3714" spans="20:20">
      <c r="T3714" s="3"/>
    </row>
    <row r="3715" spans="20:20">
      <c r="T3715" s="3"/>
    </row>
    <row r="3716" spans="20:20">
      <c r="T3716" s="3"/>
    </row>
    <row r="3717" spans="20:20">
      <c r="T3717" s="3"/>
    </row>
    <row r="3718" spans="20:20">
      <c r="T3718" s="3"/>
    </row>
    <row r="3719" spans="20:20">
      <c r="T3719" s="3"/>
    </row>
    <row r="3720" spans="20:20">
      <c r="T3720" s="3"/>
    </row>
    <row r="3721" spans="20:20">
      <c r="T3721" s="3"/>
    </row>
    <row r="3722" spans="20:20">
      <c r="T3722" s="3"/>
    </row>
    <row r="3723" spans="20:20">
      <c r="T3723" s="3"/>
    </row>
    <row r="3724" spans="20:20">
      <c r="T3724" s="3"/>
    </row>
    <row r="3725" spans="20:20">
      <c r="T3725" s="3"/>
    </row>
    <row r="3726" spans="20:20">
      <c r="T3726" s="3"/>
    </row>
    <row r="3727" spans="20:20">
      <c r="T3727" s="3"/>
    </row>
    <row r="3728" spans="20:20">
      <c r="T3728" s="3"/>
    </row>
    <row r="3729" spans="20:20">
      <c r="T3729" s="3"/>
    </row>
    <row r="3730" spans="20:20">
      <c r="T3730" s="3"/>
    </row>
    <row r="3731" spans="20:20">
      <c r="T3731" s="3"/>
    </row>
    <row r="3732" spans="20:20">
      <c r="T3732" s="3"/>
    </row>
    <row r="3733" spans="20:20">
      <c r="T3733" s="3"/>
    </row>
    <row r="3734" spans="20:20">
      <c r="T3734" s="3"/>
    </row>
    <row r="3735" spans="20:20">
      <c r="T3735" s="3"/>
    </row>
    <row r="3736" spans="20:20">
      <c r="T3736" s="3"/>
    </row>
    <row r="3737" spans="20:20">
      <c r="T3737" s="3"/>
    </row>
    <row r="3738" spans="20:20">
      <c r="T3738" s="3"/>
    </row>
    <row r="3739" spans="20:20">
      <c r="T3739" s="3"/>
    </row>
    <row r="3740" spans="20:20">
      <c r="T3740" s="3"/>
    </row>
    <row r="3741" spans="20:20">
      <c r="T3741" s="3"/>
    </row>
    <row r="3742" spans="20:20">
      <c r="T3742" s="3"/>
    </row>
    <row r="3743" spans="20:20">
      <c r="T3743" s="3"/>
    </row>
    <row r="3744" spans="20:20">
      <c r="T3744" s="3"/>
    </row>
    <row r="3745" spans="20:20">
      <c r="T3745" s="3"/>
    </row>
    <row r="3746" spans="20:20">
      <c r="T3746" s="3"/>
    </row>
    <row r="3747" spans="20:20">
      <c r="T3747" s="3"/>
    </row>
    <row r="3748" spans="20:20">
      <c r="T3748" s="3"/>
    </row>
    <row r="3749" spans="20:20">
      <c r="T3749" s="3"/>
    </row>
    <row r="3750" spans="20:20">
      <c r="T3750" s="3"/>
    </row>
    <row r="3751" spans="20:20">
      <c r="T3751" s="3"/>
    </row>
    <row r="3752" spans="20:20">
      <c r="T3752" s="3"/>
    </row>
    <row r="3753" spans="20:20">
      <c r="T3753" s="3"/>
    </row>
    <row r="3754" spans="20:20">
      <c r="T3754" s="3"/>
    </row>
    <row r="3755" spans="20:20">
      <c r="T3755" s="3"/>
    </row>
    <row r="3756" spans="20:20">
      <c r="T3756" s="3"/>
    </row>
    <row r="3757" spans="20:20">
      <c r="T3757" s="3"/>
    </row>
    <row r="3758" spans="20:20">
      <c r="T3758" s="3"/>
    </row>
    <row r="3759" spans="20:20">
      <c r="T3759" s="3"/>
    </row>
    <row r="3760" spans="20:20">
      <c r="T3760" s="3"/>
    </row>
    <row r="3761" spans="20:20">
      <c r="T3761" s="3"/>
    </row>
    <row r="3762" spans="20:20">
      <c r="T3762" s="3"/>
    </row>
    <row r="3763" spans="20:20">
      <c r="T3763" s="3"/>
    </row>
    <row r="3764" spans="20:20">
      <c r="T3764" s="3"/>
    </row>
    <row r="3765" spans="20:20">
      <c r="T3765" s="3"/>
    </row>
    <row r="3766" spans="20:20">
      <c r="T3766" s="3"/>
    </row>
    <row r="3767" spans="20:20">
      <c r="T3767" s="3"/>
    </row>
    <row r="3768" spans="20:20">
      <c r="T3768" s="3"/>
    </row>
    <row r="3769" spans="20:20">
      <c r="T3769" s="3"/>
    </row>
    <row r="3770" spans="20:20">
      <c r="T3770" s="3"/>
    </row>
    <row r="3771" spans="20:20">
      <c r="T3771" s="3"/>
    </row>
    <row r="3772" spans="20:20">
      <c r="T3772" s="3"/>
    </row>
    <row r="3773" spans="20:20">
      <c r="T3773" s="3"/>
    </row>
    <row r="3774" spans="20:20">
      <c r="T3774" s="3"/>
    </row>
    <row r="3775" spans="20:20">
      <c r="T3775" s="3"/>
    </row>
    <row r="3776" spans="20:20">
      <c r="T3776" s="3"/>
    </row>
    <row r="3777" spans="20:20">
      <c r="T3777" s="3"/>
    </row>
    <row r="3778" spans="20:20">
      <c r="T3778" s="3"/>
    </row>
    <row r="3779" spans="20:20">
      <c r="T3779" s="3"/>
    </row>
    <row r="3780" spans="20:20">
      <c r="T3780" s="3"/>
    </row>
    <row r="3781" spans="20:20">
      <c r="T3781" s="3"/>
    </row>
    <row r="3782" spans="20:20">
      <c r="T3782" s="3"/>
    </row>
    <row r="3783" spans="20:20">
      <c r="T3783" s="3"/>
    </row>
    <row r="3784" spans="20:20">
      <c r="T3784" s="3"/>
    </row>
    <row r="3785" spans="20:20">
      <c r="T3785" s="3"/>
    </row>
    <row r="3786" spans="20:20">
      <c r="T3786" s="3"/>
    </row>
    <row r="3787" spans="20:20">
      <c r="T3787" s="3"/>
    </row>
    <row r="3788" spans="20:20">
      <c r="T3788" s="3"/>
    </row>
    <row r="3789" spans="20:20">
      <c r="T3789" s="3"/>
    </row>
    <row r="3790" spans="20:20">
      <c r="T3790" s="3"/>
    </row>
    <row r="3791" spans="20:20">
      <c r="T3791" s="3"/>
    </row>
    <row r="3792" spans="20:20">
      <c r="T3792" s="3"/>
    </row>
    <row r="3793" spans="20:20">
      <c r="T3793" s="3"/>
    </row>
    <row r="3794" spans="20:20">
      <c r="T3794" s="3"/>
    </row>
    <row r="3795" spans="20:20">
      <c r="T3795" s="3"/>
    </row>
    <row r="3796" spans="20:20">
      <c r="T3796" s="3"/>
    </row>
    <row r="3797" spans="20:20">
      <c r="T3797" s="3"/>
    </row>
    <row r="3798" spans="20:20">
      <c r="T3798" s="3"/>
    </row>
    <row r="3799" spans="20:20">
      <c r="T3799" s="3"/>
    </row>
    <row r="3800" spans="20:20">
      <c r="T3800" s="3"/>
    </row>
    <row r="3801" spans="20:20">
      <c r="T3801" s="3"/>
    </row>
    <row r="3802" spans="20:20">
      <c r="T3802" s="3"/>
    </row>
    <row r="3803" spans="20:20">
      <c r="T3803" s="3"/>
    </row>
    <row r="3804" spans="20:20">
      <c r="T3804" s="3"/>
    </row>
    <row r="3805" spans="20:20">
      <c r="T3805" s="3"/>
    </row>
    <row r="3806" spans="20:20">
      <c r="T3806" s="3"/>
    </row>
    <row r="3807" spans="20:20">
      <c r="T3807" s="3"/>
    </row>
    <row r="3808" spans="20:20">
      <c r="T3808" s="3"/>
    </row>
    <row r="3809" spans="20:20">
      <c r="T3809" s="3"/>
    </row>
    <row r="3810" spans="20:20">
      <c r="T3810" s="3"/>
    </row>
    <row r="3811" spans="20:20">
      <c r="T3811" s="3"/>
    </row>
    <row r="3812" spans="20:20">
      <c r="T3812" s="3"/>
    </row>
    <row r="3813" spans="20:20">
      <c r="T3813" s="3"/>
    </row>
    <row r="3814" spans="20:20">
      <c r="T3814" s="3"/>
    </row>
    <row r="3815" spans="20:20">
      <c r="T3815" s="3"/>
    </row>
    <row r="3816" spans="20:20">
      <c r="T3816" s="3"/>
    </row>
    <row r="3817" spans="20:20">
      <c r="T3817" s="3"/>
    </row>
    <row r="3818" spans="20:20">
      <c r="T3818" s="3"/>
    </row>
    <row r="3819" spans="20:20">
      <c r="T3819" s="3"/>
    </row>
    <row r="3820" spans="20:20">
      <c r="T3820" s="3"/>
    </row>
    <row r="3821" spans="20:20">
      <c r="T3821" s="3"/>
    </row>
    <row r="3822" spans="20:20">
      <c r="T3822" s="3"/>
    </row>
    <row r="3823" spans="20:20">
      <c r="T3823" s="3"/>
    </row>
    <row r="3824" spans="20:20">
      <c r="T3824" s="3"/>
    </row>
    <row r="3825" spans="20:20">
      <c r="T3825" s="3"/>
    </row>
    <row r="3826" spans="20:20">
      <c r="T3826" s="3"/>
    </row>
    <row r="3827" spans="20:20">
      <c r="T3827" s="3"/>
    </row>
    <row r="3828" spans="20:20">
      <c r="T3828" s="3"/>
    </row>
    <row r="3829" spans="20:20">
      <c r="T3829" s="3"/>
    </row>
    <row r="3830" spans="20:20">
      <c r="T3830" s="3"/>
    </row>
    <row r="3831" spans="20:20">
      <c r="T3831" s="3"/>
    </row>
    <row r="3832" spans="20:20">
      <c r="T3832" s="3"/>
    </row>
    <row r="3833" spans="20:20">
      <c r="T3833" s="3"/>
    </row>
    <row r="3834" spans="20:20">
      <c r="T3834" s="3"/>
    </row>
    <row r="3835" spans="20:20">
      <c r="T3835" s="3"/>
    </row>
    <row r="3836" spans="20:20">
      <c r="T3836" s="3"/>
    </row>
    <row r="3837" spans="20:20">
      <c r="T3837" s="3"/>
    </row>
    <row r="3838" spans="20:20">
      <c r="T3838" s="3"/>
    </row>
    <row r="3839" spans="20:20">
      <c r="T3839" s="3"/>
    </row>
    <row r="3840" spans="20:20">
      <c r="T3840" s="3"/>
    </row>
    <row r="3841" spans="20:20">
      <c r="T3841" s="3"/>
    </row>
    <row r="3842" spans="20:20">
      <c r="T3842" s="3"/>
    </row>
    <row r="3843" spans="20:20">
      <c r="T3843" s="3"/>
    </row>
    <row r="3844" spans="20:20">
      <c r="T3844" s="3"/>
    </row>
    <row r="3845" spans="20:20">
      <c r="T3845" s="3"/>
    </row>
    <row r="3846" spans="20:20">
      <c r="T3846" s="3"/>
    </row>
    <row r="3847" spans="20:20">
      <c r="T3847" s="3"/>
    </row>
    <row r="3848" spans="20:20">
      <c r="T3848" s="3"/>
    </row>
    <row r="3849" spans="20:20">
      <c r="T3849" s="3"/>
    </row>
    <row r="3850" spans="20:20">
      <c r="T3850" s="3"/>
    </row>
    <row r="3851" spans="20:20">
      <c r="T3851" s="3"/>
    </row>
    <row r="3852" spans="20:20">
      <c r="T3852" s="3"/>
    </row>
    <row r="3853" spans="20:20">
      <c r="T3853" s="3"/>
    </row>
    <row r="3854" spans="20:20">
      <c r="T3854" s="3"/>
    </row>
    <row r="3855" spans="20:20">
      <c r="T3855" s="3"/>
    </row>
    <row r="3856" spans="20:20">
      <c r="T3856" s="3"/>
    </row>
    <row r="3857" spans="20:20">
      <c r="T3857" s="3"/>
    </row>
    <row r="3858" spans="20:20">
      <c r="T3858" s="3"/>
    </row>
    <row r="3859" spans="20:20">
      <c r="T3859" s="3"/>
    </row>
    <row r="3860" spans="20:20">
      <c r="T3860" s="3"/>
    </row>
    <row r="3861" spans="20:20">
      <c r="T3861" s="3"/>
    </row>
    <row r="3862" spans="20:20">
      <c r="T3862" s="3"/>
    </row>
    <row r="3863" spans="20:20">
      <c r="T3863" s="3"/>
    </row>
    <row r="3864" spans="20:20">
      <c r="T3864" s="3"/>
    </row>
    <row r="3865" spans="20:20">
      <c r="T3865" s="3"/>
    </row>
    <row r="3866" spans="20:20">
      <c r="T3866" s="3"/>
    </row>
    <row r="3867" spans="20:20">
      <c r="T3867" s="3"/>
    </row>
    <row r="3868" spans="20:20">
      <c r="T3868" s="3"/>
    </row>
    <row r="3869" spans="20:20">
      <c r="T3869" s="3"/>
    </row>
    <row r="3870" spans="20:20">
      <c r="T3870" s="3"/>
    </row>
    <row r="3871" spans="20:20">
      <c r="T3871" s="3"/>
    </row>
    <row r="3872" spans="20:20">
      <c r="T3872" s="3"/>
    </row>
    <row r="3873" spans="20:20">
      <c r="T3873" s="3"/>
    </row>
    <row r="3874" spans="20:20">
      <c r="T3874" s="3"/>
    </row>
    <row r="3875" spans="20:20">
      <c r="T3875" s="3"/>
    </row>
    <row r="3876" spans="20:20">
      <c r="T3876" s="3"/>
    </row>
    <row r="3877" spans="20:20">
      <c r="T3877" s="3"/>
    </row>
    <row r="3878" spans="20:20">
      <c r="T3878" s="3"/>
    </row>
    <row r="3879" spans="20:20">
      <c r="T3879" s="3"/>
    </row>
    <row r="3880" spans="20:20">
      <c r="T3880" s="3"/>
    </row>
    <row r="3881" spans="20:20">
      <c r="T3881" s="3"/>
    </row>
    <row r="3882" spans="20:20">
      <c r="T3882" s="3"/>
    </row>
    <row r="3883" spans="20:20">
      <c r="T3883" s="3"/>
    </row>
    <row r="3884" spans="20:20">
      <c r="T3884" s="3"/>
    </row>
    <row r="3885" spans="20:20">
      <c r="T3885" s="3"/>
    </row>
    <row r="3886" spans="20:20">
      <c r="T3886" s="3"/>
    </row>
    <row r="3887" spans="20:20">
      <c r="T3887" s="3"/>
    </row>
    <row r="3888" spans="20:20">
      <c r="T3888" s="3"/>
    </row>
    <row r="3889" spans="20:20">
      <c r="T3889" s="3"/>
    </row>
    <row r="3890" spans="20:20">
      <c r="T3890" s="3"/>
    </row>
    <row r="3891" spans="20:20">
      <c r="T3891" s="3"/>
    </row>
    <row r="3892" spans="20:20">
      <c r="T3892" s="3"/>
    </row>
    <row r="3893" spans="20:20">
      <c r="T3893" s="3"/>
    </row>
    <row r="3894" spans="20:20">
      <c r="T3894" s="3"/>
    </row>
    <row r="3895" spans="20:20">
      <c r="T3895" s="3"/>
    </row>
    <row r="3896" spans="20:20">
      <c r="T3896" s="3"/>
    </row>
    <row r="3897" spans="20:20">
      <c r="T3897" s="3"/>
    </row>
    <row r="3898" spans="20:20">
      <c r="T3898" s="3"/>
    </row>
    <row r="3899" spans="20:20">
      <c r="T3899" s="3"/>
    </row>
    <row r="3900" spans="20:20">
      <c r="T3900" s="3"/>
    </row>
    <row r="3901" spans="20:20">
      <c r="T3901" s="3"/>
    </row>
    <row r="3902" spans="20:20">
      <c r="T3902" s="3"/>
    </row>
    <row r="3903" spans="20:20">
      <c r="T3903" s="3"/>
    </row>
    <row r="3904" spans="20:20">
      <c r="T3904" s="3"/>
    </row>
    <row r="3905" spans="20:20">
      <c r="T3905" s="3"/>
    </row>
    <row r="3906" spans="20:20">
      <c r="T3906" s="3"/>
    </row>
    <row r="3907" spans="20:20">
      <c r="T3907" s="3"/>
    </row>
    <row r="3908" spans="20:20">
      <c r="T3908" s="3"/>
    </row>
    <row r="3909" spans="20:20">
      <c r="T3909" s="3"/>
    </row>
    <row r="3910" spans="20:20">
      <c r="T3910" s="3"/>
    </row>
    <row r="3911" spans="20:20">
      <c r="T3911" s="3"/>
    </row>
    <row r="3912" spans="20:20">
      <c r="T3912" s="3"/>
    </row>
    <row r="3913" spans="20:20">
      <c r="T3913" s="3"/>
    </row>
    <row r="3914" spans="20:20">
      <c r="T3914" s="3"/>
    </row>
    <row r="3915" spans="20:20">
      <c r="T3915" s="3"/>
    </row>
    <row r="3916" spans="20:20">
      <c r="T3916" s="3"/>
    </row>
    <row r="3917" spans="20:20">
      <c r="T3917" s="3"/>
    </row>
    <row r="3918" spans="20:20">
      <c r="T3918" s="3"/>
    </row>
    <row r="3919" spans="20:20">
      <c r="T3919" s="3"/>
    </row>
    <row r="3920" spans="20:20">
      <c r="T3920" s="3"/>
    </row>
    <row r="3921" spans="20:20">
      <c r="T3921" s="3"/>
    </row>
    <row r="3922" spans="20:20">
      <c r="T3922" s="3"/>
    </row>
    <row r="3923" spans="20:20">
      <c r="T3923" s="3"/>
    </row>
    <row r="3924" spans="20:20">
      <c r="T3924" s="3"/>
    </row>
    <row r="3925" spans="20:20">
      <c r="T3925" s="3"/>
    </row>
    <row r="3926" spans="20:20">
      <c r="T3926" s="3"/>
    </row>
    <row r="3927" spans="20:20">
      <c r="T3927" s="3"/>
    </row>
    <row r="3928" spans="20:20">
      <c r="T3928" s="3"/>
    </row>
    <row r="3929" spans="20:20">
      <c r="T3929" s="3"/>
    </row>
    <row r="3930" spans="20:20">
      <c r="T3930" s="3"/>
    </row>
    <row r="3931" spans="20:20">
      <c r="T3931" s="3"/>
    </row>
    <row r="3932" spans="20:20">
      <c r="T3932" s="3"/>
    </row>
    <row r="3933" spans="20:20">
      <c r="T3933" s="3"/>
    </row>
    <row r="3934" spans="20:20">
      <c r="T3934" s="3"/>
    </row>
    <row r="3935" spans="20:20">
      <c r="T3935" s="3"/>
    </row>
    <row r="3936" spans="20:20">
      <c r="T3936" s="3"/>
    </row>
    <row r="3937" spans="20:20">
      <c r="T3937" s="3"/>
    </row>
    <row r="3938" spans="20:20">
      <c r="T3938" s="3"/>
    </row>
    <row r="3939" spans="20:20">
      <c r="T3939" s="3"/>
    </row>
    <row r="3940" spans="20:20">
      <c r="T3940" s="3"/>
    </row>
    <row r="3941" spans="20:20">
      <c r="T3941" s="3"/>
    </row>
    <row r="3942" spans="20:20">
      <c r="T3942" s="3"/>
    </row>
    <row r="3943" spans="20:20">
      <c r="T3943" s="3"/>
    </row>
    <row r="3944" spans="20:20">
      <c r="T3944" s="3"/>
    </row>
    <row r="3945" spans="20:20">
      <c r="T3945" s="3"/>
    </row>
    <row r="3946" spans="20:20">
      <c r="T3946" s="3"/>
    </row>
    <row r="3947" spans="20:20">
      <c r="T3947" s="3"/>
    </row>
    <row r="3948" spans="20:20">
      <c r="T3948" s="3"/>
    </row>
    <row r="3949" spans="20:20">
      <c r="T3949" s="3"/>
    </row>
    <row r="3950" spans="20:20">
      <c r="T3950" s="3"/>
    </row>
    <row r="3951" spans="20:20">
      <c r="T3951" s="3"/>
    </row>
    <row r="3952" spans="20:20">
      <c r="T3952" s="3"/>
    </row>
    <row r="3953" spans="20:20">
      <c r="T3953" s="3"/>
    </row>
    <row r="3954" spans="20:20">
      <c r="T3954" s="3"/>
    </row>
    <row r="3955" spans="20:20">
      <c r="T3955" s="3"/>
    </row>
    <row r="3956" spans="20:20">
      <c r="T3956" s="3"/>
    </row>
    <row r="3957" spans="20:20">
      <c r="T3957" s="3"/>
    </row>
    <row r="3958" spans="20:20">
      <c r="T3958" s="3"/>
    </row>
    <row r="3959" spans="20:20">
      <c r="T3959" s="3"/>
    </row>
    <row r="3960" spans="20:20">
      <c r="T3960" s="3"/>
    </row>
    <row r="3961" spans="20:20">
      <c r="T3961" s="3"/>
    </row>
    <row r="3962" spans="20:20">
      <c r="T3962" s="3"/>
    </row>
    <row r="3963" spans="20:20">
      <c r="T3963" s="3"/>
    </row>
    <row r="3964" spans="20:20">
      <c r="T3964" s="3"/>
    </row>
    <row r="3965" spans="20:20">
      <c r="T3965" s="3"/>
    </row>
    <row r="3966" spans="20:20">
      <c r="T3966" s="3"/>
    </row>
    <row r="3967" spans="20:20">
      <c r="T3967" s="3"/>
    </row>
    <row r="3968" spans="20:20">
      <c r="T3968" s="3"/>
    </row>
    <row r="3969" spans="20:20">
      <c r="T3969" s="3"/>
    </row>
    <row r="3970" spans="20:20">
      <c r="T3970" s="3"/>
    </row>
    <row r="3971" spans="20:20">
      <c r="T3971" s="3"/>
    </row>
    <row r="3972" spans="20:20">
      <c r="T3972" s="3"/>
    </row>
    <row r="3973" spans="20:20">
      <c r="T3973" s="3"/>
    </row>
    <row r="3974" spans="20:20">
      <c r="T3974" s="3"/>
    </row>
    <row r="3975" spans="20:20">
      <c r="T3975" s="3"/>
    </row>
    <row r="3976" spans="20:20">
      <c r="T3976" s="3"/>
    </row>
    <row r="3977" spans="20:20">
      <c r="T3977" s="3"/>
    </row>
    <row r="3978" spans="20:20">
      <c r="T3978" s="3"/>
    </row>
    <row r="3979" spans="20:20">
      <c r="T3979" s="3"/>
    </row>
    <row r="3980" spans="20:20">
      <c r="T3980" s="3"/>
    </row>
    <row r="3981" spans="20:20">
      <c r="T3981" s="3"/>
    </row>
    <row r="3982" spans="20:20">
      <c r="T3982" s="3"/>
    </row>
    <row r="3983" spans="20:20">
      <c r="T3983" s="3"/>
    </row>
    <row r="3984" spans="20:20">
      <c r="T3984" s="3"/>
    </row>
    <row r="3985" spans="20:20">
      <c r="T3985" s="3"/>
    </row>
    <row r="3986" spans="20:20">
      <c r="T3986" s="3"/>
    </row>
    <row r="3987" spans="20:20">
      <c r="T3987" s="3"/>
    </row>
    <row r="3988" spans="20:20">
      <c r="T3988" s="3"/>
    </row>
    <row r="3989" spans="20:20">
      <c r="T3989" s="3"/>
    </row>
    <row r="3990" spans="20:20">
      <c r="T3990" s="3"/>
    </row>
    <row r="3991" spans="20:20">
      <c r="T3991" s="3"/>
    </row>
    <row r="3992" spans="20:20">
      <c r="T3992" s="3"/>
    </row>
    <row r="3993" spans="20:20">
      <c r="T3993" s="3"/>
    </row>
    <row r="3994" spans="20:20">
      <c r="T3994" s="3"/>
    </row>
    <row r="3995" spans="20:20">
      <c r="T3995" s="3"/>
    </row>
    <row r="3996" spans="20:20">
      <c r="T3996" s="3"/>
    </row>
    <row r="3997" spans="20:20">
      <c r="T3997" s="3"/>
    </row>
    <row r="3998" spans="20:20">
      <c r="T3998" s="3"/>
    </row>
    <row r="3999" spans="20:20">
      <c r="T3999" s="3"/>
    </row>
    <row r="4000" spans="20:20">
      <c r="T4000" s="3"/>
    </row>
    <row r="4001" spans="20:20">
      <c r="T4001" s="3"/>
    </row>
    <row r="4002" spans="20:20">
      <c r="T4002" s="3"/>
    </row>
    <row r="4003" spans="20:20">
      <c r="T4003" s="3"/>
    </row>
    <row r="4004" spans="20:20">
      <c r="T4004" s="3"/>
    </row>
    <row r="4005" spans="20:20">
      <c r="T4005" s="3"/>
    </row>
    <row r="4006" spans="20:20">
      <c r="T4006" s="3"/>
    </row>
    <row r="4007" spans="20:20">
      <c r="T4007" s="3"/>
    </row>
    <row r="4008" spans="20:20">
      <c r="T4008" s="3"/>
    </row>
    <row r="4009" spans="20:20">
      <c r="T4009" s="3"/>
    </row>
    <row r="4010" spans="20:20">
      <c r="T4010" s="3"/>
    </row>
    <row r="4011" spans="20:20">
      <c r="T4011" s="3"/>
    </row>
    <row r="4012" spans="20:20">
      <c r="T4012" s="3"/>
    </row>
    <row r="4013" spans="20:20">
      <c r="T4013" s="3"/>
    </row>
    <row r="4014" spans="20:20">
      <c r="T4014" s="3"/>
    </row>
    <row r="4015" spans="20:20">
      <c r="T4015" s="3"/>
    </row>
    <row r="4016" spans="20:20">
      <c r="T4016" s="3"/>
    </row>
    <row r="4017" spans="20:20">
      <c r="T4017" s="3"/>
    </row>
    <row r="4018" spans="20:20">
      <c r="T4018" s="3"/>
    </row>
    <row r="4019" spans="20:20">
      <c r="T4019" s="3"/>
    </row>
    <row r="4020" spans="20:20">
      <c r="T4020" s="3"/>
    </row>
    <row r="4021" spans="20:20">
      <c r="T4021" s="3"/>
    </row>
    <row r="4022" spans="20:20">
      <c r="T4022" s="3"/>
    </row>
    <row r="4023" spans="20:20">
      <c r="T4023" s="3"/>
    </row>
    <row r="4024" spans="20:20">
      <c r="T4024" s="3"/>
    </row>
    <row r="4025" spans="20:20">
      <c r="T4025" s="3"/>
    </row>
    <row r="4026" spans="20:20">
      <c r="T4026" s="3"/>
    </row>
    <row r="4027" spans="20:20">
      <c r="T4027" s="3"/>
    </row>
    <row r="4028" spans="20:20">
      <c r="T4028" s="3"/>
    </row>
    <row r="4029" spans="20:20">
      <c r="T4029" s="3"/>
    </row>
    <row r="4030" spans="20:20">
      <c r="T4030" s="3"/>
    </row>
    <row r="4031" spans="20:20">
      <c r="T4031" s="3"/>
    </row>
    <row r="4032" spans="20:20">
      <c r="T4032" s="3"/>
    </row>
    <row r="4033" spans="20:20">
      <c r="T4033" s="3"/>
    </row>
    <row r="4034" spans="20:20">
      <c r="T4034" s="3"/>
    </row>
    <row r="4035" spans="20:20">
      <c r="T4035" s="3"/>
    </row>
    <row r="4036" spans="20:20">
      <c r="T4036" s="3"/>
    </row>
    <row r="4037" spans="20:20">
      <c r="T4037" s="3"/>
    </row>
    <row r="4038" spans="20:20">
      <c r="T4038" s="3"/>
    </row>
    <row r="4039" spans="20:20">
      <c r="T4039" s="3"/>
    </row>
    <row r="4040" spans="20:20">
      <c r="T4040" s="3"/>
    </row>
    <row r="4041" spans="20:20">
      <c r="T4041" s="3"/>
    </row>
    <row r="4042" spans="20:20">
      <c r="T4042" s="3"/>
    </row>
    <row r="4043" spans="20:20">
      <c r="T4043" s="3"/>
    </row>
    <row r="4044" spans="20:20">
      <c r="T4044" s="3"/>
    </row>
    <row r="4045" spans="20:20">
      <c r="T4045" s="3"/>
    </row>
    <row r="4046" spans="20:20">
      <c r="T4046" s="3"/>
    </row>
    <row r="4047" spans="20:20">
      <c r="T4047" s="3"/>
    </row>
    <row r="4048" spans="20:20">
      <c r="T4048" s="3"/>
    </row>
    <row r="4049" spans="20:20">
      <c r="T4049" s="3"/>
    </row>
    <row r="4050" spans="20:20">
      <c r="T4050" s="3"/>
    </row>
    <row r="4051" spans="20:20">
      <c r="T4051" s="3"/>
    </row>
    <row r="4052" spans="20:20">
      <c r="T4052" s="3"/>
    </row>
    <row r="4053" spans="20:20">
      <c r="T4053" s="3"/>
    </row>
    <row r="4054" spans="20:20">
      <c r="T4054" s="3"/>
    </row>
    <row r="4055" spans="20:20">
      <c r="T4055" s="3"/>
    </row>
    <row r="4056" spans="20:20">
      <c r="T4056" s="3"/>
    </row>
    <row r="4057" spans="20:20">
      <c r="T4057" s="3"/>
    </row>
    <row r="4058" spans="20:20">
      <c r="T4058" s="3"/>
    </row>
    <row r="4059" spans="20:20">
      <c r="T4059" s="3"/>
    </row>
    <row r="4060" spans="20:20">
      <c r="T4060" s="3"/>
    </row>
    <row r="4061" spans="20:20">
      <c r="T4061" s="3"/>
    </row>
    <row r="4062" spans="20:20">
      <c r="T4062" s="3"/>
    </row>
    <row r="4063" spans="20:20">
      <c r="T4063" s="3"/>
    </row>
    <row r="4064" spans="20:20">
      <c r="T4064" s="3"/>
    </row>
    <row r="4065" spans="20:20">
      <c r="T4065" s="3"/>
    </row>
    <row r="4066" spans="20:20">
      <c r="T4066" s="3"/>
    </row>
    <row r="4067" spans="20:20">
      <c r="T4067" s="3"/>
    </row>
    <row r="4068" spans="20:20">
      <c r="T4068" s="3"/>
    </row>
    <row r="4069" spans="20:20">
      <c r="T4069" s="3"/>
    </row>
    <row r="4070" spans="20:20">
      <c r="T4070" s="3"/>
    </row>
    <row r="4071" spans="20:20">
      <c r="T4071" s="3"/>
    </row>
    <row r="4072" spans="20:20">
      <c r="T4072" s="3"/>
    </row>
    <row r="4073" spans="20:20">
      <c r="T4073" s="3"/>
    </row>
    <row r="4074" spans="20:20">
      <c r="T4074" s="3"/>
    </row>
    <row r="4075" spans="20:20">
      <c r="T4075" s="3"/>
    </row>
    <row r="4076" spans="20:20">
      <c r="T4076" s="3"/>
    </row>
    <row r="4077" spans="20:20">
      <c r="T4077" s="3"/>
    </row>
    <row r="4078" spans="20:20">
      <c r="T4078" s="3"/>
    </row>
    <row r="4079" spans="20:20">
      <c r="T4079" s="3"/>
    </row>
    <row r="4080" spans="20:20">
      <c r="T4080" s="3"/>
    </row>
    <row r="4081" spans="20:20">
      <c r="T4081" s="3"/>
    </row>
    <row r="4082" spans="20:20">
      <c r="T4082" s="3"/>
    </row>
    <row r="4083" spans="20:20">
      <c r="T4083" s="3"/>
    </row>
    <row r="4084" spans="20:20">
      <c r="T4084" s="3"/>
    </row>
    <row r="4085" spans="20:20">
      <c r="T4085" s="3"/>
    </row>
    <row r="4086" spans="20:20">
      <c r="T4086" s="3"/>
    </row>
    <row r="4087" spans="20:20">
      <c r="T4087" s="3"/>
    </row>
    <row r="4088" spans="20:20">
      <c r="T4088" s="3"/>
    </row>
    <row r="4089" spans="20:20">
      <c r="T4089" s="3"/>
    </row>
    <row r="4090" spans="20:20">
      <c r="T4090" s="3"/>
    </row>
    <row r="4091" spans="20:20">
      <c r="T4091" s="3"/>
    </row>
    <row r="4092" spans="20:20">
      <c r="T4092" s="3"/>
    </row>
    <row r="4093" spans="20:20">
      <c r="T4093" s="3"/>
    </row>
    <row r="4094" spans="20:20">
      <c r="T4094" s="3"/>
    </row>
    <row r="4095" spans="20:20">
      <c r="T4095" s="3"/>
    </row>
    <row r="4096" spans="20:20">
      <c r="T4096" s="3"/>
    </row>
    <row r="4097" spans="20:20">
      <c r="T4097" s="3"/>
    </row>
    <row r="4098" spans="20:20">
      <c r="T4098" s="3"/>
    </row>
    <row r="4099" spans="20:20">
      <c r="T4099" s="3"/>
    </row>
    <row r="4100" spans="20:20">
      <c r="T4100" s="3"/>
    </row>
    <row r="4101" spans="20:20">
      <c r="T4101" s="3"/>
    </row>
    <row r="4102" spans="20:20">
      <c r="T4102" s="3"/>
    </row>
    <row r="4103" spans="20:20">
      <c r="T4103" s="3"/>
    </row>
    <row r="4104" spans="20:20">
      <c r="T4104" s="3"/>
    </row>
    <row r="4105" spans="20:20">
      <c r="T4105" s="3"/>
    </row>
    <row r="4106" spans="20:20">
      <c r="T4106" s="3"/>
    </row>
    <row r="4107" spans="20:20">
      <c r="T4107" s="3"/>
    </row>
    <row r="4108" spans="20:20">
      <c r="T4108" s="3"/>
    </row>
    <row r="4109" spans="20:20">
      <c r="T4109" s="3"/>
    </row>
    <row r="4110" spans="20:20">
      <c r="T4110" s="3"/>
    </row>
    <row r="4111" spans="20:20">
      <c r="T4111" s="3"/>
    </row>
    <row r="4112" spans="20:20">
      <c r="T4112" s="3"/>
    </row>
    <row r="4113" spans="20:20">
      <c r="T4113" s="3"/>
    </row>
    <row r="4114" spans="20:20">
      <c r="T4114" s="3"/>
    </row>
    <row r="4115" spans="20:20">
      <c r="T4115" s="3"/>
    </row>
    <row r="4116" spans="20:20">
      <c r="T4116" s="3"/>
    </row>
    <row r="4117" spans="20:20">
      <c r="T4117" s="3"/>
    </row>
    <row r="4118" spans="20:20">
      <c r="T4118" s="3"/>
    </row>
    <row r="4119" spans="20:20">
      <c r="T4119" s="3"/>
    </row>
    <row r="4120" spans="20:20">
      <c r="T4120" s="3"/>
    </row>
    <row r="4121" spans="20:20">
      <c r="T4121" s="3"/>
    </row>
    <row r="4122" spans="20:20">
      <c r="T4122" s="3"/>
    </row>
    <row r="4123" spans="20:20">
      <c r="T4123" s="3"/>
    </row>
    <row r="4124" spans="20:20">
      <c r="T4124" s="3"/>
    </row>
    <row r="4125" spans="20:20">
      <c r="T4125" s="3"/>
    </row>
    <row r="4126" spans="20:20">
      <c r="T4126" s="3"/>
    </row>
    <row r="4127" spans="20:20">
      <c r="T4127" s="3"/>
    </row>
    <row r="4128" spans="20:20">
      <c r="T4128" s="3"/>
    </row>
    <row r="4129" spans="20:20">
      <c r="T4129" s="3"/>
    </row>
    <row r="4130" spans="20:20">
      <c r="T4130" s="3"/>
    </row>
    <row r="4131" spans="20:20">
      <c r="T4131" s="3"/>
    </row>
    <row r="4132" spans="20:20">
      <c r="T4132" s="3"/>
    </row>
    <row r="4133" spans="20:20">
      <c r="T4133" s="3"/>
    </row>
    <row r="4134" spans="20:20">
      <c r="T4134" s="3"/>
    </row>
    <row r="4135" spans="20:20">
      <c r="T4135" s="3"/>
    </row>
    <row r="4136" spans="20:20">
      <c r="T4136" s="3"/>
    </row>
    <row r="4137" spans="20:20">
      <c r="T4137" s="3"/>
    </row>
    <row r="4138" spans="20:20">
      <c r="T4138" s="3"/>
    </row>
    <row r="4139" spans="20:20">
      <c r="T4139" s="3"/>
    </row>
    <row r="4140" spans="20:20">
      <c r="T4140" s="3"/>
    </row>
    <row r="4141" spans="20:20">
      <c r="T4141" s="3"/>
    </row>
    <row r="4142" spans="20:20">
      <c r="T4142" s="3"/>
    </row>
    <row r="4143" spans="20:20">
      <c r="T4143" s="3"/>
    </row>
    <row r="4144" spans="20:20">
      <c r="T4144" s="3"/>
    </row>
    <row r="4145" spans="20:20">
      <c r="T4145" s="3"/>
    </row>
    <row r="4146" spans="20:20">
      <c r="T4146" s="3"/>
    </row>
    <row r="4147" spans="20:20">
      <c r="T4147" s="3"/>
    </row>
    <row r="4148" spans="20:20">
      <c r="T4148" s="3"/>
    </row>
    <row r="4149" spans="20:20">
      <c r="T4149" s="3"/>
    </row>
    <row r="4150" spans="20:20">
      <c r="T4150" s="3"/>
    </row>
    <row r="4151" spans="20:20">
      <c r="T4151" s="3"/>
    </row>
    <row r="4152" spans="20:20">
      <c r="T4152" s="3"/>
    </row>
    <row r="4153" spans="20:20">
      <c r="T4153" s="3"/>
    </row>
    <row r="4154" spans="20:20">
      <c r="T4154" s="3"/>
    </row>
    <row r="4155" spans="20:20">
      <c r="T4155" s="3"/>
    </row>
    <row r="4156" spans="20:20">
      <c r="T4156" s="3"/>
    </row>
    <row r="4157" spans="20:20">
      <c r="T4157" s="3"/>
    </row>
    <row r="4158" spans="20:20">
      <c r="T4158" s="3"/>
    </row>
    <row r="4159" spans="20:20">
      <c r="T4159" s="3"/>
    </row>
    <row r="4160" spans="20:20">
      <c r="T4160" s="3"/>
    </row>
    <row r="4161" spans="20:20">
      <c r="T4161" s="3"/>
    </row>
    <row r="4162" spans="20:20">
      <c r="T4162" s="3"/>
    </row>
    <row r="4163" spans="20:20">
      <c r="T4163" s="3"/>
    </row>
    <row r="4164" spans="20:20">
      <c r="T4164" s="3"/>
    </row>
    <row r="4165" spans="20:20">
      <c r="T4165" s="3"/>
    </row>
    <row r="4166" spans="20:20">
      <c r="T4166" s="3"/>
    </row>
    <row r="4167" spans="20:20">
      <c r="T4167" s="3"/>
    </row>
    <row r="4168" spans="20:20">
      <c r="T4168" s="3"/>
    </row>
    <row r="4169" spans="20:20">
      <c r="T4169" s="3"/>
    </row>
    <row r="4170" spans="20:20">
      <c r="T4170" s="3"/>
    </row>
    <row r="4171" spans="20:20">
      <c r="T4171" s="3"/>
    </row>
    <row r="4172" spans="20:20">
      <c r="T4172" s="3"/>
    </row>
    <row r="4173" spans="20:20">
      <c r="T4173" s="3"/>
    </row>
    <row r="4174" spans="20:20">
      <c r="T4174" s="3"/>
    </row>
    <row r="4175" spans="20:20">
      <c r="T4175" s="3"/>
    </row>
    <row r="4176" spans="20:20">
      <c r="T4176" s="3"/>
    </row>
    <row r="4177" spans="20:20">
      <c r="T4177" s="3"/>
    </row>
    <row r="4178" spans="20:20">
      <c r="T4178" s="3"/>
    </row>
    <row r="4179" spans="20:20">
      <c r="T4179" s="3"/>
    </row>
    <row r="4180" spans="20:20">
      <c r="T4180" s="3"/>
    </row>
    <row r="4181" spans="20:20">
      <c r="T4181" s="3"/>
    </row>
    <row r="4182" spans="20:20">
      <c r="T4182" s="3"/>
    </row>
    <row r="4183" spans="20:20">
      <c r="T4183" s="3"/>
    </row>
    <row r="4184" spans="20:20">
      <c r="T4184" s="3"/>
    </row>
    <row r="4185" spans="20:20">
      <c r="T4185" s="3"/>
    </row>
    <row r="4186" spans="20:20">
      <c r="T4186" s="3"/>
    </row>
    <row r="4187" spans="20:20">
      <c r="T4187" s="3"/>
    </row>
    <row r="4188" spans="20:20">
      <c r="T4188" s="3"/>
    </row>
    <row r="4189" spans="20:20">
      <c r="T4189" s="3"/>
    </row>
    <row r="4190" spans="20:20">
      <c r="T4190" s="3"/>
    </row>
    <row r="4191" spans="20:20">
      <c r="T4191" s="3"/>
    </row>
    <row r="4192" spans="20:20">
      <c r="T4192" s="3"/>
    </row>
    <row r="4193" spans="20:20">
      <c r="T4193" s="3"/>
    </row>
    <row r="4194" spans="20:20">
      <c r="T4194" s="3"/>
    </row>
    <row r="4195" spans="20:20">
      <c r="T4195" s="3"/>
    </row>
    <row r="4196" spans="20:20">
      <c r="T4196" s="3"/>
    </row>
    <row r="4197" spans="20:20">
      <c r="T4197" s="3"/>
    </row>
    <row r="4198" spans="20:20">
      <c r="T4198" s="3"/>
    </row>
    <row r="4199" spans="20:20">
      <c r="T4199" s="3"/>
    </row>
    <row r="4200" spans="20:20">
      <c r="T4200" s="3"/>
    </row>
    <row r="4201" spans="20:20">
      <c r="T4201" s="3"/>
    </row>
    <row r="4202" spans="20:20">
      <c r="T4202" s="3"/>
    </row>
    <row r="4203" spans="20:20">
      <c r="T4203" s="3"/>
    </row>
    <row r="4204" spans="20:20">
      <c r="T4204" s="3"/>
    </row>
    <row r="4205" spans="20:20">
      <c r="T4205" s="3"/>
    </row>
    <row r="4206" spans="20:20">
      <c r="T4206" s="3"/>
    </row>
    <row r="4207" spans="20:20">
      <c r="T4207" s="3"/>
    </row>
    <row r="4208" spans="20:20">
      <c r="T4208" s="3"/>
    </row>
    <row r="4209" spans="20:20">
      <c r="T4209" s="3"/>
    </row>
    <row r="4210" spans="20:20">
      <c r="T4210" s="3"/>
    </row>
    <row r="4211" spans="20:20">
      <c r="T4211" s="3"/>
    </row>
    <row r="4212" spans="20:20">
      <c r="T4212" s="3"/>
    </row>
    <row r="4213" spans="20:20">
      <c r="T4213" s="3"/>
    </row>
    <row r="4214" spans="20:20">
      <c r="T4214" s="3"/>
    </row>
    <row r="4215" spans="20:20">
      <c r="T4215" s="3"/>
    </row>
    <row r="4216" spans="20:20">
      <c r="T4216" s="3"/>
    </row>
    <row r="4217" spans="20:20">
      <c r="T4217" s="3"/>
    </row>
    <row r="4218" spans="20:20">
      <c r="T4218" s="3"/>
    </row>
    <row r="4219" spans="20:20">
      <c r="T4219" s="3"/>
    </row>
    <row r="4220" spans="20:20">
      <c r="T4220" s="3"/>
    </row>
    <row r="4221" spans="20:20">
      <c r="T4221" s="3"/>
    </row>
    <row r="4222" spans="20:20">
      <c r="T4222" s="3"/>
    </row>
    <row r="4223" spans="20:20">
      <c r="T4223" s="96"/>
    </row>
    <row r="4224" spans="20:20">
      <c r="T4224" s="3"/>
    </row>
    <row r="4225" spans="20:20">
      <c r="T4225" s="3"/>
    </row>
    <row r="4226" spans="20:20">
      <c r="T4226" s="3"/>
    </row>
    <row r="4227" spans="20:20">
      <c r="T4227" s="3"/>
    </row>
    <row r="4228" spans="20:20">
      <c r="T4228" s="3"/>
    </row>
    <row r="4229" spans="20:20">
      <c r="T4229" s="3"/>
    </row>
    <row r="4230" spans="20:20">
      <c r="T4230" s="3"/>
    </row>
    <row r="4231" spans="20:20">
      <c r="T4231" s="3"/>
    </row>
    <row r="4232" spans="20:20">
      <c r="T4232" s="3"/>
    </row>
    <row r="4233" spans="20:20">
      <c r="T4233" s="3"/>
    </row>
    <row r="4234" spans="20:20">
      <c r="T4234" s="3"/>
    </row>
    <row r="4235" spans="20:20">
      <c r="T4235" s="3"/>
    </row>
    <row r="4236" spans="20:20">
      <c r="T4236" s="3"/>
    </row>
    <row r="4237" spans="20:20">
      <c r="T4237" s="3"/>
    </row>
    <row r="4238" spans="20:20">
      <c r="T4238" s="3"/>
    </row>
    <row r="4239" spans="20:20">
      <c r="T4239" s="3"/>
    </row>
    <row r="4240" spans="20:20">
      <c r="T4240" s="3"/>
    </row>
    <row r="4241" spans="20:20">
      <c r="T4241" s="3"/>
    </row>
    <row r="4242" spans="20:20">
      <c r="T4242" s="3"/>
    </row>
    <row r="4243" spans="20:20">
      <c r="T4243" s="3"/>
    </row>
    <row r="4244" spans="20:20">
      <c r="T4244" s="3"/>
    </row>
    <row r="4245" spans="20:20">
      <c r="T4245" s="3"/>
    </row>
    <row r="4246" spans="20:20">
      <c r="T4246" s="3"/>
    </row>
    <row r="4247" spans="20:20">
      <c r="T4247" s="3"/>
    </row>
    <row r="4248" spans="20:20">
      <c r="T4248" s="3"/>
    </row>
    <row r="4249" spans="20:20">
      <c r="T4249" s="3"/>
    </row>
    <row r="4250" spans="20:20">
      <c r="T4250" s="3"/>
    </row>
    <row r="4251" spans="20:20">
      <c r="T4251" s="3"/>
    </row>
    <row r="4252" spans="20:20">
      <c r="T4252" s="3"/>
    </row>
    <row r="4253" spans="20:20">
      <c r="T4253" s="3"/>
    </row>
    <row r="4254" spans="20:20">
      <c r="T4254" s="3"/>
    </row>
    <row r="4255" spans="20:20">
      <c r="T4255" s="3"/>
    </row>
    <row r="4256" spans="20:20">
      <c r="T4256" s="3"/>
    </row>
    <row r="4257" spans="20:20">
      <c r="T4257" s="3"/>
    </row>
    <row r="4258" spans="20:20">
      <c r="T4258" s="3"/>
    </row>
    <row r="4259" spans="20:20">
      <c r="T4259" s="3"/>
    </row>
    <row r="4260" spans="20:20">
      <c r="T4260" s="3"/>
    </row>
    <row r="4261" spans="20:20">
      <c r="T4261" s="3"/>
    </row>
    <row r="4262" spans="20:20">
      <c r="T4262" s="3"/>
    </row>
    <row r="4263" spans="20:20">
      <c r="T4263" s="3"/>
    </row>
    <row r="4264" spans="20:20">
      <c r="T4264" s="3"/>
    </row>
    <row r="4265" spans="20:20">
      <c r="T4265" s="3"/>
    </row>
    <row r="4266" spans="20:20">
      <c r="T4266" s="3"/>
    </row>
    <row r="4267" spans="20:20">
      <c r="T4267" s="3"/>
    </row>
    <row r="4268" spans="20:20">
      <c r="T4268" s="3"/>
    </row>
    <row r="4269" spans="20:20">
      <c r="T4269" s="3"/>
    </row>
    <row r="4270" spans="20:20">
      <c r="T4270" s="3"/>
    </row>
    <row r="4271" spans="20:20">
      <c r="T4271" s="3"/>
    </row>
    <row r="4272" spans="20:20">
      <c r="T4272" s="3"/>
    </row>
    <row r="4273" spans="20:20">
      <c r="T4273" s="3"/>
    </row>
    <row r="4274" spans="20:20">
      <c r="T4274" s="3"/>
    </row>
    <row r="4275" spans="20:20">
      <c r="T4275" s="3"/>
    </row>
    <row r="4276" spans="20:20">
      <c r="T4276" s="3"/>
    </row>
    <row r="4277" spans="20:20">
      <c r="T4277" s="3"/>
    </row>
    <row r="4278" spans="20:20">
      <c r="T4278" s="3"/>
    </row>
    <row r="4279" spans="20:20">
      <c r="T4279" s="3"/>
    </row>
    <row r="4280" spans="20:20">
      <c r="T4280" s="3"/>
    </row>
    <row r="4281" spans="20:20">
      <c r="T4281" s="3"/>
    </row>
    <row r="4282" spans="20:20">
      <c r="T4282" s="3"/>
    </row>
    <row r="4283" spans="20:20">
      <c r="T4283" s="3"/>
    </row>
    <row r="4284" spans="20:20">
      <c r="T4284" s="3"/>
    </row>
    <row r="4285" spans="20:20">
      <c r="T4285" s="3"/>
    </row>
    <row r="4286" spans="20:20">
      <c r="T4286" s="3"/>
    </row>
    <row r="4287" spans="20:20">
      <c r="T4287" s="3"/>
    </row>
    <row r="4288" spans="20:20">
      <c r="T4288" s="3"/>
    </row>
    <row r="4289" spans="20:20">
      <c r="T4289" s="3"/>
    </row>
    <row r="4290" spans="20:20">
      <c r="T4290" s="3"/>
    </row>
    <row r="4291" spans="20:20">
      <c r="T4291" s="3"/>
    </row>
    <row r="4292" spans="20:20">
      <c r="T4292" s="3"/>
    </row>
    <row r="4293" spans="20:20">
      <c r="T4293" s="3"/>
    </row>
    <row r="4294" spans="20:20">
      <c r="T4294" s="3"/>
    </row>
    <row r="4295" spans="20:20">
      <c r="T4295" s="3"/>
    </row>
    <row r="4296" spans="20:20">
      <c r="T4296" s="3"/>
    </row>
    <row r="4297" spans="20:20">
      <c r="T4297" s="3"/>
    </row>
    <row r="4298" spans="20:20">
      <c r="T4298" s="3"/>
    </row>
    <row r="4299" spans="20:20">
      <c r="T4299" s="3"/>
    </row>
    <row r="4300" spans="20:20">
      <c r="T4300" s="3"/>
    </row>
    <row r="4301" spans="20:20">
      <c r="T4301" s="3"/>
    </row>
    <row r="4302" spans="20:20">
      <c r="T4302" s="3"/>
    </row>
    <row r="4303" spans="20:20">
      <c r="T4303" s="3"/>
    </row>
    <row r="4304" spans="20:20">
      <c r="T4304" s="3"/>
    </row>
    <row r="4305" spans="20:20">
      <c r="T4305" s="3"/>
    </row>
    <row r="4306" spans="20:20">
      <c r="T4306" s="3"/>
    </row>
    <row r="4307" spans="20:20">
      <c r="T4307" s="3"/>
    </row>
    <row r="4308" spans="20:20">
      <c r="T4308" s="3"/>
    </row>
    <row r="4309" spans="20:20">
      <c r="T4309" s="3"/>
    </row>
    <row r="4310" spans="20:20">
      <c r="T4310" s="3"/>
    </row>
    <row r="4311" spans="20:20">
      <c r="T4311" s="3"/>
    </row>
    <row r="4312" spans="20:20">
      <c r="T4312" s="3"/>
    </row>
    <row r="4313" spans="20:20">
      <c r="T4313" s="3"/>
    </row>
    <row r="4314" spans="20:20">
      <c r="T4314" s="3"/>
    </row>
    <row r="4315" spans="20:20">
      <c r="T4315" s="3"/>
    </row>
    <row r="4316" spans="20:20">
      <c r="T4316" s="3"/>
    </row>
    <row r="4317" spans="20:20">
      <c r="T4317" s="3"/>
    </row>
    <row r="4318" spans="20:20">
      <c r="T4318" s="3"/>
    </row>
    <row r="4319" spans="20:20">
      <c r="T4319" s="3"/>
    </row>
    <row r="4320" spans="20:20">
      <c r="T4320" s="3"/>
    </row>
    <row r="4321" spans="20:20">
      <c r="T4321" s="3"/>
    </row>
    <row r="4322" spans="20:20">
      <c r="T4322" s="3"/>
    </row>
    <row r="4323" spans="20:20">
      <c r="T4323" s="3"/>
    </row>
    <row r="4324" spans="20:20">
      <c r="T4324" s="3"/>
    </row>
    <row r="4325" spans="20:20">
      <c r="T4325" s="3"/>
    </row>
    <row r="4326" spans="20:20">
      <c r="T4326" s="3"/>
    </row>
    <row r="4327" spans="20:20">
      <c r="T4327" s="3"/>
    </row>
    <row r="4328" spans="20:20">
      <c r="T4328" s="3"/>
    </row>
    <row r="4329" spans="20:20">
      <c r="T4329" s="3"/>
    </row>
    <row r="4330" spans="20:20">
      <c r="T4330" s="3"/>
    </row>
    <row r="4331" spans="20:20">
      <c r="T4331" s="3"/>
    </row>
    <row r="4332" spans="20:20">
      <c r="T4332" s="3"/>
    </row>
    <row r="4333" spans="20:20">
      <c r="T4333" s="3"/>
    </row>
    <row r="4334" spans="20:20">
      <c r="T4334" s="3"/>
    </row>
    <row r="4335" spans="20:20">
      <c r="T4335" s="3"/>
    </row>
    <row r="4336" spans="20:20">
      <c r="T4336" s="3"/>
    </row>
    <row r="4337" spans="20:20">
      <c r="T4337" s="3"/>
    </row>
    <row r="4338" spans="20:20">
      <c r="T4338" s="3"/>
    </row>
    <row r="4339" spans="20:20">
      <c r="T4339" s="3"/>
    </row>
    <row r="4340" spans="20:20">
      <c r="T4340" s="3"/>
    </row>
    <row r="4341" spans="20:20">
      <c r="T4341" s="3"/>
    </row>
    <row r="4342" spans="20:20">
      <c r="T4342" s="3"/>
    </row>
    <row r="4343" spans="20:20">
      <c r="T4343" s="3"/>
    </row>
    <row r="4344" spans="20:20">
      <c r="T4344" s="3"/>
    </row>
    <row r="4345" spans="20:20">
      <c r="T4345" s="3"/>
    </row>
    <row r="4346" spans="20:20">
      <c r="T4346" s="3"/>
    </row>
    <row r="4347" spans="20:20">
      <c r="T4347" s="3"/>
    </row>
    <row r="4348" spans="20:20">
      <c r="T4348" s="3"/>
    </row>
    <row r="4349" spans="20:20">
      <c r="T4349" s="3"/>
    </row>
    <row r="4350" spans="20:20">
      <c r="T4350" s="3"/>
    </row>
    <row r="4351" spans="20:20">
      <c r="T4351" s="3"/>
    </row>
    <row r="4352" spans="20:20">
      <c r="T4352" s="3"/>
    </row>
    <row r="4353" spans="20:20">
      <c r="T4353" s="3"/>
    </row>
    <row r="4354" spans="20:20">
      <c r="T4354" s="3"/>
    </row>
    <row r="4355" spans="20:20">
      <c r="T4355" s="3"/>
    </row>
    <row r="4356" spans="20:20">
      <c r="T4356" s="3"/>
    </row>
    <row r="4357" spans="20:20">
      <c r="T4357" s="3"/>
    </row>
    <row r="4358" spans="20:20">
      <c r="T4358" s="3"/>
    </row>
    <row r="4359" spans="20:20">
      <c r="T4359" s="3"/>
    </row>
    <row r="4360" spans="20:20">
      <c r="T4360" s="3"/>
    </row>
    <row r="4361" spans="20:20">
      <c r="T4361" s="3"/>
    </row>
    <row r="4362" spans="20:20">
      <c r="T4362" s="3"/>
    </row>
    <row r="4363" spans="20:20">
      <c r="T4363" s="3"/>
    </row>
    <row r="4364" spans="20:20">
      <c r="T4364" s="3"/>
    </row>
    <row r="4365" spans="20:20">
      <c r="T4365" s="3"/>
    </row>
    <row r="4366" spans="20:20">
      <c r="T4366" s="3"/>
    </row>
    <row r="4367" spans="20:20">
      <c r="T4367" s="3"/>
    </row>
    <row r="4368" spans="20:20">
      <c r="T4368" s="3"/>
    </row>
    <row r="4369" spans="20:20">
      <c r="T4369" s="3"/>
    </row>
    <row r="4370" spans="20:20">
      <c r="T4370" s="3"/>
    </row>
    <row r="4371" spans="20:20">
      <c r="T4371" s="3"/>
    </row>
    <row r="4372" spans="20:20">
      <c r="T4372" s="3"/>
    </row>
    <row r="4373" spans="20:20">
      <c r="T4373" s="3"/>
    </row>
    <row r="4374" spans="20:20">
      <c r="T4374" s="3"/>
    </row>
    <row r="4375" spans="20:20">
      <c r="T4375" s="3"/>
    </row>
    <row r="4376" spans="20:20">
      <c r="T4376" s="3"/>
    </row>
    <row r="4377" spans="20:20">
      <c r="T4377" s="3"/>
    </row>
    <row r="4378" spans="20:20">
      <c r="T4378" s="3"/>
    </row>
    <row r="4379" spans="20:20">
      <c r="T4379" s="3"/>
    </row>
    <row r="4380" spans="20:20">
      <c r="T4380" s="3"/>
    </row>
    <row r="4381" spans="20:20">
      <c r="T4381" s="3"/>
    </row>
    <row r="4382" spans="20:20">
      <c r="T4382" s="3"/>
    </row>
    <row r="4383" spans="20:20">
      <c r="T4383" s="3"/>
    </row>
    <row r="4384" spans="20:20">
      <c r="T4384" s="3"/>
    </row>
    <row r="4385" spans="20:20">
      <c r="T4385" s="3"/>
    </row>
    <row r="4386" spans="20:20">
      <c r="T4386" s="3"/>
    </row>
    <row r="4387" spans="20:20">
      <c r="T4387" s="3"/>
    </row>
    <row r="4388" spans="20:20">
      <c r="T4388" s="3"/>
    </row>
    <row r="4389" spans="20:20">
      <c r="T4389" s="3"/>
    </row>
    <row r="4390" spans="20:20">
      <c r="T4390" s="3"/>
    </row>
    <row r="4391" spans="20:20">
      <c r="T4391" s="3"/>
    </row>
    <row r="4392" spans="20:20">
      <c r="T4392" s="3"/>
    </row>
    <row r="4393" spans="20:20">
      <c r="T4393" s="3"/>
    </row>
    <row r="4394" spans="20:20">
      <c r="T4394" s="3"/>
    </row>
    <row r="4395" spans="20:20">
      <c r="T4395" s="3"/>
    </row>
    <row r="4396" spans="20:20">
      <c r="T4396" s="3"/>
    </row>
    <row r="4397" spans="20:20">
      <c r="T4397" s="3"/>
    </row>
    <row r="4398" spans="20:20">
      <c r="T4398" s="3"/>
    </row>
    <row r="4399" spans="20:20">
      <c r="T4399" s="3"/>
    </row>
    <row r="4400" spans="20:20">
      <c r="T4400" s="3"/>
    </row>
    <row r="4401" spans="20:20">
      <c r="T4401" s="3"/>
    </row>
    <row r="4402" spans="20:20">
      <c r="T4402" s="3"/>
    </row>
    <row r="4403" spans="20:20">
      <c r="T4403" s="3"/>
    </row>
    <row r="4404" spans="20:20">
      <c r="T4404" s="3"/>
    </row>
    <row r="4405" spans="20:20">
      <c r="T4405" s="3"/>
    </row>
    <row r="4406" spans="20:20">
      <c r="T4406" s="3"/>
    </row>
    <row r="4407" spans="20:20">
      <c r="T4407" s="3"/>
    </row>
    <row r="4408" spans="20:20">
      <c r="T4408" s="3"/>
    </row>
    <row r="4409" spans="20:20">
      <c r="T4409" s="3"/>
    </row>
    <row r="4410" spans="20:20">
      <c r="T4410" s="3"/>
    </row>
    <row r="4411" spans="20:20">
      <c r="T4411" s="3"/>
    </row>
    <row r="4412" spans="20:20">
      <c r="T4412" s="3"/>
    </row>
    <row r="4413" spans="20:20">
      <c r="T4413" s="3"/>
    </row>
    <row r="4414" spans="20:20">
      <c r="T4414" s="3"/>
    </row>
    <row r="4415" spans="20:20">
      <c r="T4415" s="3"/>
    </row>
    <row r="4416" spans="20:20">
      <c r="T4416" s="3"/>
    </row>
    <row r="4417" spans="20:20">
      <c r="T4417" s="3"/>
    </row>
    <row r="4418" spans="20:20">
      <c r="T4418" s="3"/>
    </row>
    <row r="4419" spans="20:20">
      <c r="T4419" s="3"/>
    </row>
    <row r="4420" spans="20:20">
      <c r="T4420" s="3"/>
    </row>
    <row r="4421" spans="20:20">
      <c r="T4421" s="3"/>
    </row>
    <row r="4422" spans="20:20">
      <c r="T4422" s="3"/>
    </row>
    <row r="4423" spans="20:20">
      <c r="T4423" s="3"/>
    </row>
    <row r="4424" spans="20:20">
      <c r="T4424" s="3"/>
    </row>
    <row r="4425" spans="20:20">
      <c r="T4425" s="3"/>
    </row>
    <row r="4426" spans="20:20">
      <c r="T4426" s="3"/>
    </row>
    <row r="4427" spans="20:20">
      <c r="T4427" s="3"/>
    </row>
    <row r="4428" spans="20:20">
      <c r="T4428" s="3"/>
    </row>
    <row r="4429" spans="20:20">
      <c r="T4429" s="3"/>
    </row>
    <row r="4430" spans="20:20">
      <c r="T4430" s="3"/>
    </row>
    <row r="4431" spans="20:20">
      <c r="T4431" s="3"/>
    </row>
    <row r="4432" spans="20:20">
      <c r="T4432" s="3"/>
    </row>
    <row r="4433" spans="20:20">
      <c r="T4433" s="3"/>
    </row>
    <row r="4434" spans="20:20">
      <c r="T4434" s="3"/>
    </row>
    <row r="4435" spans="20:20">
      <c r="T4435" s="3"/>
    </row>
    <row r="4436" spans="20:20">
      <c r="T4436" s="3"/>
    </row>
    <row r="4437" spans="20:20">
      <c r="T4437" s="3"/>
    </row>
    <row r="4438" spans="20:20">
      <c r="T4438" s="3"/>
    </row>
    <row r="4439" spans="20:20">
      <c r="T4439" s="3"/>
    </row>
    <row r="4440" spans="20:20">
      <c r="T4440" s="3"/>
    </row>
    <row r="4441" spans="20:20">
      <c r="T4441" s="3"/>
    </row>
    <row r="4442" spans="20:20">
      <c r="T4442" s="3"/>
    </row>
    <row r="4443" spans="20:20">
      <c r="T4443" s="3"/>
    </row>
    <row r="4444" spans="20:20">
      <c r="T4444" s="3"/>
    </row>
    <row r="4445" spans="20:20">
      <c r="T4445" s="3"/>
    </row>
    <row r="4446" spans="20:20">
      <c r="T4446" s="3"/>
    </row>
    <row r="4447" spans="20:20">
      <c r="T4447" s="3"/>
    </row>
    <row r="4448" spans="20:20">
      <c r="T4448" s="3"/>
    </row>
    <row r="4449" spans="20:20">
      <c r="T4449" s="3"/>
    </row>
    <row r="4450" spans="20:20">
      <c r="T4450" s="3"/>
    </row>
    <row r="4451" spans="20:20">
      <c r="T4451" s="3"/>
    </row>
    <row r="4452" spans="20:20">
      <c r="T4452" s="3"/>
    </row>
    <row r="4453" spans="20:20">
      <c r="T4453" s="3"/>
    </row>
    <row r="4454" spans="20:20">
      <c r="T4454" s="3"/>
    </row>
    <row r="4455" spans="20:20">
      <c r="T4455" s="3"/>
    </row>
    <row r="4456" spans="20:20">
      <c r="T4456" s="3"/>
    </row>
    <row r="4457" spans="20:20">
      <c r="T4457" s="3"/>
    </row>
    <row r="4458" spans="20:20">
      <c r="T4458" s="3"/>
    </row>
    <row r="4459" spans="20:20">
      <c r="T4459" s="3"/>
    </row>
    <row r="4460" spans="20:20">
      <c r="T4460" s="3"/>
    </row>
    <row r="4461" spans="20:20">
      <c r="T4461" s="3"/>
    </row>
    <row r="4462" spans="20:20">
      <c r="T4462" s="3"/>
    </row>
    <row r="4463" spans="20:20">
      <c r="T4463" s="3"/>
    </row>
    <row r="4464" spans="20:20">
      <c r="T4464" s="3"/>
    </row>
    <row r="4465" spans="20:20">
      <c r="T4465" s="3"/>
    </row>
    <row r="4466" spans="20:20">
      <c r="T4466" s="3"/>
    </row>
    <row r="4467" spans="20:20">
      <c r="T4467" s="3"/>
    </row>
    <row r="4468" spans="20:20">
      <c r="T4468" s="3"/>
    </row>
    <row r="4469" spans="20:20">
      <c r="T4469" s="3"/>
    </row>
    <row r="4470" spans="20:20">
      <c r="T4470" s="3"/>
    </row>
    <row r="4471" spans="20:20">
      <c r="T4471" s="3"/>
    </row>
    <row r="4472" spans="20:20">
      <c r="T4472" s="3"/>
    </row>
    <row r="4473" spans="20:20">
      <c r="T4473" s="3"/>
    </row>
    <row r="4474" spans="20:20">
      <c r="T4474" s="3"/>
    </row>
    <row r="4475" spans="20:20">
      <c r="T4475" s="3"/>
    </row>
    <row r="4476" spans="20:20">
      <c r="T4476" s="3"/>
    </row>
    <row r="4477" spans="20:20">
      <c r="T4477" s="3"/>
    </row>
    <row r="4478" spans="20:20">
      <c r="T4478" s="3"/>
    </row>
    <row r="4479" spans="20:20">
      <c r="T4479" s="3"/>
    </row>
    <row r="4480" spans="20:20">
      <c r="T4480" s="3"/>
    </row>
    <row r="4481" spans="20:20">
      <c r="T4481" s="3"/>
    </row>
    <row r="4482" spans="20:20">
      <c r="T4482" s="3"/>
    </row>
    <row r="4483" spans="20:20">
      <c r="T4483" s="3"/>
    </row>
    <row r="4484" spans="20:20">
      <c r="T4484" s="3"/>
    </row>
    <row r="4485" spans="20:20">
      <c r="T4485" s="3"/>
    </row>
    <row r="4486" spans="20:20">
      <c r="T4486" s="3"/>
    </row>
    <row r="4487" spans="20:20">
      <c r="T4487" s="3"/>
    </row>
    <row r="4488" spans="20:20">
      <c r="T4488" s="3"/>
    </row>
    <row r="4489" spans="20:20">
      <c r="T4489" s="3"/>
    </row>
    <row r="4490" spans="20:20">
      <c r="T4490" s="3"/>
    </row>
    <row r="4491" spans="20:20">
      <c r="T4491" s="3"/>
    </row>
    <row r="4492" spans="20:20">
      <c r="T4492" s="3"/>
    </row>
    <row r="4493" spans="20:20">
      <c r="T4493" s="3"/>
    </row>
    <row r="4494" spans="20:20">
      <c r="T4494" s="3"/>
    </row>
    <row r="4495" spans="20:20">
      <c r="T4495" s="3"/>
    </row>
    <row r="4496" spans="20:20">
      <c r="T4496" s="3"/>
    </row>
    <row r="4497" spans="20:20">
      <c r="T4497" s="3"/>
    </row>
    <row r="4498" spans="20:20">
      <c r="T4498" s="3"/>
    </row>
    <row r="4499" spans="20:20">
      <c r="T4499" s="3"/>
    </row>
    <row r="4500" spans="20:20">
      <c r="T4500" s="96"/>
    </row>
    <row r="4501" spans="20:20">
      <c r="T4501" s="3"/>
    </row>
    <row r="4502" spans="20:20">
      <c r="T4502" s="3"/>
    </row>
    <row r="4503" spans="20:20">
      <c r="T4503" s="3"/>
    </row>
    <row r="4504" spans="20:20">
      <c r="T4504" s="3"/>
    </row>
    <row r="4505" spans="20:20">
      <c r="T4505" s="3"/>
    </row>
    <row r="4506" spans="20:20">
      <c r="T4506" s="3"/>
    </row>
    <row r="4507" spans="20:20">
      <c r="T4507" s="3"/>
    </row>
    <row r="4508" spans="20:20">
      <c r="T4508" s="3"/>
    </row>
    <row r="4509" spans="20:20">
      <c r="T4509" s="3"/>
    </row>
    <row r="4510" spans="20:20">
      <c r="T4510" s="3"/>
    </row>
    <row r="4511" spans="20:20">
      <c r="T4511" s="3"/>
    </row>
    <row r="4512" spans="20:20">
      <c r="T4512" s="3"/>
    </row>
    <row r="4513" spans="20:20">
      <c r="T4513" s="3"/>
    </row>
    <row r="4514" spans="20:20">
      <c r="T4514" s="3"/>
    </row>
    <row r="4515" spans="20:20">
      <c r="T4515" s="3"/>
    </row>
    <row r="4516" spans="20:20">
      <c r="T4516" s="3"/>
    </row>
    <row r="4517" spans="20:20">
      <c r="T4517" s="3"/>
    </row>
    <row r="4518" spans="20:20">
      <c r="T4518" s="3"/>
    </row>
    <row r="4519" spans="20:20">
      <c r="T4519" s="3"/>
    </row>
    <row r="4520" spans="20:20">
      <c r="T4520" s="3"/>
    </row>
    <row r="4521" spans="20:20">
      <c r="T4521" s="3"/>
    </row>
    <row r="4522" spans="20:20">
      <c r="T4522" s="3"/>
    </row>
    <row r="4523" spans="20:20">
      <c r="T4523" s="3"/>
    </row>
    <row r="4524" spans="20:20">
      <c r="T4524" s="3"/>
    </row>
    <row r="4525" spans="20:20">
      <c r="T4525" s="3"/>
    </row>
    <row r="4526" spans="20:20">
      <c r="T4526" s="3"/>
    </row>
    <row r="4527" spans="20:20">
      <c r="T4527" s="3"/>
    </row>
    <row r="4528" spans="20:20">
      <c r="T4528" s="3"/>
    </row>
    <row r="4529" spans="20:20">
      <c r="T4529" s="3"/>
    </row>
    <row r="4530" spans="20:20">
      <c r="T4530" s="3"/>
    </row>
    <row r="4531" spans="20:20">
      <c r="T4531" s="3"/>
    </row>
    <row r="4532" spans="20:20">
      <c r="T4532" s="3"/>
    </row>
    <row r="4533" spans="20:20">
      <c r="T4533" s="3"/>
    </row>
    <row r="4534" spans="20:20">
      <c r="T4534" s="3"/>
    </row>
    <row r="4535" spans="20:20">
      <c r="T4535" s="3"/>
    </row>
    <row r="4536" spans="20:20">
      <c r="T4536" s="3"/>
    </row>
    <row r="4537" spans="20:20">
      <c r="T4537" s="3"/>
    </row>
    <row r="4538" spans="20:20">
      <c r="T4538" s="3"/>
    </row>
    <row r="4539" spans="20:20">
      <c r="T4539" s="3"/>
    </row>
    <row r="4540" spans="20:20">
      <c r="T4540" s="3"/>
    </row>
    <row r="4541" spans="20:20">
      <c r="T4541" s="3"/>
    </row>
    <row r="4542" spans="20:20">
      <c r="T4542" s="3"/>
    </row>
    <row r="4543" spans="20:20">
      <c r="T4543" s="3"/>
    </row>
    <row r="4544" spans="20:20">
      <c r="T4544" s="3"/>
    </row>
    <row r="4545" spans="20:20">
      <c r="T4545" s="3"/>
    </row>
    <row r="4546" spans="20:20">
      <c r="T4546" s="3"/>
    </row>
    <row r="4547" spans="20:20">
      <c r="T4547" s="3"/>
    </row>
    <row r="4548" spans="20:20">
      <c r="T4548" s="3"/>
    </row>
    <row r="4549" spans="20:20">
      <c r="T4549" s="3"/>
    </row>
    <row r="4550" spans="20:20">
      <c r="T4550" s="3"/>
    </row>
    <row r="4551" spans="20:20">
      <c r="T4551" s="3"/>
    </row>
    <row r="4552" spans="20:20">
      <c r="T4552" s="3"/>
    </row>
    <row r="4553" spans="20:20">
      <c r="T4553" s="3"/>
    </row>
    <row r="4554" spans="20:20">
      <c r="T4554" s="3"/>
    </row>
    <row r="4555" spans="20:20">
      <c r="T4555" s="3"/>
    </row>
    <row r="4556" spans="20:20">
      <c r="T4556" s="3"/>
    </row>
    <row r="4557" spans="20:20">
      <c r="T4557" s="3"/>
    </row>
    <row r="4558" spans="20:20">
      <c r="T4558" s="3"/>
    </row>
    <row r="4559" spans="20:20">
      <c r="T4559" s="3"/>
    </row>
    <row r="4560" spans="20:20">
      <c r="T4560" s="3"/>
    </row>
    <row r="4561" spans="20:20">
      <c r="T4561" s="3"/>
    </row>
    <row r="4562" spans="20:20">
      <c r="T4562" s="3"/>
    </row>
    <row r="4563" spans="20:20">
      <c r="T4563" s="3"/>
    </row>
    <row r="4564" spans="20:20">
      <c r="T4564" s="3"/>
    </row>
    <row r="4565" spans="20:20">
      <c r="T4565" s="3"/>
    </row>
    <row r="4566" spans="20:20">
      <c r="T4566" s="3"/>
    </row>
    <row r="4567" spans="20:20">
      <c r="T4567" s="3"/>
    </row>
    <row r="4568" spans="20:20">
      <c r="T4568" s="3"/>
    </row>
    <row r="4569" spans="20:20">
      <c r="T4569" s="3"/>
    </row>
    <row r="4570" spans="20:20">
      <c r="T4570" s="3"/>
    </row>
    <row r="4571" spans="20:20">
      <c r="T4571" s="3"/>
    </row>
    <row r="4572" spans="20:20">
      <c r="T4572" s="3"/>
    </row>
    <row r="4573" spans="20:20">
      <c r="T4573" s="3"/>
    </row>
    <row r="4574" spans="20:20">
      <c r="T4574" s="3"/>
    </row>
    <row r="4575" spans="20:20">
      <c r="T4575" s="3"/>
    </row>
    <row r="4576" spans="20:20">
      <c r="T4576" s="3"/>
    </row>
    <row r="4577" spans="20:20">
      <c r="T4577" s="3"/>
    </row>
    <row r="4578" spans="20:20">
      <c r="T4578" s="3"/>
    </row>
    <row r="4579" spans="20:20">
      <c r="T4579" s="3"/>
    </row>
    <row r="4580" spans="20:20">
      <c r="T4580" s="3"/>
    </row>
    <row r="4581" spans="20:20">
      <c r="T4581" s="3"/>
    </row>
    <row r="4582" spans="20:20">
      <c r="T4582" s="3"/>
    </row>
    <row r="4583" spans="20:20">
      <c r="T4583" s="3"/>
    </row>
    <row r="4584" spans="20:20">
      <c r="T4584" s="3"/>
    </row>
    <row r="4585" spans="20:20">
      <c r="T4585" s="3"/>
    </row>
    <row r="4586" spans="20:20">
      <c r="T4586" s="3"/>
    </row>
    <row r="4587" spans="20:20">
      <c r="T4587" s="3"/>
    </row>
    <row r="4588" spans="20:20">
      <c r="T4588" s="3"/>
    </row>
    <row r="4589" spans="20:20">
      <c r="T4589" s="3"/>
    </row>
    <row r="4590" spans="20:20">
      <c r="T4590" s="3"/>
    </row>
    <row r="4591" spans="20:20">
      <c r="T4591" s="3"/>
    </row>
    <row r="4592" spans="20:20">
      <c r="T4592" s="3"/>
    </row>
    <row r="4593" spans="20:20">
      <c r="T4593" s="3"/>
    </row>
    <row r="4594" spans="20:20">
      <c r="T4594" s="3"/>
    </row>
    <row r="4595" spans="20:20">
      <c r="T4595" s="3"/>
    </row>
    <row r="4596" spans="20:20">
      <c r="T4596" s="3"/>
    </row>
    <row r="4597" spans="20:20">
      <c r="T4597" s="3"/>
    </row>
    <row r="4598" spans="20:20">
      <c r="T4598" s="3"/>
    </row>
    <row r="4599" spans="20:20">
      <c r="T4599" s="3"/>
    </row>
    <row r="4600" spans="20:20">
      <c r="T4600" s="3"/>
    </row>
    <row r="4601" spans="20:20">
      <c r="T4601" s="3"/>
    </row>
    <row r="4602" spans="20:20">
      <c r="T4602" s="3"/>
    </row>
    <row r="4603" spans="20:20">
      <c r="T4603" s="3"/>
    </row>
    <row r="4604" spans="20:20">
      <c r="T4604" s="3"/>
    </row>
    <row r="4605" spans="20:20">
      <c r="T4605" s="3"/>
    </row>
    <row r="4606" spans="20:20">
      <c r="T4606" s="3"/>
    </row>
    <row r="4607" spans="20:20">
      <c r="T4607" s="3"/>
    </row>
    <row r="4608" spans="20:20">
      <c r="T4608" s="3"/>
    </row>
    <row r="4609" spans="20:20">
      <c r="T4609" s="3"/>
    </row>
    <row r="4610" spans="20:20">
      <c r="T4610" s="3"/>
    </row>
    <row r="4611" spans="20:20">
      <c r="T4611" s="3"/>
    </row>
    <row r="4612" spans="20:20">
      <c r="T4612" s="3"/>
    </row>
    <row r="4613" spans="20:20">
      <c r="T4613" s="3"/>
    </row>
    <row r="4614" spans="20:20">
      <c r="T4614" s="3"/>
    </row>
    <row r="4615" spans="20:20">
      <c r="T4615" s="3"/>
    </row>
    <row r="4616" spans="20:20">
      <c r="T4616" s="3"/>
    </row>
    <row r="4617" spans="20:20">
      <c r="T4617" s="3"/>
    </row>
    <row r="4618" spans="20:20">
      <c r="T4618" s="3"/>
    </row>
    <row r="4619" spans="20:20">
      <c r="T4619" s="3"/>
    </row>
    <row r="4620" spans="20:20">
      <c r="T4620" s="3"/>
    </row>
    <row r="4621" spans="20:20">
      <c r="T4621" s="3"/>
    </row>
    <row r="4622" spans="20:20">
      <c r="T4622" s="3"/>
    </row>
    <row r="4623" spans="20:20">
      <c r="T4623" s="3"/>
    </row>
    <row r="4624" spans="20:20">
      <c r="T4624" s="3"/>
    </row>
    <row r="4625" spans="20:20">
      <c r="T4625" s="3"/>
    </row>
    <row r="4626" spans="20:20">
      <c r="T4626" s="3"/>
    </row>
    <row r="4627" spans="20:20">
      <c r="T4627" s="3"/>
    </row>
    <row r="4628" spans="20:20">
      <c r="T4628" s="3"/>
    </row>
    <row r="4629" spans="20:20">
      <c r="T4629" s="3"/>
    </row>
    <row r="4630" spans="20:20">
      <c r="T4630" s="3"/>
    </row>
    <row r="4631" spans="20:20">
      <c r="T4631" s="3"/>
    </row>
    <row r="4632" spans="20:20">
      <c r="T4632" s="3"/>
    </row>
    <row r="4633" spans="20:20">
      <c r="T4633" s="3"/>
    </row>
    <row r="4634" spans="20:20">
      <c r="T4634" s="3"/>
    </row>
    <row r="4635" spans="20:20">
      <c r="T4635" s="3"/>
    </row>
    <row r="4636" spans="20:20">
      <c r="T4636" s="3"/>
    </row>
    <row r="4637" spans="20:20">
      <c r="T4637" s="3"/>
    </row>
    <row r="4638" spans="20:20">
      <c r="T4638" s="3"/>
    </row>
    <row r="4639" spans="20:20">
      <c r="T4639" s="3"/>
    </row>
    <row r="4640" spans="20:20">
      <c r="T4640" s="3"/>
    </row>
    <row r="4641" spans="20:20">
      <c r="T4641" s="3"/>
    </row>
    <row r="4642" spans="20:20">
      <c r="T4642" s="3"/>
    </row>
    <row r="4643" spans="20:20">
      <c r="T4643" s="3"/>
    </row>
    <row r="4644" spans="20:20">
      <c r="T4644" s="3"/>
    </row>
    <row r="4645" spans="20:20">
      <c r="T4645" s="3"/>
    </row>
    <row r="4646" spans="20:20">
      <c r="T4646" s="3"/>
    </row>
    <row r="4647" spans="20:20">
      <c r="T4647" s="3"/>
    </row>
    <row r="4648" spans="20:20">
      <c r="T4648" s="3"/>
    </row>
    <row r="4649" spans="20:20">
      <c r="T4649" s="3"/>
    </row>
    <row r="4650" spans="20:20">
      <c r="T4650" s="3"/>
    </row>
    <row r="4651" spans="20:20">
      <c r="T4651" s="3"/>
    </row>
    <row r="4652" spans="20:20">
      <c r="T4652" s="3"/>
    </row>
    <row r="4653" spans="20:20">
      <c r="T4653" s="3"/>
    </row>
    <row r="4654" spans="20:20">
      <c r="T4654" s="3"/>
    </row>
    <row r="4655" spans="20:20">
      <c r="T4655" s="3"/>
    </row>
    <row r="4656" spans="20:20">
      <c r="T4656" s="3"/>
    </row>
    <row r="4657" spans="20:20">
      <c r="T4657" s="3"/>
    </row>
    <row r="4658" spans="20:20">
      <c r="T4658" s="3"/>
    </row>
    <row r="4659" spans="20:20">
      <c r="T4659" s="3"/>
    </row>
    <row r="4660" spans="20:20">
      <c r="T4660" s="3"/>
    </row>
    <row r="4661" spans="20:20">
      <c r="T4661" s="3"/>
    </row>
    <row r="4662" spans="20:20">
      <c r="T4662" s="3"/>
    </row>
    <row r="4663" spans="20:20">
      <c r="T4663" s="3"/>
    </row>
    <row r="4664" spans="20:20">
      <c r="T4664" s="3"/>
    </row>
    <row r="4665" spans="20:20">
      <c r="T4665" s="3"/>
    </row>
    <row r="4666" spans="20:20">
      <c r="T4666" s="3"/>
    </row>
    <row r="4667" spans="20:20">
      <c r="T4667" s="3"/>
    </row>
    <row r="4668" spans="20:20">
      <c r="T4668" s="3"/>
    </row>
    <row r="4669" spans="20:20">
      <c r="T4669" s="3"/>
    </row>
    <row r="4670" spans="20:20">
      <c r="T4670" s="3"/>
    </row>
    <row r="4671" spans="20:20">
      <c r="T4671" s="3"/>
    </row>
    <row r="4672" spans="20:20">
      <c r="T4672" s="3"/>
    </row>
    <row r="4673" spans="20:20">
      <c r="T4673" s="3"/>
    </row>
    <row r="4674" spans="20:20">
      <c r="T4674" s="3"/>
    </row>
    <row r="4675" spans="20:20">
      <c r="T4675" s="3"/>
    </row>
    <row r="4676" spans="20:20">
      <c r="T4676" s="3"/>
    </row>
    <row r="4677" spans="20:20">
      <c r="T4677" s="3"/>
    </row>
    <row r="4678" spans="20:20">
      <c r="T4678" s="3"/>
    </row>
    <row r="4679" spans="20:20">
      <c r="T4679" s="3"/>
    </row>
    <row r="4680" spans="20:20">
      <c r="T4680" s="3"/>
    </row>
    <row r="4681" spans="20:20">
      <c r="T4681" s="3"/>
    </row>
    <row r="4682" spans="20:20">
      <c r="T4682" s="3"/>
    </row>
    <row r="4683" spans="20:20">
      <c r="T4683" s="3"/>
    </row>
    <row r="4684" spans="20:20">
      <c r="T4684" s="3"/>
    </row>
    <row r="4685" spans="20:20">
      <c r="T4685" s="3"/>
    </row>
    <row r="4686" spans="20:20">
      <c r="T4686" s="3"/>
    </row>
    <row r="4687" spans="20:20">
      <c r="T4687" s="3"/>
    </row>
    <row r="4688" spans="20:20">
      <c r="T4688" s="3"/>
    </row>
    <row r="4689" spans="20:20">
      <c r="T4689" s="3"/>
    </row>
    <row r="4690" spans="20:20">
      <c r="T4690" s="3"/>
    </row>
    <row r="4691" spans="20:20">
      <c r="T4691" s="3"/>
    </row>
    <row r="4692" spans="20:20">
      <c r="T4692" s="3"/>
    </row>
    <row r="4693" spans="20:20">
      <c r="T4693" s="3"/>
    </row>
    <row r="4694" spans="20:20">
      <c r="T4694" s="3"/>
    </row>
    <row r="4695" spans="20:20">
      <c r="T4695" s="3"/>
    </row>
    <row r="4696" spans="20:20">
      <c r="T4696" s="3"/>
    </row>
    <row r="4697" spans="20:20">
      <c r="T4697" s="3"/>
    </row>
    <row r="4698" spans="20:20">
      <c r="T4698" s="3"/>
    </row>
    <row r="4699" spans="20:20">
      <c r="T4699" s="3"/>
    </row>
    <row r="4700" spans="20:20">
      <c r="T4700" s="3"/>
    </row>
    <row r="4701" spans="20:20">
      <c r="T4701" s="3"/>
    </row>
    <row r="4702" spans="20:20">
      <c r="T4702" s="3"/>
    </row>
    <row r="4703" spans="20:20">
      <c r="T4703" s="3"/>
    </row>
    <row r="4704" spans="20:20">
      <c r="T4704" s="3"/>
    </row>
    <row r="4705" spans="20:20">
      <c r="T4705" s="3"/>
    </row>
    <row r="4706" spans="20:20">
      <c r="T4706" s="3"/>
    </row>
    <row r="4707" spans="20:20">
      <c r="T4707" s="3"/>
    </row>
    <row r="4708" spans="20:20">
      <c r="T4708" s="3"/>
    </row>
    <row r="4709" spans="20:20">
      <c r="T4709" s="3"/>
    </row>
    <row r="4710" spans="20:20">
      <c r="T4710" s="3"/>
    </row>
    <row r="4711" spans="20:20">
      <c r="T4711" s="3"/>
    </row>
    <row r="4712" spans="20:20">
      <c r="T4712" s="3"/>
    </row>
    <row r="4713" spans="20:20">
      <c r="T4713" s="3"/>
    </row>
    <row r="4714" spans="20:20">
      <c r="T4714" s="3"/>
    </row>
    <row r="4715" spans="20:20">
      <c r="T4715" s="3"/>
    </row>
    <row r="4716" spans="20:20">
      <c r="T4716" s="3"/>
    </row>
    <row r="4717" spans="20:20">
      <c r="T4717" s="3"/>
    </row>
    <row r="4718" spans="20:20">
      <c r="T4718" s="3"/>
    </row>
    <row r="4719" spans="20:20">
      <c r="T4719" s="3"/>
    </row>
    <row r="4720" spans="20:20">
      <c r="T4720" s="3"/>
    </row>
    <row r="4721" spans="20:20">
      <c r="T4721" s="3"/>
    </row>
    <row r="4722" spans="20:20">
      <c r="T4722" s="3"/>
    </row>
    <row r="4723" spans="20:20">
      <c r="T4723" s="3"/>
    </row>
    <row r="4724" spans="20:20">
      <c r="T4724" s="3"/>
    </row>
    <row r="4725" spans="20:20">
      <c r="T4725" s="3"/>
    </row>
    <row r="4726" spans="20:20">
      <c r="T4726" s="3"/>
    </row>
    <row r="4727" spans="20:20">
      <c r="T4727" s="3"/>
    </row>
    <row r="4728" spans="20:20">
      <c r="T4728" s="3"/>
    </row>
    <row r="4729" spans="20:20">
      <c r="T4729" s="3"/>
    </row>
    <row r="4730" spans="20:20">
      <c r="T4730" s="3"/>
    </row>
    <row r="4731" spans="20:20">
      <c r="T4731" s="3"/>
    </row>
    <row r="4732" spans="20:20">
      <c r="T4732" s="3"/>
    </row>
    <row r="4733" spans="20:20">
      <c r="T4733" s="3"/>
    </row>
    <row r="4734" spans="20:20">
      <c r="T4734" s="3"/>
    </row>
    <row r="4735" spans="20:20">
      <c r="T4735" s="3"/>
    </row>
    <row r="4736" spans="20:20">
      <c r="T4736" s="3"/>
    </row>
    <row r="4737" spans="20:20">
      <c r="T4737" s="3"/>
    </row>
    <row r="4738" spans="20:20">
      <c r="T4738" s="3"/>
    </row>
    <row r="4739" spans="20:20">
      <c r="T4739" s="3"/>
    </row>
    <row r="4740" spans="20:20">
      <c r="T4740" s="3"/>
    </row>
    <row r="4741" spans="20:20">
      <c r="T4741" s="3"/>
    </row>
    <row r="4742" spans="20:20">
      <c r="T4742" s="3"/>
    </row>
    <row r="4743" spans="20:20">
      <c r="T4743" s="3"/>
    </row>
    <row r="4744" spans="20:20">
      <c r="T4744" s="3"/>
    </row>
    <row r="4745" spans="20:20">
      <c r="T4745" s="3"/>
    </row>
    <row r="4746" spans="20:20">
      <c r="T4746" s="3"/>
    </row>
    <row r="4747" spans="20:20">
      <c r="T4747" s="3"/>
    </row>
    <row r="4748" spans="20:20">
      <c r="T4748" s="3"/>
    </row>
    <row r="4749" spans="20:20">
      <c r="T4749" s="3"/>
    </row>
    <row r="4750" spans="20:20">
      <c r="T4750" s="3"/>
    </row>
    <row r="4751" spans="20:20">
      <c r="T4751" s="3"/>
    </row>
    <row r="4752" spans="20:20">
      <c r="T4752" s="3"/>
    </row>
    <row r="4753" spans="20:20">
      <c r="T4753" s="3"/>
    </row>
    <row r="4754" spans="20:20">
      <c r="T4754" s="3"/>
    </row>
    <row r="4755" spans="20:20">
      <c r="T4755" s="3"/>
    </row>
    <row r="4756" spans="20:20">
      <c r="T4756" s="3"/>
    </row>
    <row r="4757" spans="20:20">
      <c r="T4757" s="3"/>
    </row>
    <row r="4758" spans="20:20">
      <c r="T4758" s="3"/>
    </row>
    <row r="4759" spans="20:20">
      <c r="T4759" s="3"/>
    </row>
    <row r="4760" spans="20:20">
      <c r="T4760" s="3"/>
    </row>
    <row r="4761" spans="20:20">
      <c r="T4761" s="3"/>
    </row>
    <row r="4762" spans="20:20">
      <c r="T4762" s="3"/>
    </row>
    <row r="4763" spans="20:20">
      <c r="T4763" s="3"/>
    </row>
    <row r="4764" spans="20:20">
      <c r="T4764" s="3"/>
    </row>
    <row r="4765" spans="20:20">
      <c r="T4765" s="3"/>
    </row>
    <row r="4766" spans="20:20">
      <c r="T4766" s="3"/>
    </row>
    <row r="4767" spans="20:20">
      <c r="T4767" s="3"/>
    </row>
    <row r="4768" spans="20:20">
      <c r="T4768" s="3"/>
    </row>
    <row r="4769" spans="20:20">
      <c r="T4769" s="3"/>
    </row>
    <row r="4770" spans="20:20">
      <c r="T4770" s="3"/>
    </row>
    <row r="4771" spans="20:20">
      <c r="T4771" s="3"/>
    </row>
    <row r="4772" spans="20:20">
      <c r="T4772" s="3"/>
    </row>
    <row r="4773" spans="20:20">
      <c r="T4773" s="3"/>
    </row>
    <row r="4774" spans="20:20">
      <c r="T4774" s="3"/>
    </row>
    <row r="4775" spans="20:20">
      <c r="T4775" s="3"/>
    </row>
    <row r="4776" spans="20:20">
      <c r="T4776" s="3"/>
    </row>
    <row r="4777" spans="20:20">
      <c r="T4777" s="3"/>
    </row>
    <row r="4778" spans="20:20">
      <c r="T4778" s="3"/>
    </row>
    <row r="4779" spans="20:20">
      <c r="T4779" s="3"/>
    </row>
    <row r="4780" spans="20:20">
      <c r="T4780" s="3"/>
    </row>
    <row r="4781" spans="20:20">
      <c r="T4781" s="3"/>
    </row>
    <row r="4782" spans="20:20">
      <c r="T4782" s="3"/>
    </row>
    <row r="4783" spans="20:20">
      <c r="T4783" s="3"/>
    </row>
    <row r="4784" spans="20:20">
      <c r="T4784" s="3"/>
    </row>
    <row r="4785" spans="20:20">
      <c r="T4785" s="3"/>
    </row>
    <row r="4786" spans="20:20">
      <c r="T4786" s="3"/>
    </row>
    <row r="4787" spans="20:20">
      <c r="T4787" s="3"/>
    </row>
    <row r="4788" spans="20:20">
      <c r="T4788" s="3"/>
    </row>
    <row r="4789" spans="20:20">
      <c r="T4789" s="3"/>
    </row>
    <row r="4790" spans="20:20">
      <c r="T4790" s="3"/>
    </row>
    <row r="4791" spans="20:20">
      <c r="T4791" s="3"/>
    </row>
    <row r="4792" spans="20:20">
      <c r="T4792" s="3"/>
    </row>
    <row r="4793" spans="20:20">
      <c r="T4793" s="3"/>
    </row>
    <row r="4794" spans="20:20">
      <c r="T4794" s="3"/>
    </row>
    <row r="4795" spans="20:20">
      <c r="T4795" s="3"/>
    </row>
    <row r="4796" spans="20:20">
      <c r="T4796" s="3"/>
    </row>
    <row r="4797" spans="20:20">
      <c r="T4797" s="3"/>
    </row>
    <row r="4798" spans="20:20">
      <c r="T4798" s="3"/>
    </row>
    <row r="4799" spans="20:20">
      <c r="T4799" s="3"/>
    </row>
    <row r="4800" spans="20:20">
      <c r="T4800" s="3"/>
    </row>
    <row r="4801" spans="20:20">
      <c r="T4801" s="3"/>
    </row>
    <row r="4802" spans="20:20">
      <c r="T4802" s="3"/>
    </row>
    <row r="4803" spans="20:20">
      <c r="T4803" s="3"/>
    </row>
    <row r="4804" spans="20:20">
      <c r="T4804" s="3"/>
    </row>
    <row r="4805" spans="20:20">
      <c r="T4805" s="3"/>
    </row>
    <row r="4806" spans="20:20">
      <c r="T4806" s="3"/>
    </row>
    <row r="4807" spans="20:20">
      <c r="T4807" s="3"/>
    </row>
    <row r="4808" spans="20:20">
      <c r="T4808" s="3"/>
    </row>
    <row r="4809" spans="20:20">
      <c r="T4809" s="3"/>
    </row>
    <row r="4810" spans="20:20">
      <c r="T4810" s="3"/>
    </row>
    <row r="4811" spans="20:20">
      <c r="T4811" s="3"/>
    </row>
    <row r="4812" spans="20:20">
      <c r="T4812" s="3"/>
    </row>
    <row r="4813" spans="20:20">
      <c r="T4813" s="3"/>
    </row>
    <row r="4814" spans="20:20">
      <c r="T4814" s="3"/>
    </row>
    <row r="4815" spans="20:20">
      <c r="T4815" s="3"/>
    </row>
    <row r="4816" spans="20:20">
      <c r="T4816" s="3"/>
    </row>
    <row r="4817" spans="20:20">
      <c r="T4817" s="3"/>
    </row>
    <row r="4818" spans="20:20">
      <c r="T4818" s="3"/>
    </row>
    <row r="4819" spans="20:20">
      <c r="T4819" s="3"/>
    </row>
    <row r="4820" spans="20:20">
      <c r="T4820" s="3"/>
    </row>
    <row r="4821" spans="20:20">
      <c r="T4821" s="3"/>
    </row>
    <row r="4822" spans="20:20">
      <c r="T4822" s="3"/>
    </row>
    <row r="4823" spans="20:20">
      <c r="T4823" s="3"/>
    </row>
    <row r="4824" spans="20:20">
      <c r="T4824" s="3"/>
    </row>
    <row r="4825" spans="20:20">
      <c r="T4825" s="3"/>
    </row>
    <row r="4826" spans="20:20">
      <c r="T4826" s="3"/>
    </row>
    <row r="4827" spans="20:20">
      <c r="T4827" s="3"/>
    </row>
    <row r="4828" spans="20:20">
      <c r="T4828" s="3"/>
    </row>
    <row r="4829" spans="20:20">
      <c r="T4829" s="3"/>
    </row>
    <row r="4830" spans="20:20">
      <c r="T4830" s="3"/>
    </row>
    <row r="4831" spans="20:20">
      <c r="T4831" s="3"/>
    </row>
    <row r="4832" spans="20:20">
      <c r="T4832" s="3"/>
    </row>
    <row r="4833" spans="20:20">
      <c r="T4833" s="3"/>
    </row>
    <row r="4834" spans="20:20">
      <c r="T4834" s="3"/>
    </row>
    <row r="4835" spans="20:20">
      <c r="T4835" s="3"/>
    </row>
    <row r="4836" spans="20:20">
      <c r="T4836" s="3"/>
    </row>
    <row r="4837" spans="20:20">
      <c r="T4837" s="3"/>
    </row>
    <row r="4838" spans="20:20">
      <c r="T4838" s="3"/>
    </row>
    <row r="4839" spans="20:20">
      <c r="T4839" s="3"/>
    </row>
    <row r="4840" spans="20:20">
      <c r="T4840" s="3"/>
    </row>
    <row r="4841" spans="20:20">
      <c r="T4841" s="3"/>
    </row>
    <row r="4842" spans="20:20">
      <c r="T4842" s="3"/>
    </row>
    <row r="4843" spans="20:20">
      <c r="T4843" s="3"/>
    </row>
    <row r="4844" spans="20:20">
      <c r="T4844" s="3"/>
    </row>
    <row r="4845" spans="20:20">
      <c r="T4845" s="3"/>
    </row>
    <row r="4846" spans="20:20">
      <c r="T4846" s="3"/>
    </row>
    <row r="4847" spans="20:20">
      <c r="T4847" s="3"/>
    </row>
    <row r="4848" spans="20:20">
      <c r="T4848" s="3"/>
    </row>
    <row r="4849" spans="20:20">
      <c r="T4849" s="3"/>
    </row>
    <row r="4850" spans="20:20">
      <c r="T4850" s="3"/>
    </row>
    <row r="4851" spans="20:20">
      <c r="T4851" s="3"/>
    </row>
    <row r="4852" spans="20:20">
      <c r="T4852" s="3"/>
    </row>
    <row r="4853" spans="20:20">
      <c r="T4853" s="3"/>
    </row>
    <row r="4854" spans="20:20">
      <c r="T4854" s="3"/>
    </row>
    <row r="4855" spans="20:20">
      <c r="T4855" s="3"/>
    </row>
    <row r="4856" spans="20:20">
      <c r="T4856" s="3"/>
    </row>
    <row r="4857" spans="20:20">
      <c r="T4857" s="3"/>
    </row>
    <row r="4858" spans="20:20">
      <c r="T4858" s="3"/>
    </row>
    <row r="4859" spans="20:20">
      <c r="T4859" s="3"/>
    </row>
    <row r="4860" spans="20:20">
      <c r="T4860" s="3"/>
    </row>
    <row r="4861" spans="20:20">
      <c r="T4861" s="3"/>
    </row>
    <row r="4862" spans="20:20">
      <c r="T4862" s="3"/>
    </row>
    <row r="4863" spans="20:20">
      <c r="T4863" s="3"/>
    </row>
    <row r="4864" spans="20:20">
      <c r="T4864" s="3"/>
    </row>
    <row r="4865" spans="20:20">
      <c r="T4865" s="3"/>
    </row>
    <row r="4866" spans="20:20">
      <c r="T4866" s="3"/>
    </row>
    <row r="4867" spans="20:20">
      <c r="T4867" s="3"/>
    </row>
    <row r="4868" spans="20:20">
      <c r="T4868" s="3"/>
    </row>
    <row r="4869" spans="20:20">
      <c r="T4869" s="3"/>
    </row>
    <row r="4870" spans="20:20">
      <c r="T4870" s="3"/>
    </row>
    <row r="4871" spans="20:20">
      <c r="T4871" s="3"/>
    </row>
    <row r="4872" spans="20:20">
      <c r="T4872" s="3"/>
    </row>
    <row r="4873" spans="20:20">
      <c r="T4873" s="3"/>
    </row>
    <row r="4874" spans="20:20">
      <c r="T4874" s="3"/>
    </row>
    <row r="4875" spans="20:20">
      <c r="T4875" s="3"/>
    </row>
    <row r="4876" spans="20:20">
      <c r="T4876" s="3"/>
    </row>
    <row r="4877" spans="20:20">
      <c r="T4877" s="3"/>
    </row>
    <row r="4878" spans="20:20">
      <c r="T4878" s="3"/>
    </row>
    <row r="4879" spans="20:20">
      <c r="T4879" s="3"/>
    </row>
    <row r="4880" spans="20:20">
      <c r="T4880" s="3"/>
    </row>
    <row r="4881" spans="20:20">
      <c r="T4881" s="3"/>
    </row>
    <row r="4882" spans="20:20">
      <c r="T4882" s="3"/>
    </row>
    <row r="4883" spans="20:20">
      <c r="T4883" s="3"/>
    </row>
    <row r="4884" spans="20:20">
      <c r="T4884" s="3"/>
    </row>
    <row r="4885" spans="20:20">
      <c r="T4885" s="3"/>
    </row>
    <row r="4886" spans="20:20">
      <c r="T4886" s="3"/>
    </row>
    <row r="4887" spans="20:20">
      <c r="T4887" s="3"/>
    </row>
    <row r="4888" spans="20:20">
      <c r="T4888" s="3"/>
    </row>
    <row r="4889" spans="20:20">
      <c r="T4889" s="3"/>
    </row>
    <row r="4890" spans="20:20">
      <c r="T4890" s="3"/>
    </row>
    <row r="4891" spans="20:20">
      <c r="T4891" s="3"/>
    </row>
    <row r="4892" spans="20:20">
      <c r="T4892" s="3"/>
    </row>
    <row r="4893" spans="20:20">
      <c r="T4893" s="3"/>
    </row>
    <row r="4894" spans="20:20">
      <c r="T4894" s="3"/>
    </row>
    <row r="4895" spans="20:20">
      <c r="T4895" s="3"/>
    </row>
    <row r="4896" spans="20:20">
      <c r="T4896" s="3"/>
    </row>
    <row r="4897" spans="20:20">
      <c r="T4897" s="3"/>
    </row>
    <row r="4898" spans="20:20">
      <c r="T4898" s="3"/>
    </row>
    <row r="4899" spans="20:20">
      <c r="T4899" s="3"/>
    </row>
    <row r="4900" spans="20:20">
      <c r="T4900" s="3"/>
    </row>
    <row r="4901" spans="20:20">
      <c r="T4901" s="3"/>
    </row>
    <row r="4902" spans="20:20">
      <c r="T4902" s="3"/>
    </row>
    <row r="4903" spans="20:20">
      <c r="T4903" s="3"/>
    </row>
    <row r="4904" spans="20:20">
      <c r="T4904" s="3"/>
    </row>
    <row r="4905" spans="20:20">
      <c r="T4905" s="3"/>
    </row>
    <row r="4906" spans="20:20">
      <c r="T4906" s="3"/>
    </row>
    <row r="4907" spans="20:20">
      <c r="T4907" s="3"/>
    </row>
    <row r="4908" spans="20:20">
      <c r="T4908" s="3"/>
    </row>
    <row r="4909" spans="20:20">
      <c r="T4909" s="3"/>
    </row>
    <row r="4910" spans="20:20">
      <c r="T4910" s="3"/>
    </row>
    <row r="4911" spans="20:20">
      <c r="T4911" s="3"/>
    </row>
    <row r="4912" spans="20:20">
      <c r="T4912" s="3"/>
    </row>
    <row r="4913" spans="20:20">
      <c r="T4913" s="3"/>
    </row>
    <row r="4914" spans="20:20">
      <c r="T4914" s="3"/>
    </row>
    <row r="4915" spans="20:20">
      <c r="T4915" s="3"/>
    </row>
    <row r="4916" spans="20:20">
      <c r="T4916" s="3"/>
    </row>
    <row r="4917" spans="20:20">
      <c r="T4917" s="3"/>
    </row>
    <row r="4918" spans="20:20">
      <c r="T4918" s="3"/>
    </row>
    <row r="4919" spans="20:20">
      <c r="T4919" s="3"/>
    </row>
    <row r="4920" spans="20:20">
      <c r="T4920" s="3"/>
    </row>
    <row r="4921" spans="20:20">
      <c r="T4921" s="3"/>
    </row>
    <row r="4922" spans="20:20">
      <c r="T4922" s="3"/>
    </row>
    <row r="4923" spans="20:20">
      <c r="T4923" s="3"/>
    </row>
    <row r="4924" spans="20:20">
      <c r="T4924" s="3"/>
    </row>
    <row r="4925" spans="20:20">
      <c r="T4925" s="3"/>
    </row>
    <row r="4926" spans="20:20">
      <c r="T4926" s="3"/>
    </row>
    <row r="4927" spans="20:20">
      <c r="T4927" s="3"/>
    </row>
    <row r="4928" spans="20:20">
      <c r="T4928" s="3"/>
    </row>
    <row r="4929" spans="20:20">
      <c r="T4929" s="3"/>
    </row>
    <row r="4930" spans="20:20">
      <c r="T4930" s="3"/>
    </row>
    <row r="4931" spans="20:20">
      <c r="T4931" s="3"/>
    </row>
    <row r="4932" spans="20:20">
      <c r="T4932" s="3"/>
    </row>
    <row r="4933" spans="20:20">
      <c r="T4933" s="3"/>
    </row>
    <row r="4934" spans="20:20">
      <c r="T4934" s="3"/>
    </row>
    <row r="4935" spans="20:20">
      <c r="T4935" s="3"/>
    </row>
    <row r="4936" spans="20:20">
      <c r="T4936" s="3"/>
    </row>
    <row r="4937" spans="20:20">
      <c r="T4937" s="3"/>
    </row>
    <row r="4938" spans="20:20">
      <c r="T4938" s="3"/>
    </row>
    <row r="4939" spans="20:20">
      <c r="T4939" s="3"/>
    </row>
    <row r="4940" spans="20:20">
      <c r="T4940" s="3"/>
    </row>
    <row r="4941" spans="20:20">
      <c r="T4941" s="3"/>
    </row>
    <row r="4942" spans="20:20">
      <c r="T4942" s="3"/>
    </row>
    <row r="4943" spans="20:20">
      <c r="T4943" s="3"/>
    </row>
    <row r="4944" spans="20:20">
      <c r="T4944" s="3"/>
    </row>
    <row r="4945" spans="20:20">
      <c r="T4945" s="3"/>
    </row>
    <row r="4946" spans="20:20">
      <c r="T4946" s="3"/>
    </row>
    <row r="4947" spans="20:20">
      <c r="T4947" s="3"/>
    </row>
    <row r="4948" spans="20:20">
      <c r="T4948" s="3"/>
    </row>
    <row r="4949" spans="20:20">
      <c r="T4949" s="3"/>
    </row>
    <row r="4950" spans="20:20">
      <c r="T4950" s="3"/>
    </row>
    <row r="4951" spans="20:20">
      <c r="T4951" s="3"/>
    </row>
    <row r="4952" spans="20:20">
      <c r="T4952" s="3"/>
    </row>
    <row r="4953" spans="20:20">
      <c r="T4953" s="3"/>
    </row>
    <row r="4954" spans="20:20">
      <c r="T4954" s="3"/>
    </row>
    <row r="4955" spans="20:20">
      <c r="T4955" s="3"/>
    </row>
    <row r="4956" spans="20:20">
      <c r="T4956" s="3"/>
    </row>
    <row r="4957" spans="20:20">
      <c r="T4957" s="3"/>
    </row>
    <row r="4958" spans="20:20">
      <c r="T4958" s="3"/>
    </row>
    <row r="4959" spans="20:20">
      <c r="T4959" s="3"/>
    </row>
    <row r="4960" spans="20:20">
      <c r="T4960" s="3"/>
    </row>
    <row r="4961" spans="20:20">
      <c r="T4961" s="3"/>
    </row>
    <row r="4962" spans="20:20">
      <c r="T4962" s="3"/>
    </row>
    <row r="4963" spans="20:20">
      <c r="T4963" s="3"/>
    </row>
    <row r="4964" spans="20:20">
      <c r="T4964" s="3"/>
    </row>
    <row r="4965" spans="20:20">
      <c r="T4965" s="3"/>
    </row>
    <row r="4966" spans="20:20">
      <c r="T4966" s="3"/>
    </row>
    <row r="4967" spans="20:20">
      <c r="T4967" s="3"/>
    </row>
    <row r="4968" spans="20:20">
      <c r="T4968" s="3"/>
    </row>
    <row r="4969" spans="20:20">
      <c r="T4969" s="3"/>
    </row>
    <row r="4970" spans="20:20">
      <c r="T4970" s="3"/>
    </row>
    <row r="4971" spans="20:20">
      <c r="T4971" s="3"/>
    </row>
    <row r="4972" spans="20:20">
      <c r="T4972" s="3"/>
    </row>
    <row r="4973" spans="20:20">
      <c r="T4973" s="3"/>
    </row>
    <row r="4974" spans="20:20">
      <c r="T4974" s="3"/>
    </row>
    <row r="4975" spans="20:20">
      <c r="T4975" s="3"/>
    </row>
    <row r="4976" spans="20:20">
      <c r="T4976" s="3"/>
    </row>
    <row r="4977" spans="20:20">
      <c r="T4977" s="3"/>
    </row>
    <row r="4978" spans="20:20">
      <c r="T4978" s="3"/>
    </row>
    <row r="4979" spans="20:20">
      <c r="T4979" s="3"/>
    </row>
    <row r="4980" spans="20:20">
      <c r="T4980" s="3"/>
    </row>
    <row r="4981" spans="20:20">
      <c r="T4981" s="3"/>
    </row>
    <row r="4982" spans="20:20">
      <c r="T4982" s="3"/>
    </row>
    <row r="4983" spans="20:20">
      <c r="T4983" s="3"/>
    </row>
    <row r="4984" spans="20:20">
      <c r="T4984" s="3"/>
    </row>
    <row r="4985" spans="20:20">
      <c r="T4985" s="3"/>
    </row>
    <row r="4986" spans="20:20">
      <c r="T4986" s="3"/>
    </row>
    <row r="4987" spans="20:20">
      <c r="T4987" s="3"/>
    </row>
    <row r="4988" spans="20:20">
      <c r="T4988" s="3"/>
    </row>
    <row r="4989" spans="20:20">
      <c r="T4989" s="3"/>
    </row>
    <row r="4990" spans="20:20">
      <c r="T4990" s="3"/>
    </row>
    <row r="4991" spans="20:20">
      <c r="T4991" s="3"/>
    </row>
    <row r="4992" spans="20:20">
      <c r="T4992" s="3"/>
    </row>
    <row r="4993" spans="20:20">
      <c r="T4993" s="3"/>
    </row>
    <row r="4994" spans="20:20">
      <c r="T4994" s="3"/>
    </row>
    <row r="4995" spans="20:20">
      <c r="T4995" s="3"/>
    </row>
    <row r="4996" spans="20:20">
      <c r="T4996" s="3"/>
    </row>
    <row r="4997" spans="20:20">
      <c r="T4997" s="3"/>
    </row>
    <row r="4998" spans="20:20">
      <c r="T4998" s="3"/>
    </row>
    <row r="4999" spans="20:20">
      <c r="T4999" s="3"/>
    </row>
    <row r="5000" spans="20:20">
      <c r="T5000" s="3"/>
    </row>
    <row r="5001" spans="20:20">
      <c r="T5001" s="3"/>
    </row>
    <row r="5002" spans="20:20">
      <c r="T5002" s="3"/>
    </row>
    <row r="5003" spans="20:20">
      <c r="T5003" s="3"/>
    </row>
    <row r="5004" spans="20:20">
      <c r="T5004" s="3"/>
    </row>
    <row r="5005" spans="20:20">
      <c r="T5005" s="3"/>
    </row>
    <row r="5006" spans="20:20">
      <c r="T5006" s="3"/>
    </row>
    <row r="5007" spans="20:20">
      <c r="T5007" s="3"/>
    </row>
    <row r="5008" spans="20:20">
      <c r="T5008" s="3"/>
    </row>
    <row r="5009" spans="20:20">
      <c r="T5009" s="3"/>
    </row>
    <row r="5010" spans="20:20">
      <c r="T5010" s="3"/>
    </row>
    <row r="5011" spans="20:20">
      <c r="T5011" s="3"/>
    </row>
    <row r="5012" spans="20:20">
      <c r="T5012" s="3"/>
    </row>
    <row r="5013" spans="20:20">
      <c r="T5013" s="3"/>
    </row>
    <row r="5014" spans="20:20">
      <c r="T5014" s="3"/>
    </row>
    <row r="5015" spans="20:20">
      <c r="T5015" s="3"/>
    </row>
    <row r="5016" spans="20:20">
      <c r="T5016" s="3"/>
    </row>
    <row r="5017" spans="20:20">
      <c r="T5017" s="3"/>
    </row>
    <row r="5018" spans="20:20">
      <c r="T5018" s="3"/>
    </row>
    <row r="5019" spans="20:20">
      <c r="T5019" s="3"/>
    </row>
    <row r="5020" spans="20:20">
      <c r="T5020" s="3"/>
    </row>
    <row r="5021" spans="20:20">
      <c r="T5021" s="3"/>
    </row>
    <row r="5022" spans="20:20">
      <c r="T5022" s="3"/>
    </row>
    <row r="5023" spans="20:20">
      <c r="T5023" s="3"/>
    </row>
    <row r="5024" spans="20:20">
      <c r="T5024" s="3"/>
    </row>
    <row r="5025" spans="20:20">
      <c r="T5025" s="3"/>
    </row>
    <row r="5026" spans="20:20">
      <c r="T5026" s="3"/>
    </row>
    <row r="5027" spans="20:20">
      <c r="T5027" s="3"/>
    </row>
    <row r="5028" spans="20:20">
      <c r="T5028" s="3"/>
    </row>
    <row r="5029" spans="20:20">
      <c r="T5029" s="3"/>
    </row>
    <row r="5030" spans="20:20">
      <c r="T5030" s="3"/>
    </row>
    <row r="5031" spans="20:20">
      <c r="T5031" s="3"/>
    </row>
    <row r="5032" spans="20:20">
      <c r="T5032" s="3"/>
    </row>
    <row r="5033" spans="20:20">
      <c r="T5033" s="3"/>
    </row>
    <row r="5034" spans="20:20">
      <c r="T5034" s="3"/>
    </row>
    <row r="5035" spans="20:20">
      <c r="T5035" s="3"/>
    </row>
    <row r="5036" spans="20:20">
      <c r="T5036" s="3"/>
    </row>
    <row r="5037" spans="20:20">
      <c r="T5037" s="3"/>
    </row>
    <row r="5038" spans="20:20">
      <c r="T5038" s="3"/>
    </row>
    <row r="5039" spans="20:20">
      <c r="T5039" s="3"/>
    </row>
    <row r="5040" spans="20:20">
      <c r="T5040" s="3"/>
    </row>
    <row r="5041" spans="20:20">
      <c r="T5041" s="3"/>
    </row>
    <row r="5042" spans="20:20">
      <c r="T5042" s="3"/>
    </row>
    <row r="5043" spans="20:20">
      <c r="T5043" s="3"/>
    </row>
    <row r="5044" spans="20:20">
      <c r="T5044" s="3"/>
    </row>
    <row r="5045" spans="20:20">
      <c r="T5045" s="3"/>
    </row>
    <row r="5046" spans="20:20">
      <c r="T5046" s="3"/>
    </row>
    <row r="5047" spans="20:20">
      <c r="T5047" s="3"/>
    </row>
    <row r="5048" spans="20:20">
      <c r="T5048" s="3"/>
    </row>
    <row r="5049" spans="20:20">
      <c r="T5049" s="3"/>
    </row>
    <row r="5050" spans="20:20">
      <c r="T5050" s="3"/>
    </row>
    <row r="5051" spans="20:20">
      <c r="T5051" s="3"/>
    </row>
    <row r="5052" spans="20:20">
      <c r="T5052" s="3"/>
    </row>
    <row r="5053" spans="20:20">
      <c r="T5053" s="3"/>
    </row>
    <row r="5054" spans="20:20">
      <c r="T5054" s="3"/>
    </row>
    <row r="5055" spans="20:20">
      <c r="T5055" s="3"/>
    </row>
    <row r="5056" spans="20:20">
      <c r="T5056" s="3"/>
    </row>
    <row r="5057" spans="20:20">
      <c r="T5057" s="3"/>
    </row>
    <row r="5058" spans="20:20">
      <c r="T5058" s="3"/>
    </row>
    <row r="5059" spans="20:20">
      <c r="T5059" s="3"/>
    </row>
    <row r="5060" spans="20:20">
      <c r="T5060" s="3"/>
    </row>
    <row r="5061" spans="20:20">
      <c r="T5061" s="3"/>
    </row>
    <row r="5062" spans="20:20">
      <c r="T5062" s="3"/>
    </row>
    <row r="5063" spans="20:20">
      <c r="T5063" s="3"/>
    </row>
    <row r="5064" spans="20:20">
      <c r="T5064" s="3"/>
    </row>
    <row r="5065" spans="20:20">
      <c r="T5065" s="3"/>
    </row>
    <row r="5066" spans="20:20">
      <c r="T5066" s="3"/>
    </row>
    <row r="5067" spans="20:20">
      <c r="T5067" s="3"/>
    </row>
    <row r="5068" spans="20:20">
      <c r="T5068" s="3"/>
    </row>
    <row r="5069" spans="20:20">
      <c r="T5069" s="3"/>
    </row>
    <row r="5070" spans="20:20">
      <c r="T5070" s="3"/>
    </row>
    <row r="5071" spans="20:20">
      <c r="T5071" s="3"/>
    </row>
    <row r="5072" spans="20:20">
      <c r="T5072" s="3"/>
    </row>
    <row r="5073" spans="20:20">
      <c r="T5073" s="3"/>
    </row>
    <row r="5074" spans="20:20">
      <c r="T5074" s="3"/>
    </row>
    <row r="5075" spans="20:20">
      <c r="T5075" s="3"/>
    </row>
    <row r="5076" spans="20:20">
      <c r="T5076" s="3"/>
    </row>
    <row r="5077" spans="20:20">
      <c r="T5077" s="3"/>
    </row>
    <row r="5078" spans="20:20">
      <c r="T5078" s="3"/>
    </row>
    <row r="5079" spans="20:20">
      <c r="T5079" s="3"/>
    </row>
    <row r="5080" spans="20:20">
      <c r="T5080" s="3"/>
    </row>
    <row r="5081" spans="20:20">
      <c r="T5081" s="3"/>
    </row>
    <row r="5082" spans="20:20">
      <c r="T5082" s="3"/>
    </row>
    <row r="5083" spans="20:20">
      <c r="T5083" s="3"/>
    </row>
    <row r="5084" spans="20:20">
      <c r="T5084" s="3"/>
    </row>
    <row r="5085" spans="20:20">
      <c r="T5085" s="3"/>
    </row>
    <row r="5086" spans="20:20">
      <c r="T5086" s="3"/>
    </row>
    <row r="5087" spans="20:20">
      <c r="T5087" s="3"/>
    </row>
    <row r="5088" spans="20:20">
      <c r="T5088" s="3"/>
    </row>
    <row r="5089" spans="20:20">
      <c r="T5089" s="3"/>
    </row>
    <row r="5090" spans="20:20">
      <c r="T5090" s="3"/>
    </row>
    <row r="5091" spans="20:20">
      <c r="T5091" s="3"/>
    </row>
    <row r="5092" spans="20:20">
      <c r="T5092" s="3"/>
    </row>
    <row r="5093" spans="20:20">
      <c r="T5093" s="3"/>
    </row>
    <row r="5094" spans="20:20">
      <c r="T5094" s="3"/>
    </row>
    <row r="5095" spans="20:20">
      <c r="T5095" s="3"/>
    </row>
    <row r="5096" spans="20:20">
      <c r="T5096" s="3"/>
    </row>
    <row r="5097" spans="20:20">
      <c r="T5097" s="3"/>
    </row>
    <row r="5098" spans="20:20">
      <c r="T5098" s="3"/>
    </row>
    <row r="5099" spans="20:20">
      <c r="T5099" s="3"/>
    </row>
    <row r="5100" spans="20:20">
      <c r="T5100" s="3"/>
    </row>
    <row r="5101" spans="20:20">
      <c r="T5101" s="3"/>
    </row>
    <row r="5102" spans="20:20">
      <c r="T5102" s="3"/>
    </row>
    <row r="5103" spans="20:20">
      <c r="T5103" s="3"/>
    </row>
    <row r="5104" spans="20:20">
      <c r="T5104" s="3"/>
    </row>
    <row r="5105" spans="20:20">
      <c r="T5105" s="3"/>
    </row>
    <row r="5106" spans="20:20">
      <c r="T5106" s="3"/>
    </row>
    <row r="5107" spans="20:20">
      <c r="T5107" s="3"/>
    </row>
    <row r="5108" spans="20:20">
      <c r="T5108" s="3"/>
    </row>
    <row r="5109" spans="20:20">
      <c r="T5109" s="3"/>
    </row>
    <row r="5110" spans="20:20">
      <c r="T5110" s="3"/>
    </row>
    <row r="5111" spans="20:20">
      <c r="T5111" s="3"/>
    </row>
    <row r="5112" spans="20:20">
      <c r="T5112" s="3"/>
    </row>
    <row r="5113" spans="20:20">
      <c r="T5113" s="3"/>
    </row>
    <row r="5114" spans="20:20">
      <c r="T5114" s="3"/>
    </row>
    <row r="5115" spans="20:20">
      <c r="T5115" s="3"/>
    </row>
    <row r="5116" spans="20:20">
      <c r="T5116" s="3"/>
    </row>
    <row r="5117" spans="20:20">
      <c r="T5117" s="3"/>
    </row>
    <row r="5118" spans="20:20">
      <c r="T5118" s="3"/>
    </row>
    <row r="5119" spans="20:20">
      <c r="T5119" s="3"/>
    </row>
    <row r="5120" spans="20:20">
      <c r="T5120" s="3"/>
    </row>
    <row r="5121" spans="20:20">
      <c r="T5121" s="3"/>
    </row>
    <row r="5122" spans="20:20">
      <c r="T5122" s="3"/>
    </row>
    <row r="5123" spans="20:20">
      <c r="T5123" s="3"/>
    </row>
    <row r="5124" spans="20:20">
      <c r="T5124" s="3"/>
    </row>
    <row r="5125" spans="20:20">
      <c r="T5125" s="3"/>
    </row>
    <row r="5126" spans="20:20">
      <c r="T5126" s="3"/>
    </row>
    <row r="5127" spans="20:20">
      <c r="T5127" s="3"/>
    </row>
    <row r="5128" spans="20:20">
      <c r="T5128" s="3"/>
    </row>
    <row r="5129" spans="20:20">
      <c r="T5129" s="3"/>
    </row>
    <row r="5130" spans="20:20">
      <c r="T5130" s="3"/>
    </row>
    <row r="5131" spans="20:20">
      <c r="T5131" s="3"/>
    </row>
    <row r="5132" spans="20:20">
      <c r="T5132" s="3"/>
    </row>
    <row r="5133" spans="20:20">
      <c r="T5133" s="3"/>
    </row>
    <row r="5134" spans="20:20">
      <c r="T5134" s="3"/>
    </row>
    <row r="5135" spans="20:20">
      <c r="T5135" s="3"/>
    </row>
    <row r="5136" spans="20:20">
      <c r="T5136" s="3"/>
    </row>
    <row r="5137" spans="20:20">
      <c r="T5137" s="3"/>
    </row>
    <row r="5138" spans="20:20">
      <c r="T5138" s="3"/>
    </row>
    <row r="5139" spans="20:20">
      <c r="T5139" s="3"/>
    </row>
    <row r="5140" spans="20:20">
      <c r="T5140" s="3"/>
    </row>
    <row r="5141" spans="20:20">
      <c r="T5141" s="3"/>
    </row>
    <row r="5142" spans="20:20">
      <c r="T5142" s="3"/>
    </row>
    <row r="5143" spans="20:20">
      <c r="T5143" s="3"/>
    </row>
    <row r="5144" spans="20:20">
      <c r="T5144" s="3"/>
    </row>
    <row r="5145" spans="20:20">
      <c r="T5145" s="3"/>
    </row>
    <row r="5146" spans="20:20">
      <c r="T5146" s="3"/>
    </row>
    <row r="5147" spans="20:20">
      <c r="T5147" s="3"/>
    </row>
    <row r="5148" spans="20:20">
      <c r="T5148" s="3"/>
    </row>
    <row r="5149" spans="20:20">
      <c r="T5149" s="3"/>
    </row>
    <row r="5150" spans="20:20">
      <c r="T5150" s="3"/>
    </row>
    <row r="5151" spans="20:20">
      <c r="T5151" s="3"/>
    </row>
    <row r="5152" spans="20:20">
      <c r="T5152" s="3"/>
    </row>
    <row r="5153" spans="20:20">
      <c r="T5153" s="3"/>
    </row>
    <row r="5154" spans="20:20">
      <c r="T5154" s="3"/>
    </row>
    <row r="5155" spans="20:20">
      <c r="T5155" s="3"/>
    </row>
    <row r="5156" spans="20:20">
      <c r="T5156" s="3"/>
    </row>
    <row r="5157" spans="20:20">
      <c r="T5157" s="3"/>
    </row>
    <row r="5158" spans="20:20">
      <c r="T5158" s="3"/>
    </row>
    <row r="5159" spans="20:20">
      <c r="T5159" s="3"/>
    </row>
    <row r="5160" spans="20:20">
      <c r="T5160" s="3"/>
    </row>
    <row r="5161" spans="20:20">
      <c r="T5161" s="3"/>
    </row>
    <row r="5162" spans="20:20">
      <c r="T5162" s="3"/>
    </row>
    <row r="5163" spans="20:20">
      <c r="T5163" s="3"/>
    </row>
    <row r="5164" spans="20:20">
      <c r="T5164" s="3"/>
    </row>
    <row r="5165" spans="20:20">
      <c r="T5165" s="3"/>
    </row>
    <row r="5166" spans="20:20">
      <c r="T5166" s="3"/>
    </row>
    <row r="5167" spans="20:20">
      <c r="T5167" s="3"/>
    </row>
    <row r="5168" spans="20:20">
      <c r="T5168" s="3"/>
    </row>
    <row r="5169" spans="20:20">
      <c r="T5169" s="3"/>
    </row>
    <row r="5170" spans="20:20">
      <c r="T5170" s="3"/>
    </row>
    <row r="5171" spans="20:20">
      <c r="T5171" s="3"/>
    </row>
    <row r="5172" spans="20:20">
      <c r="T5172" s="3"/>
    </row>
    <row r="5173" spans="20:20">
      <c r="T5173" s="3"/>
    </row>
    <row r="5174" spans="20:20">
      <c r="T5174" s="3"/>
    </row>
    <row r="5175" spans="20:20">
      <c r="T5175" s="3"/>
    </row>
    <row r="5176" spans="20:20">
      <c r="T5176" s="3"/>
    </row>
    <row r="5177" spans="20:20">
      <c r="T5177" s="3"/>
    </row>
    <row r="5178" spans="20:20">
      <c r="T5178" s="3"/>
    </row>
    <row r="5179" spans="20:20">
      <c r="T5179" s="3"/>
    </row>
    <row r="5180" spans="20:20">
      <c r="T5180" s="3"/>
    </row>
    <row r="5181" spans="20:20">
      <c r="T5181" s="3"/>
    </row>
    <row r="5182" spans="20:20">
      <c r="T5182" s="3"/>
    </row>
    <row r="5183" spans="20:20">
      <c r="T5183" s="3"/>
    </row>
    <row r="5184" spans="20:20">
      <c r="T5184" s="3"/>
    </row>
    <row r="5185" spans="20:20">
      <c r="T5185" s="3"/>
    </row>
    <row r="5186" spans="20:20">
      <c r="T5186" s="3"/>
    </row>
    <row r="5187" spans="20:20">
      <c r="T5187" s="3"/>
    </row>
    <row r="5188" spans="20:20">
      <c r="T5188" s="3"/>
    </row>
    <row r="5189" spans="20:20">
      <c r="T5189" s="3"/>
    </row>
    <row r="5190" spans="20:20">
      <c r="T5190" s="3"/>
    </row>
    <row r="5191" spans="20:20">
      <c r="T5191" s="3"/>
    </row>
    <row r="5192" spans="20:20">
      <c r="T5192" s="3"/>
    </row>
    <row r="5193" spans="20:20">
      <c r="T5193" s="3"/>
    </row>
    <row r="5194" spans="20:20">
      <c r="T5194" s="3"/>
    </row>
    <row r="5195" spans="20:20">
      <c r="T5195" s="3"/>
    </row>
    <row r="5196" spans="20:20">
      <c r="T5196" s="3"/>
    </row>
    <row r="5197" spans="20:20">
      <c r="T5197" s="3"/>
    </row>
    <row r="5198" spans="20:20">
      <c r="T5198" s="3"/>
    </row>
    <row r="5199" spans="20:20">
      <c r="T5199" s="3"/>
    </row>
    <row r="5200" spans="20:20">
      <c r="T5200" s="3"/>
    </row>
    <row r="5201" spans="20:20">
      <c r="T5201" s="3"/>
    </row>
    <row r="5202" spans="20:20">
      <c r="T5202" s="3"/>
    </row>
    <row r="5203" spans="20:20">
      <c r="T5203" s="3"/>
    </row>
    <row r="5204" spans="20:20">
      <c r="T5204" s="3"/>
    </row>
    <row r="5205" spans="20:20">
      <c r="T5205" s="3"/>
    </row>
    <row r="5206" spans="20:20">
      <c r="T5206" s="3"/>
    </row>
    <row r="5207" spans="20:20">
      <c r="T5207" s="3"/>
    </row>
    <row r="5208" spans="20:20">
      <c r="T5208" s="3"/>
    </row>
    <row r="5209" spans="20:20">
      <c r="T5209" s="3"/>
    </row>
    <row r="5210" spans="20:20">
      <c r="T5210" s="3"/>
    </row>
    <row r="5211" spans="20:20">
      <c r="T5211" s="3"/>
    </row>
    <row r="5212" spans="20:20">
      <c r="T5212" s="3"/>
    </row>
    <row r="5213" spans="20:20">
      <c r="T5213" s="3"/>
    </row>
    <row r="5214" spans="20:20">
      <c r="T5214" s="3"/>
    </row>
    <row r="5215" spans="20:20">
      <c r="T5215" s="3"/>
    </row>
    <row r="5216" spans="20:20">
      <c r="T5216" s="3"/>
    </row>
    <row r="5217" spans="20:20">
      <c r="T5217" s="3"/>
    </row>
    <row r="5218" spans="20:20">
      <c r="T5218" s="3"/>
    </row>
    <row r="5219" spans="20:20">
      <c r="T5219" s="3"/>
    </row>
    <row r="5220" spans="20:20">
      <c r="T5220" s="3"/>
    </row>
    <row r="5221" spans="20:20">
      <c r="T5221" s="3"/>
    </row>
    <row r="5222" spans="20:20">
      <c r="T5222" s="3"/>
    </row>
    <row r="5223" spans="20:20">
      <c r="T5223" s="3"/>
    </row>
    <row r="5224" spans="20:20">
      <c r="T5224" s="3"/>
    </row>
    <row r="5225" spans="20:20">
      <c r="T5225" s="3"/>
    </row>
    <row r="5226" spans="20:20">
      <c r="T5226" s="3"/>
    </row>
    <row r="5227" spans="20:20">
      <c r="T5227" s="3"/>
    </row>
    <row r="5228" spans="20:20">
      <c r="T5228" s="3"/>
    </row>
    <row r="5229" spans="20:20">
      <c r="T5229" s="3"/>
    </row>
    <row r="5230" spans="20:20">
      <c r="T5230" s="3"/>
    </row>
    <row r="5231" spans="20:20">
      <c r="T5231" s="3"/>
    </row>
    <row r="5232" spans="20:20">
      <c r="T5232" s="3"/>
    </row>
    <row r="5233" spans="20:20">
      <c r="T5233" s="3"/>
    </row>
    <row r="5234" spans="20:20">
      <c r="T5234" s="3"/>
    </row>
    <row r="5235" spans="20:20">
      <c r="T5235" s="3"/>
    </row>
    <row r="5236" spans="20:20">
      <c r="T5236" s="3"/>
    </row>
    <row r="5237" spans="20:20">
      <c r="T5237" s="3"/>
    </row>
    <row r="5238" spans="20:20">
      <c r="T5238" s="3"/>
    </row>
    <row r="5239" spans="20:20">
      <c r="T5239" s="3"/>
    </row>
    <row r="5240" spans="20:20">
      <c r="T5240" s="3"/>
    </row>
    <row r="5241" spans="20:20">
      <c r="T5241" s="3"/>
    </row>
    <row r="5242" spans="20:20">
      <c r="T5242" s="3"/>
    </row>
    <row r="5243" spans="20:20">
      <c r="T5243" s="3"/>
    </row>
    <row r="5244" spans="20:20">
      <c r="T5244" s="3"/>
    </row>
    <row r="5245" spans="20:20">
      <c r="T5245" s="3"/>
    </row>
    <row r="5246" spans="20:20">
      <c r="T5246" s="3"/>
    </row>
    <row r="5247" spans="20:20">
      <c r="T5247" s="3"/>
    </row>
    <row r="5248" spans="20:20">
      <c r="T5248" s="3"/>
    </row>
    <row r="5249" spans="20:20">
      <c r="T5249" s="3"/>
    </row>
    <row r="5250" spans="20:20">
      <c r="T5250" s="3"/>
    </row>
    <row r="5251" spans="20:20">
      <c r="T5251" s="3"/>
    </row>
    <row r="5252" spans="20:20">
      <c r="T5252" s="3"/>
    </row>
    <row r="5253" spans="20:20">
      <c r="T5253" s="3"/>
    </row>
    <row r="5254" spans="20:20">
      <c r="T5254" s="3"/>
    </row>
    <row r="5255" spans="20:20">
      <c r="T5255" s="3"/>
    </row>
    <row r="5256" spans="20:20">
      <c r="T5256" s="3"/>
    </row>
    <row r="5257" spans="20:20">
      <c r="T5257" s="3"/>
    </row>
    <row r="5258" spans="20:20">
      <c r="T5258" s="3"/>
    </row>
    <row r="5259" spans="20:20">
      <c r="T5259" s="3"/>
    </row>
    <row r="5260" spans="20:20">
      <c r="T5260" s="3"/>
    </row>
    <row r="5261" spans="20:20">
      <c r="T5261" s="3"/>
    </row>
    <row r="5262" spans="20:20">
      <c r="T5262" s="3"/>
    </row>
    <row r="5263" spans="20:20">
      <c r="T5263" s="3"/>
    </row>
    <row r="5264" spans="20:20">
      <c r="T5264" s="3"/>
    </row>
    <row r="5265" spans="20:20">
      <c r="T5265" s="3"/>
    </row>
    <row r="5266" spans="20:20">
      <c r="T5266" s="3"/>
    </row>
    <row r="5267" spans="20:20">
      <c r="T5267" s="3"/>
    </row>
    <row r="5268" spans="20:20">
      <c r="T5268" s="3"/>
    </row>
    <row r="5269" spans="20:20">
      <c r="T5269" s="3"/>
    </row>
    <row r="5270" spans="20:20">
      <c r="T5270" s="3"/>
    </row>
    <row r="5271" spans="20:20">
      <c r="T5271" s="3"/>
    </row>
    <row r="5272" spans="20:20">
      <c r="T5272" s="3"/>
    </row>
    <row r="5273" spans="20:20">
      <c r="T5273" s="3"/>
    </row>
    <row r="5274" spans="20:20">
      <c r="T5274" s="3"/>
    </row>
    <row r="5275" spans="20:20">
      <c r="T5275" s="3"/>
    </row>
    <row r="5276" spans="20:20">
      <c r="T5276" s="3"/>
    </row>
    <row r="5277" spans="20:20">
      <c r="T5277" s="3"/>
    </row>
    <row r="5278" spans="20:20">
      <c r="T5278" s="3"/>
    </row>
    <row r="5279" spans="20:20">
      <c r="T5279" s="3"/>
    </row>
    <row r="5280" spans="20:20">
      <c r="T5280" s="3"/>
    </row>
    <row r="5281" spans="20:20">
      <c r="T5281" s="3"/>
    </row>
    <row r="5282" spans="20:20">
      <c r="T5282" s="3"/>
    </row>
    <row r="5283" spans="20:20">
      <c r="T5283" s="3"/>
    </row>
    <row r="5284" spans="20:20">
      <c r="T5284" s="3"/>
    </row>
    <row r="5285" spans="20:20">
      <c r="T5285" s="3"/>
    </row>
    <row r="5286" spans="20:20">
      <c r="T5286" s="3"/>
    </row>
    <row r="5287" spans="20:20">
      <c r="T5287" s="3"/>
    </row>
    <row r="5288" spans="20:20">
      <c r="T5288" s="3"/>
    </row>
    <row r="5289" spans="20:20">
      <c r="T5289" s="3"/>
    </row>
    <row r="5290" spans="20:20">
      <c r="T5290" s="3"/>
    </row>
    <row r="5291" spans="20:20">
      <c r="T5291" s="3"/>
    </row>
    <row r="5292" spans="20:20">
      <c r="T5292" s="3"/>
    </row>
    <row r="5293" spans="20:20">
      <c r="T5293" s="3"/>
    </row>
    <row r="5294" spans="20:20">
      <c r="T5294" s="3"/>
    </row>
    <row r="5295" spans="20:20">
      <c r="T5295" s="3"/>
    </row>
    <row r="5296" spans="20:20">
      <c r="T5296" s="3"/>
    </row>
    <row r="5297" spans="20:20">
      <c r="T5297" s="3"/>
    </row>
    <row r="5298" spans="20:20">
      <c r="T5298" s="3"/>
    </row>
    <row r="5299" spans="20:20">
      <c r="T5299" s="3"/>
    </row>
    <row r="5300" spans="20:20">
      <c r="T5300" s="3"/>
    </row>
    <row r="5301" spans="20:20">
      <c r="T5301" s="3"/>
    </row>
    <row r="5302" spans="20:20">
      <c r="T5302" s="3"/>
    </row>
    <row r="5303" spans="20:20">
      <c r="T5303" s="3"/>
    </row>
    <row r="5304" spans="20:20">
      <c r="T5304" s="3"/>
    </row>
    <row r="5305" spans="20:20">
      <c r="T5305" s="3"/>
    </row>
    <row r="5306" spans="20:20">
      <c r="T5306" s="3"/>
    </row>
    <row r="5307" spans="20:20">
      <c r="T5307" s="3"/>
    </row>
    <row r="5308" spans="20:20">
      <c r="T5308" s="3"/>
    </row>
    <row r="5309" spans="20:20">
      <c r="T5309" s="3"/>
    </row>
    <row r="5310" spans="20:20">
      <c r="T5310" s="3"/>
    </row>
    <row r="5311" spans="20:20">
      <c r="T5311" s="3"/>
    </row>
    <row r="5312" spans="20:20">
      <c r="T5312" s="3"/>
    </row>
    <row r="5313" spans="20:20">
      <c r="T5313" s="3"/>
    </row>
    <row r="5314" spans="20:20">
      <c r="T5314" s="3"/>
    </row>
    <row r="5315" spans="20:20">
      <c r="T5315" s="3"/>
    </row>
    <row r="5316" spans="20:20">
      <c r="T5316" s="3"/>
    </row>
    <row r="5317" spans="20:20">
      <c r="T5317" s="3"/>
    </row>
    <row r="5318" spans="20:20">
      <c r="T5318" s="3"/>
    </row>
    <row r="5319" spans="20:20">
      <c r="T5319" s="3"/>
    </row>
    <row r="5320" spans="20:20">
      <c r="T5320" s="3"/>
    </row>
    <row r="5321" spans="20:20">
      <c r="T5321" s="3"/>
    </row>
    <row r="5322" spans="20:20">
      <c r="T5322" s="3"/>
    </row>
    <row r="5323" spans="20:20">
      <c r="T5323" s="3"/>
    </row>
    <row r="5324" spans="20:20">
      <c r="T5324" s="3"/>
    </row>
    <row r="5325" spans="20:20">
      <c r="T5325" s="3"/>
    </row>
    <row r="5326" spans="20:20">
      <c r="T5326" s="3"/>
    </row>
    <row r="5327" spans="20:20">
      <c r="T5327" s="3"/>
    </row>
    <row r="5328" spans="20:20">
      <c r="T5328" s="3"/>
    </row>
    <row r="5329" spans="20:20">
      <c r="T5329" s="3"/>
    </row>
    <row r="5330" spans="20:20">
      <c r="T5330" s="3"/>
    </row>
    <row r="5331" spans="20:20">
      <c r="T5331" s="3"/>
    </row>
    <row r="5332" spans="20:20">
      <c r="T5332" s="3"/>
    </row>
    <row r="5333" spans="20:20">
      <c r="T5333" s="3"/>
    </row>
    <row r="5334" spans="20:20">
      <c r="T5334" s="3"/>
    </row>
    <row r="5335" spans="20:20">
      <c r="T5335" s="3"/>
    </row>
    <row r="5336" spans="20:20">
      <c r="T5336" s="3"/>
    </row>
    <row r="5337" spans="20:20">
      <c r="T5337" s="3"/>
    </row>
    <row r="5338" spans="20:20">
      <c r="T5338" s="3"/>
    </row>
    <row r="5339" spans="20:20">
      <c r="T5339" s="3"/>
    </row>
    <row r="5340" spans="20:20">
      <c r="T5340" s="3"/>
    </row>
    <row r="5341" spans="20:20">
      <c r="T5341" s="3"/>
    </row>
    <row r="5342" spans="20:20">
      <c r="T5342" s="3"/>
    </row>
    <row r="5343" spans="20:20">
      <c r="T5343" s="3"/>
    </row>
    <row r="5344" spans="20:20">
      <c r="T5344" s="3"/>
    </row>
    <row r="5345" spans="20:20">
      <c r="T5345" s="3"/>
    </row>
    <row r="5346" spans="20:20">
      <c r="T5346" s="3"/>
    </row>
    <row r="5347" spans="20:20">
      <c r="T5347" s="3"/>
    </row>
    <row r="5348" spans="20:20">
      <c r="T5348" s="3"/>
    </row>
    <row r="5349" spans="20:20">
      <c r="T5349" s="3"/>
    </row>
    <row r="5350" spans="20:20">
      <c r="T5350" s="3"/>
    </row>
    <row r="5351" spans="20:20">
      <c r="T5351" s="3"/>
    </row>
    <row r="5352" spans="20:20">
      <c r="T5352" s="3"/>
    </row>
    <row r="5353" spans="20:20">
      <c r="T5353" s="3"/>
    </row>
    <row r="5354" spans="20:20">
      <c r="T5354" s="3"/>
    </row>
    <row r="5355" spans="20:20">
      <c r="T5355" s="3"/>
    </row>
    <row r="5356" spans="20:20">
      <c r="T5356" s="3"/>
    </row>
    <row r="5357" spans="20:20">
      <c r="T5357" s="3"/>
    </row>
    <row r="5358" spans="20:20">
      <c r="T5358" s="3"/>
    </row>
    <row r="5359" spans="20:20">
      <c r="T5359" s="3"/>
    </row>
    <row r="5360" spans="20:20">
      <c r="T5360" s="3"/>
    </row>
    <row r="5361" spans="20:20">
      <c r="T5361" s="3"/>
    </row>
    <row r="5362" spans="20:20">
      <c r="T5362" s="3"/>
    </row>
    <row r="5363" spans="20:20">
      <c r="T5363" s="3"/>
    </row>
    <row r="5364" spans="20:20">
      <c r="T5364" s="3"/>
    </row>
    <row r="5365" spans="20:20">
      <c r="T5365" s="3"/>
    </row>
    <row r="5366" spans="20:20">
      <c r="T5366" s="3"/>
    </row>
    <row r="5367" spans="20:20">
      <c r="T5367" s="3"/>
    </row>
    <row r="5368" spans="20:20">
      <c r="T5368" s="3"/>
    </row>
    <row r="5369" spans="20:20">
      <c r="T5369" s="3"/>
    </row>
    <row r="5370" spans="20:20">
      <c r="T5370" s="3"/>
    </row>
    <row r="5371" spans="20:20">
      <c r="T5371" s="3"/>
    </row>
    <row r="5372" spans="20:20">
      <c r="T5372" s="3"/>
    </row>
    <row r="5373" spans="20:20">
      <c r="T5373" s="3"/>
    </row>
    <row r="5374" spans="20:20">
      <c r="T5374" s="3"/>
    </row>
    <row r="5375" spans="20:20">
      <c r="T5375" s="3"/>
    </row>
    <row r="5376" spans="20:20">
      <c r="T5376" s="3"/>
    </row>
    <row r="5377" spans="20:20">
      <c r="T5377" s="3"/>
    </row>
    <row r="5378" spans="20:20">
      <c r="T5378" s="3"/>
    </row>
    <row r="5379" spans="20:20">
      <c r="T5379" s="3"/>
    </row>
    <row r="5380" spans="20:20">
      <c r="T5380" s="3"/>
    </row>
    <row r="5381" spans="20:20">
      <c r="T5381" s="3"/>
    </row>
    <row r="5382" spans="20:20">
      <c r="T5382" s="3"/>
    </row>
    <row r="5383" spans="20:20">
      <c r="T5383" s="3"/>
    </row>
    <row r="5384" spans="20:20">
      <c r="T5384" s="3"/>
    </row>
    <row r="5385" spans="20:20">
      <c r="T5385" s="3"/>
    </row>
    <row r="5386" spans="20:20">
      <c r="T5386" s="3"/>
    </row>
    <row r="5387" spans="20:20">
      <c r="T5387" s="3"/>
    </row>
    <row r="5388" spans="20:20">
      <c r="T5388" s="3"/>
    </row>
    <row r="5389" spans="20:20">
      <c r="T5389" s="3"/>
    </row>
    <row r="5390" spans="20:20">
      <c r="T5390" s="3"/>
    </row>
    <row r="5391" spans="20:20">
      <c r="T5391" s="3"/>
    </row>
    <row r="5392" spans="20:20">
      <c r="T5392" s="3"/>
    </row>
    <row r="5393" spans="20:20">
      <c r="T5393" s="3"/>
    </row>
    <row r="5394" spans="20:20">
      <c r="T5394" s="3"/>
    </row>
    <row r="5395" spans="20:20">
      <c r="T5395" s="3"/>
    </row>
    <row r="5396" spans="20:20">
      <c r="T5396" s="3"/>
    </row>
    <row r="5397" spans="20:20">
      <c r="T5397" s="3"/>
    </row>
    <row r="5398" spans="20:20">
      <c r="T5398" s="3"/>
    </row>
    <row r="5399" spans="20:20">
      <c r="T5399" s="3"/>
    </row>
    <row r="5400" spans="20:20">
      <c r="T5400" s="3"/>
    </row>
    <row r="5401" spans="20:20">
      <c r="T5401" s="3"/>
    </row>
    <row r="5402" spans="20:20">
      <c r="T5402" s="3"/>
    </row>
    <row r="5403" spans="20:20">
      <c r="T5403" s="3"/>
    </row>
    <row r="5404" spans="20:20">
      <c r="T5404" s="3"/>
    </row>
    <row r="5405" spans="20:20">
      <c r="T5405" s="3"/>
    </row>
    <row r="5406" spans="20:20">
      <c r="T5406" s="3"/>
    </row>
    <row r="5407" spans="20:20">
      <c r="T5407" s="3"/>
    </row>
    <row r="5408" spans="20:20">
      <c r="T5408" s="3"/>
    </row>
    <row r="5409" spans="20:20">
      <c r="T5409" s="3"/>
    </row>
    <row r="5410" spans="20:20">
      <c r="T5410" s="3"/>
    </row>
    <row r="5411" spans="20:20">
      <c r="T5411" s="3"/>
    </row>
    <row r="5412" spans="20:20">
      <c r="T5412" s="3"/>
    </row>
    <row r="5413" spans="20:20">
      <c r="T5413" s="3"/>
    </row>
    <row r="5414" spans="20:20">
      <c r="T5414" s="3"/>
    </row>
    <row r="5415" spans="20:20">
      <c r="T5415" s="3"/>
    </row>
    <row r="5416" spans="20:20">
      <c r="T5416" s="3"/>
    </row>
    <row r="5417" spans="20:20">
      <c r="T5417" s="3"/>
    </row>
    <row r="5418" spans="20:20">
      <c r="T5418" s="3"/>
    </row>
    <row r="5419" spans="20:20">
      <c r="T5419" s="3"/>
    </row>
    <row r="5420" spans="20:20">
      <c r="T5420" s="3"/>
    </row>
    <row r="5421" spans="20:20">
      <c r="T5421" s="3"/>
    </row>
    <row r="5422" spans="20:20">
      <c r="T5422" s="3"/>
    </row>
    <row r="5423" spans="20:20">
      <c r="T5423" s="3"/>
    </row>
    <row r="5424" spans="20:20">
      <c r="T5424" s="3"/>
    </row>
    <row r="5425" spans="20:20">
      <c r="T5425" s="3"/>
    </row>
    <row r="5426" spans="20:20">
      <c r="T5426" s="3"/>
    </row>
    <row r="5427" spans="20:20">
      <c r="T5427" s="3"/>
    </row>
    <row r="5428" spans="20:20">
      <c r="T5428" s="3"/>
    </row>
    <row r="5429" spans="20:20">
      <c r="T5429" s="3"/>
    </row>
    <row r="5430" spans="20:20">
      <c r="T5430" s="3"/>
    </row>
    <row r="5431" spans="20:20">
      <c r="T5431" s="3"/>
    </row>
    <row r="5432" spans="20:20">
      <c r="T5432" s="3"/>
    </row>
    <row r="5433" spans="20:20">
      <c r="T5433" s="3"/>
    </row>
    <row r="5434" spans="20:20">
      <c r="T5434" s="3"/>
    </row>
    <row r="5435" spans="20:20">
      <c r="T5435" s="3"/>
    </row>
    <row r="5436" spans="20:20">
      <c r="T5436" s="3"/>
    </row>
    <row r="5437" spans="20:20">
      <c r="T5437" s="3"/>
    </row>
    <row r="5438" spans="20:20">
      <c r="T5438" s="3"/>
    </row>
    <row r="5439" spans="20:20">
      <c r="T5439" s="3"/>
    </row>
    <row r="5440" spans="20:20">
      <c r="T5440" s="3"/>
    </row>
    <row r="5441" spans="20:20">
      <c r="T5441" s="3"/>
    </row>
    <row r="5442" spans="20:20">
      <c r="T5442" s="3"/>
    </row>
    <row r="5443" spans="20:20">
      <c r="T5443" s="3"/>
    </row>
    <row r="5444" spans="20:20">
      <c r="T5444" s="3"/>
    </row>
    <row r="5445" spans="20:20">
      <c r="T5445" s="3"/>
    </row>
    <row r="5446" spans="20:20">
      <c r="T5446" s="3"/>
    </row>
    <row r="5447" spans="20:20">
      <c r="T5447" s="3"/>
    </row>
    <row r="5448" spans="20:20">
      <c r="T5448" s="3"/>
    </row>
    <row r="5449" spans="20:20">
      <c r="T5449" s="3"/>
    </row>
    <row r="5450" spans="20:20">
      <c r="T5450" s="3"/>
    </row>
    <row r="5451" spans="20:20">
      <c r="T5451" s="3"/>
    </row>
    <row r="5452" spans="20:20">
      <c r="T5452" s="3"/>
    </row>
    <row r="5453" spans="20:20">
      <c r="T5453" s="3"/>
    </row>
    <row r="5454" spans="20:20">
      <c r="T5454" s="3"/>
    </row>
    <row r="5455" spans="20:20">
      <c r="T5455" s="3"/>
    </row>
    <row r="5456" spans="20:20">
      <c r="T5456" s="3"/>
    </row>
    <row r="5457" spans="20:20">
      <c r="T5457" s="3"/>
    </row>
    <row r="5458" spans="20:20">
      <c r="T5458" s="3"/>
    </row>
    <row r="5459" spans="20:20">
      <c r="T5459" s="3"/>
    </row>
    <row r="5460" spans="20:20">
      <c r="T5460" s="3"/>
    </row>
    <row r="5461" spans="20:20">
      <c r="T5461" s="3"/>
    </row>
    <row r="5462" spans="20:20">
      <c r="T5462" s="3"/>
    </row>
    <row r="5463" spans="20:20">
      <c r="T5463" s="3"/>
    </row>
    <row r="5464" spans="20:20">
      <c r="T5464" s="3"/>
    </row>
    <row r="5465" spans="20:20">
      <c r="T5465" s="3"/>
    </row>
    <row r="5466" spans="20:20">
      <c r="T5466" s="3"/>
    </row>
    <row r="5467" spans="20:20">
      <c r="T5467" s="3"/>
    </row>
    <row r="5468" spans="20:20">
      <c r="T5468" s="3"/>
    </row>
    <row r="5469" spans="20:20">
      <c r="T5469" s="3"/>
    </row>
    <row r="5470" spans="20:20">
      <c r="T5470" s="3"/>
    </row>
    <row r="5471" spans="20:20">
      <c r="T5471" s="3"/>
    </row>
    <row r="5472" spans="20:20">
      <c r="T5472" s="3"/>
    </row>
    <row r="5473" spans="20:20">
      <c r="T5473" s="3"/>
    </row>
    <row r="5474" spans="20:20">
      <c r="T5474" s="3"/>
    </row>
    <row r="5475" spans="20:20">
      <c r="T5475" s="3"/>
    </row>
    <row r="5476" spans="20:20">
      <c r="T5476" s="3"/>
    </row>
    <row r="5477" spans="20:20">
      <c r="T5477" s="3"/>
    </row>
    <row r="5478" spans="20:20">
      <c r="T5478" s="3"/>
    </row>
    <row r="5479" spans="20:20">
      <c r="T5479" s="3"/>
    </row>
    <row r="5480" spans="20:20">
      <c r="T5480" s="3"/>
    </row>
    <row r="5481" spans="20:20">
      <c r="T5481" s="3"/>
    </row>
    <row r="5482" spans="20:20">
      <c r="T5482" s="3"/>
    </row>
    <row r="5483" spans="20:20">
      <c r="T5483" s="3"/>
    </row>
    <row r="5484" spans="20:20">
      <c r="T5484" s="3"/>
    </row>
    <row r="5485" spans="20:20">
      <c r="T5485" s="3"/>
    </row>
    <row r="5486" spans="20:20">
      <c r="T5486" s="3"/>
    </row>
    <row r="5487" spans="20:20">
      <c r="T5487" s="3"/>
    </row>
    <row r="5488" spans="20:20">
      <c r="T5488" s="3"/>
    </row>
    <row r="5489" spans="20:20">
      <c r="T5489" s="3"/>
    </row>
    <row r="5490" spans="20:20">
      <c r="T5490" s="3"/>
    </row>
    <row r="5491" spans="20:20">
      <c r="T5491" s="3"/>
    </row>
    <row r="5492" spans="20:20">
      <c r="T5492" s="3"/>
    </row>
    <row r="5493" spans="20:20">
      <c r="T5493" s="3"/>
    </row>
    <row r="5494" spans="20:20">
      <c r="T5494" s="3"/>
    </row>
    <row r="5495" spans="20:20">
      <c r="T5495" s="3"/>
    </row>
    <row r="5496" spans="20:20">
      <c r="T5496" s="3"/>
    </row>
    <row r="5497" spans="20:20">
      <c r="T5497" s="3"/>
    </row>
    <row r="5498" spans="20:20">
      <c r="T5498" s="3"/>
    </row>
    <row r="5499" spans="20:20">
      <c r="T5499" s="3"/>
    </row>
    <row r="5500" spans="20:20">
      <c r="T5500" s="3"/>
    </row>
    <row r="5501" spans="20:20">
      <c r="T5501" s="3"/>
    </row>
    <row r="5502" spans="20:20">
      <c r="T5502" s="3"/>
    </row>
    <row r="5503" spans="20:20">
      <c r="T5503" s="3"/>
    </row>
    <row r="5504" spans="20:20">
      <c r="T5504" s="3"/>
    </row>
    <row r="5505" spans="20:20">
      <c r="T5505" s="3"/>
    </row>
    <row r="5506" spans="20:20">
      <c r="T5506" s="3"/>
    </row>
    <row r="5507" spans="20:20">
      <c r="T5507" s="3"/>
    </row>
    <row r="5508" spans="20:20">
      <c r="T5508" s="3"/>
    </row>
    <row r="5509" spans="20:20">
      <c r="T5509" s="3"/>
    </row>
    <row r="5510" spans="20:20">
      <c r="T5510" s="3"/>
    </row>
    <row r="5511" spans="20:20">
      <c r="T5511" s="3"/>
    </row>
    <row r="5512" spans="20:20">
      <c r="T5512" s="3"/>
    </row>
    <row r="5513" spans="20:20">
      <c r="T5513" s="3"/>
    </row>
    <row r="5514" spans="20:20">
      <c r="T5514" s="3"/>
    </row>
    <row r="5515" spans="20:20">
      <c r="T5515" s="3"/>
    </row>
    <row r="5516" spans="20:20">
      <c r="T5516" s="3"/>
    </row>
    <row r="5517" spans="20:20">
      <c r="T5517" s="3"/>
    </row>
    <row r="5518" spans="20:20">
      <c r="T5518" s="3"/>
    </row>
    <row r="5519" spans="20:20">
      <c r="T5519" s="3"/>
    </row>
    <row r="5520" spans="20:20">
      <c r="T5520" s="3"/>
    </row>
    <row r="5521" spans="20:20">
      <c r="T5521" s="3"/>
    </row>
    <row r="5522" spans="20:20">
      <c r="T5522" s="3"/>
    </row>
    <row r="5523" spans="20:20">
      <c r="T5523" s="3"/>
    </row>
    <row r="5524" spans="20:20">
      <c r="T5524" s="3"/>
    </row>
    <row r="5525" spans="20:20">
      <c r="T5525" s="3"/>
    </row>
    <row r="5526" spans="20:20">
      <c r="T5526" s="3"/>
    </row>
    <row r="5527" spans="20:20">
      <c r="T5527" s="3"/>
    </row>
    <row r="5528" spans="20:20">
      <c r="T5528" s="3"/>
    </row>
    <row r="5529" spans="20:20">
      <c r="T5529" s="3"/>
    </row>
    <row r="5530" spans="20:20">
      <c r="T5530" s="3"/>
    </row>
    <row r="5531" spans="20:20">
      <c r="T5531" s="3"/>
    </row>
    <row r="5532" spans="20:20">
      <c r="T5532" s="3"/>
    </row>
    <row r="5533" spans="20:20">
      <c r="T5533" s="3"/>
    </row>
    <row r="5534" spans="20:20">
      <c r="T5534" s="3"/>
    </row>
    <row r="5535" spans="20:20">
      <c r="T5535" s="3"/>
    </row>
    <row r="5536" spans="20:20">
      <c r="T5536" s="3"/>
    </row>
    <row r="5537" spans="20:20">
      <c r="T5537" s="3"/>
    </row>
    <row r="5538" spans="20:20">
      <c r="T5538" s="3"/>
    </row>
    <row r="5539" spans="20:20">
      <c r="T5539" s="3"/>
    </row>
    <row r="5540" spans="20:20">
      <c r="T5540" s="3"/>
    </row>
    <row r="5541" spans="20:20">
      <c r="T5541" s="3"/>
    </row>
    <row r="5542" spans="20:20">
      <c r="T5542" s="3"/>
    </row>
    <row r="5543" spans="20:20">
      <c r="T5543" s="3"/>
    </row>
    <row r="5544" spans="20:20">
      <c r="T5544" s="3"/>
    </row>
    <row r="5545" spans="20:20">
      <c r="T5545" s="3"/>
    </row>
    <row r="5546" spans="20:20">
      <c r="T5546" s="3"/>
    </row>
    <row r="5547" spans="20:20">
      <c r="T5547" s="3"/>
    </row>
    <row r="5548" spans="20:20">
      <c r="T5548" s="3"/>
    </row>
    <row r="5549" spans="20:20">
      <c r="T5549" s="3"/>
    </row>
    <row r="5550" spans="20:20">
      <c r="T5550" s="3"/>
    </row>
    <row r="5551" spans="20:20">
      <c r="T5551" s="3"/>
    </row>
    <row r="5552" spans="20:20">
      <c r="T5552" s="3"/>
    </row>
    <row r="5553" spans="20:20">
      <c r="T5553" s="3"/>
    </row>
    <row r="5554" spans="20:20">
      <c r="T5554" s="3"/>
    </row>
    <row r="5555" spans="20:20">
      <c r="T5555" s="3"/>
    </row>
    <row r="5556" spans="20:20">
      <c r="T5556" s="3"/>
    </row>
    <row r="5557" spans="20:20">
      <c r="T5557" s="3"/>
    </row>
    <row r="5558" spans="20:20">
      <c r="T5558" s="3"/>
    </row>
    <row r="5559" spans="20:20">
      <c r="T5559" s="3"/>
    </row>
    <row r="5560" spans="20:20">
      <c r="T5560" s="3"/>
    </row>
    <row r="5561" spans="20:20">
      <c r="T5561" s="3"/>
    </row>
    <row r="5562" spans="20:20">
      <c r="T5562" s="3"/>
    </row>
    <row r="5563" spans="20:20">
      <c r="T5563" s="3"/>
    </row>
    <row r="5564" spans="20:20">
      <c r="T5564" s="3"/>
    </row>
    <row r="5565" spans="20:20">
      <c r="T5565" s="3"/>
    </row>
    <row r="5566" spans="20:20">
      <c r="T5566" s="3"/>
    </row>
    <row r="5567" spans="20:20">
      <c r="T5567" s="3"/>
    </row>
    <row r="5568" spans="20:20">
      <c r="T5568" s="3"/>
    </row>
    <row r="5569" spans="20:20">
      <c r="T5569" s="3"/>
    </row>
    <row r="5570" spans="20:20">
      <c r="T5570" s="3"/>
    </row>
    <row r="5571" spans="20:20">
      <c r="T5571" s="3"/>
    </row>
    <row r="5572" spans="20:20">
      <c r="T5572" s="3"/>
    </row>
    <row r="5573" spans="20:20">
      <c r="T5573" s="3"/>
    </row>
    <row r="5574" spans="20:20">
      <c r="T5574" s="3"/>
    </row>
    <row r="5575" spans="20:20">
      <c r="T5575" s="3"/>
    </row>
    <row r="5576" spans="20:20">
      <c r="T5576" s="3"/>
    </row>
    <row r="5577" spans="20:20">
      <c r="T5577" s="3"/>
    </row>
    <row r="5578" spans="20:20">
      <c r="T5578" s="3"/>
    </row>
    <row r="5579" spans="20:20">
      <c r="T5579" s="3"/>
    </row>
    <row r="5580" spans="20:20">
      <c r="T5580" s="3"/>
    </row>
    <row r="5581" spans="20:20">
      <c r="T5581" s="3"/>
    </row>
    <row r="5582" spans="20:20">
      <c r="T5582" s="3"/>
    </row>
    <row r="5583" spans="20:20">
      <c r="T5583" s="3"/>
    </row>
    <row r="5584" spans="20:20">
      <c r="T5584" s="3"/>
    </row>
    <row r="5585" spans="20:20">
      <c r="T5585" s="3"/>
    </row>
    <row r="5586" spans="20:20">
      <c r="T5586" s="3"/>
    </row>
    <row r="5587" spans="20:20">
      <c r="T5587" s="3"/>
    </row>
    <row r="5588" spans="20:20">
      <c r="T5588" s="3"/>
    </row>
    <row r="5589" spans="20:20">
      <c r="T5589" s="3"/>
    </row>
    <row r="5590" spans="20:20">
      <c r="T5590" s="3"/>
    </row>
    <row r="5591" spans="20:20">
      <c r="T5591" s="3"/>
    </row>
    <row r="5592" spans="20:20">
      <c r="T5592" s="3"/>
    </row>
    <row r="5593" spans="20:20">
      <c r="T5593" s="3"/>
    </row>
    <row r="5594" spans="20:20">
      <c r="T5594" s="3"/>
    </row>
    <row r="5595" spans="20:20">
      <c r="T5595" s="3"/>
    </row>
    <row r="5596" spans="20:20">
      <c r="T5596" s="3"/>
    </row>
    <row r="5597" spans="20:20">
      <c r="T5597" s="3"/>
    </row>
    <row r="5598" spans="20:20">
      <c r="T5598" s="3"/>
    </row>
    <row r="5599" spans="20:20">
      <c r="T5599" s="3"/>
    </row>
    <row r="5600" spans="20:20">
      <c r="T5600" s="3"/>
    </row>
    <row r="5601" spans="20:20">
      <c r="T5601" s="3"/>
    </row>
    <row r="5602" spans="20:20">
      <c r="T5602" s="3"/>
    </row>
    <row r="5603" spans="20:20">
      <c r="T5603" s="3"/>
    </row>
    <row r="5604" spans="20:20">
      <c r="T5604" s="3"/>
    </row>
    <row r="5605" spans="20:20">
      <c r="T5605" s="3"/>
    </row>
    <row r="5606" spans="20:20">
      <c r="T5606" s="3"/>
    </row>
    <row r="5607" spans="20:20">
      <c r="T5607" s="3"/>
    </row>
    <row r="5608" spans="20:20">
      <c r="T5608" s="3"/>
    </row>
    <row r="5609" spans="20:20">
      <c r="T5609" s="3"/>
    </row>
    <row r="5610" spans="20:20">
      <c r="T5610" s="3"/>
    </row>
    <row r="5611" spans="20:20">
      <c r="T5611" s="3"/>
    </row>
    <row r="5612" spans="20:20">
      <c r="T5612" s="3"/>
    </row>
    <row r="5613" spans="20:20">
      <c r="T5613" s="3"/>
    </row>
    <row r="5614" spans="20:20">
      <c r="T5614" s="3"/>
    </row>
    <row r="5615" spans="20:20">
      <c r="T5615" s="3"/>
    </row>
    <row r="5616" spans="20:20">
      <c r="T5616" s="3"/>
    </row>
    <row r="5617" spans="20:20">
      <c r="T5617" s="3"/>
    </row>
    <row r="5618" spans="20:20">
      <c r="T5618" s="3"/>
    </row>
    <row r="5619" spans="20:20">
      <c r="T5619" s="3"/>
    </row>
    <row r="5620" spans="20:20">
      <c r="T5620" s="3"/>
    </row>
    <row r="5621" spans="20:20">
      <c r="T5621" s="3"/>
    </row>
    <row r="5622" spans="20:20">
      <c r="T5622" s="3"/>
    </row>
    <row r="5623" spans="20:20">
      <c r="T5623" s="3"/>
    </row>
    <row r="5624" spans="20:20">
      <c r="T5624" s="3"/>
    </row>
    <row r="5625" spans="20:20">
      <c r="T5625" s="3"/>
    </row>
    <row r="5626" spans="20:20">
      <c r="T5626" s="3"/>
    </row>
    <row r="5627" spans="20:20">
      <c r="T5627" s="3"/>
    </row>
    <row r="5628" spans="20:20">
      <c r="T5628" s="3"/>
    </row>
    <row r="5629" spans="20:20">
      <c r="T5629" s="3"/>
    </row>
    <row r="5630" spans="20:20">
      <c r="T5630" s="3"/>
    </row>
    <row r="5631" spans="20:20">
      <c r="T5631" s="3"/>
    </row>
    <row r="5632" spans="20:20">
      <c r="T5632" s="3"/>
    </row>
    <row r="5633" spans="20:20">
      <c r="T5633" s="3"/>
    </row>
    <row r="5634" spans="20:20">
      <c r="T5634" s="3"/>
    </row>
    <row r="5635" spans="20:20">
      <c r="T5635" s="3"/>
    </row>
    <row r="5636" spans="20:20">
      <c r="T5636" s="3"/>
    </row>
    <row r="5637" spans="20:20">
      <c r="T5637" s="3"/>
    </row>
    <row r="5638" spans="20:20">
      <c r="T5638" s="3"/>
    </row>
    <row r="5639" spans="20:20">
      <c r="T5639" s="3"/>
    </row>
    <row r="5640" spans="20:20">
      <c r="T5640" s="3"/>
    </row>
    <row r="5641" spans="20:20">
      <c r="T5641" s="3"/>
    </row>
    <row r="5642" spans="20:20">
      <c r="T5642" s="3"/>
    </row>
    <row r="5643" spans="20:20">
      <c r="T5643" s="3"/>
    </row>
    <row r="5644" spans="20:20">
      <c r="T5644" s="3"/>
    </row>
    <row r="5645" spans="20:20">
      <c r="T5645" s="3"/>
    </row>
    <row r="5646" spans="20:20">
      <c r="T5646" s="3"/>
    </row>
    <row r="5647" spans="20:20">
      <c r="T5647" s="3"/>
    </row>
    <row r="5648" spans="20:20">
      <c r="T5648" s="3"/>
    </row>
    <row r="5649" spans="20:20">
      <c r="T5649" s="3"/>
    </row>
    <row r="5650" spans="20:20">
      <c r="T5650" s="3"/>
    </row>
    <row r="5651" spans="20:20">
      <c r="T5651" s="3"/>
    </row>
    <row r="5652" spans="20:20">
      <c r="T5652" s="3"/>
    </row>
    <row r="5653" spans="20:20">
      <c r="T5653" s="3"/>
    </row>
    <row r="5654" spans="20:20">
      <c r="T5654" s="3"/>
    </row>
    <row r="5655" spans="20:20">
      <c r="T5655" s="3"/>
    </row>
    <row r="5656" spans="20:20">
      <c r="T5656" s="3"/>
    </row>
    <row r="5657" spans="20:20">
      <c r="T5657" s="3"/>
    </row>
    <row r="5658" spans="20:20">
      <c r="T5658" s="3"/>
    </row>
    <row r="5659" spans="20:20">
      <c r="T5659" s="3"/>
    </row>
    <row r="5660" spans="20:20">
      <c r="T5660" s="3"/>
    </row>
    <row r="5661" spans="20:20">
      <c r="T5661" s="3"/>
    </row>
    <row r="5662" spans="20:20">
      <c r="T5662" s="3"/>
    </row>
    <row r="5663" spans="20:20">
      <c r="T5663" s="3"/>
    </row>
    <row r="5664" spans="20:20">
      <c r="T5664" s="3"/>
    </row>
    <row r="5665" spans="20:20">
      <c r="T5665" s="3"/>
    </row>
    <row r="5666" spans="20:20">
      <c r="T5666" s="3"/>
    </row>
    <row r="5667" spans="20:20">
      <c r="T5667" s="3"/>
    </row>
    <row r="5668" spans="20:20">
      <c r="T5668" s="3"/>
    </row>
    <row r="5669" spans="20:20">
      <c r="T5669" s="3"/>
    </row>
    <row r="5670" spans="20:20">
      <c r="T5670" s="3"/>
    </row>
    <row r="5671" spans="20:20">
      <c r="T5671" s="3"/>
    </row>
    <row r="5672" spans="20:20">
      <c r="T5672" s="3"/>
    </row>
    <row r="5673" spans="20:20">
      <c r="T5673" s="3"/>
    </row>
    <row r="5674" spans="20:20">
      <c r="T5674" s="3"/>
    </row>
    <row r="5675" spans="20:20">
      <c r="T5675" s="3"/>
    </row>
    <row r="5676" spans="20:20">
      <c r="T5676" s="3"/>
    </row>
    <row r="5677" spans="20:20">
      <c r="T5677" s="3"/>
    </row>
    <row r="5678" spans="20:20">
      <c r="T5678" s="3"/>
    </row>
    <row r="5679" spans="20:20">
      <c r="T5679" s="3"/>
    </row>
    <row r="5680" spans="20:20">
      <c r="T5680" s="3"/>
    </row>
    <row r="5681" spans="20:20">
      <c r="T5681" s="3"/>
    </row>
    <row r="5682" spans="20:20">
      <c r="T5682" s="3"/>
    </row>
    <row r="5683" spans="20:20">
      <c r="T5683" s="3"/>
    </row>
    <row r="5684" spans="20:20">
      <c r="T5684" s="3"/>
    </row>
    <row r="5685" spans="20:20">
      <c r="T5685" s="3"/>
    </row>
    <row r="5686" spans="20:20">
      <c r="T5686" s="3"/>
    </row>
    <row r="5687" spans="20:20">
      <c r="T5687" s="3"/>
    </row>
    <row r="5688" spans="20:20">
      <c r="T5688" s="3"/>
    </row>
    <row r="5689" spans="20:20">
      <c r="T5689" s="3"/>
    </row>
    <row r="5690" spans="20:20">
      <c r="T5690" s="3"/>
    </row>
    <row r="5691" spans="20:20">
      <c r="T5691" s="3"/>
    </row>
    <row r="5692" spans="20:20">
      <c r="T5692" s="3"/>
    </row>
    <row r="5693" spans="20:20">
      <c r="T5693" s="3"/>
    </row>
    <row r="5694" spans="20:20">
      <c r="T5694" s="3"/>
    </row>
    <row r="5695" spans="20:20">
      <c r="T5695" s="3"/>
    </row>
    <row r="5696" spans="20:20">
      <c r="T5696" s="3"/>
    </row>
    <row r="5697" spans="20:20">
      <c r="T5697" s="3"/>
    </row>
    <row r="5698" spans="20:20">
      <c r="T5698" s="3"/>
    </row>
    <row r="5699" spans="20:20">
      <c r="T5699" s="3"/>
    </row>
    <row r="5700" spans="20:20">
      <c r="T5700" s="3"/>
    </row>
    <row r="5701" spans="20:20">
      <c r="T5701" s="3"/>
    </row>
    <row r="5702" spans="20:20">
      <c r="T5702" s="3"/>
    </row>
    <row r="5703" spans="20:20">
      <c r="T5703" s="3"/>
    </row>
    <row r="5704" spans="20:20">
      <c r="T5704" s="3"/>
    </row>
    <row r="5705" spans="20:20">
      <c r="T5705" s="3"/>
    </row>
    <row r="5706" spans="20:20">
      <c r="T5706" s="3"/>
    </row>
    <row r="5707" spans="20:20">
      <c r="T5707" s="3"/>
    </row>
    <row r="5708" spans="20:20">
      <c r="T5708" s="3"/>
    </row>
    <row r="5709" spans="20:20">
      <c r="T5709" s="3"/>
    </row>
    <row r="5710" spans="20:20">
      <c r="T5710" s="3"/>
    </row>
    <row r="5711" spans="20:20">
      <c r="T5711" s="3"/>
    </row>
    <row r="5712" spans="20:20">
      <c r="T5712" s="3"/>
    </row>
    <row r="5713" spans="20:20">
      <c r="T5713" s="3"/>
    </row>
    <row r="5714" spans="20:20">
      <c r="T5714" s="3"/>
    </row>
    <row r="5715" spans="20:20">
      <c r="T5715" s="3"/>
    </row>
    <row r="5716" spans="20:20">
      <c r="T5716" s="3"/>
    </row>
    <row r="5717" spans="20:20">
      <c r="T5717" s="3"/>
    </row>
    <row r="5718" spans="20:20">
      <c r="T5718" s="3"/>
    </row>
    <row r="5719" spans="20:20">
      <c r="T5719" s="3"/>
    </row>
    <row r="5720" spans="20:20">
      <c r="T5720" s="3"/>
    </row>
    <row r="5721" spans="20:20">
      <c r="T5721" s="3"/>
    </row>
    <row r="5722" spans="20:20">
      <c r="T5722" s="3"/>
    </row>
    <row r="5723" spans="20:20">
      <c r="T5723" s="3"/>
    </row>
    <row r="5724" spans="20:20">
      <c r="T5724" s="3"/>
    </row>
    <row r="5725" spans="20:20">
      <c r="T5725" s="3"/>
    </row>
    <row r="5726" spans="20:20">
      <c r="T5726" s="3"/>
    </row>
    <row r="5727" spans="20:20">
      <c r="T5727" s="3"/>
    </row>
    <row r="5728" spans="20:20">
      <c r="T5728" s="3"/>
    </row>
    <row r="5729" spans="20:20">
      <c r="T5729" s="3"/>
    </row>
    <row r="5730" spans="20:20">
      <c r="T5730" s="3"/>
    </row>
    <row r="5731" spans="20:20">
      <c r="T5731" s="3"/>
    </row>
    <row r="5732" spans="20:20">
      <c r="T5732" s="3"/>
    </row>
    <row r="5733" spans="20:20">
      <c r="T5733" s="3"/>
    </row>
    <row r="5734" spans="20:20">
      <c r="T5734" s="3"/>
    </row>
    <row r="5735" spans="20:20">
      <c r="T5735" s="3"/>
    </row>
    <row r="5736" spans="20:20">
      <c r="T5736" s="3"/>
    </row>
    <row r="5737" spans="20:20">
      <c r="T5737" s="3"/>
    </row>
    <row r="5738" spans="20:20">
      <c r="T5738" s="3"/>
    </row>
    <row r="5739" spans="20:20">
      <c r="T5739" s="96"/>
    </row>
    <row r="5740" spans="20:20">
      <c r="T5740" s="3"/>
    </row>
    <row r="5741" spans="20:20">
      <c r="T5741" s="3"/>
    </row>
    <row r="5742" spans="20:20">
      <c r="T5742" s="3"/>
    </row>
    <row r="5743" spans="20:20">
      <c r="T5743" s="3"/>
    </row>
    <row r="5744" spans="20:20">
      <c r="T5744" s="3"/>
    </row>
    <row r="5745" spans="20:20">
      <c r="T5745" s="3"/>
    </row>
    <row r="5746" spans="20:20">
      <c r="T5746" s="3"/>
    </row>
    <row r="5747" spans="20:20">
      <c r="T5747" s="3"/>
    </row>
    <row r="5748" spans="20:20">
      <c r="T5748" s="3"/>
    </row>
    <row r="5749" spans="20:20">
      <c r="T5749" s="3"/>
    </row>
    <row r="5750" spans="20:20">
      <c r="T5750" s="3"/>
    </row>
    <row r="5751" spans="20:20">
      <c r="T5751" s="3"/>
    </row>
    <row r="5752" spans="20:20">
      <c r="T5752" s="3"/>
    </row>
    <row r="5753" spans="20:20">
      <c r="T5753" s="3"/>
    </row>
    <row r="5754" spans="20:20">
      <c r="T5754" s="3"/>
    </row>
    <row r="5755" spans="20:20">
      <c r="T5755" s="3"/>
    </row>
    <row r="5756" spans="20:20">
      <c r="T5756" s="3"/>
    </row>
    <row r="5757" spans="20:20">
      <c r="T5757" s="3"/>
    </row>
    <row r="5758" spans="20:20">
      <c r="T5758" s="3"/>
    </row>
    <row r="5759" spans="20:20">
      <c r="T5759" s="3"/>
    </row>
    <row r="5760" spans="20:20">
      <c r="T5760" s="3"/>
    </row>
    <row r="5761" spans="20:20">
      <c r="T5761" s="3"/>
    </row>
    <row r="5762" spans="20:20">
      <c r="T5762" s="3"/>
    </row>
    <row r="5763" spans="20:20">
      <c r="T5763" s="3"/>
    </row>
    <row r="5764" spans="20:20">
      <c r="T5764" s="3"/>
    </row>
    <row r="5765" spans="20:20">
      <c r="T5765" s="3"/>
    </row>
    <row r="5766" spans="20:20">
      <c r="T5766" s="3"/>
    </row>
    <row r="5767" spans="20:20">
      <c r="T5767" s="3"/>
    </row>
    <row r="5768" spans="20:20">
      <c r="T5768" s="3"/>
    </row>
    <row r="5769" spans="20:20">
      <c r="T5769" s="3"/>
    </row>
    <row r="5770" spans="20:20">
      <c r="T5770" s="3"/>
    </row>
    <row r="5771" spans="20:20">
      <c r="T5771" s="3"/>
    </row>
    <row r="5772" spans="20:20">
      <c r="T5772" s="3"/>
    </row>
    <row r="5773" spans="20:20">
      <c r="T5773" s="3"/>
    </row>
    <row r="5774" spans="20:20">
      <c r="T5774" s="3"/>
    </row>
    <row r="5775" spans="20:20">
      <c r="T5775" s="3"/>
    </row>
    <row r="5776" spans="20:20">
      <c r="T5776" s="3"/>
    </row>
    <row r="5777" spans="20:20">
      <c r="T5777" s="3"/>
    </row>
    <row r="5778" spans="20:20">
      <c r="T5778" s="3"/>
    </row>
    <row r="5779" spans="20:20">
      <c r="T5779" s="3"/>
    </row>
    <row r="5780" spans="20:20">
      <c r="T5780" s="3"/>
    </row>
    <row r="5781" spans="20:20">
      <c r="T5781" s="3"/>
    </row>
    <row r="5782" spans="20:20">
      <c r="T5782" s="3"/>
    </row>
    <row r="5783" spans="20:20">
      <c r="T5783" s="3"/>
    </row>
    <row r="5784" spans="20:20">
      <c r="T5784" s="3"/>
    </row>
    <row r="5785" spans="20:20">
      <c r="T5785" s="3"/>
    </row>
    <row r="5786" spans="20:20">
      <c r="T5786" s="3"/>
    </row>
    <row r="5787" spans="20:20">
      <c r="T5787" s="3"/>
    </row>
    <row r="5788" spans="20:20">
      <c r="T5788" s="3"/>
    </row>
    <row r="5789" spans="20:20">
      <c r="T5789" s="3"/>
    </row>
    <row r="5790" spans="20:20">
      <c r="T5790" s="3"/>
    </row>
    <row r="5791" spans="20:20">
      <c r="T5791" s="3"/>
    </row>
    <row r="5792" spans="20:20">
      <c r="T5792" s="3"/>
    </row>
    <row r="5793" spans="20:20">
      <c r="T5793" s="3"/>
    </row>
    <row r="5794" spans="20:20">
      <c r="T5794" s="3"/>
    </row>
    <row r="5795" spans="20:20">
      <c r="T5795" s="3"/>
    </row>
    <row r="5796" spans="20:20">
      <c r="T5796" s="3"/>
    </row>
    <row r="5797" spans="20:20">
      <c r="T5797" s="3"/>
    </row>
    <row r="5798" spans="20:20">
      <c r="T5798" s="3"/>
    </row>
    <row r="5799" spans="20:20">
      <c r="T5799" s="3"/>
    </row>
    <row r="5800" spans="20:20">
      <c r="T5800" s="3"/>
    </row>
    <row r="5801" spans="20:20">
      <c r="T5801" s="3"/>
    </row>
    <row r="5802" spans="20:20">
      <c r="T5802" s="3"/>
    </row>
    <row r="5803" spans="20:20">
      <c r="T5803" s="3"/>
    </row>
    <row r="5804" spans="20:20">
      <c r="T5804" s="3"/>
    </row>
    <row r="5805" spans="20:20">
      <c r="T5805" s="3"/>
    </row>
    <row r="5806" spans="20:20">
      <c r="T5806" s="3"/>
    </row>
    <row r="5807" spans="20:20">
      <c r="T5807" s="3"/>
    </row>
    <row r="5808" spans="20:20">
      <c r="T5808" s="3"/>
    </row>
    <row r="5809" spans="20:20">
      <c r="T5809" s="3"/>
    </row>
    <row r="5810" spans="20:20">
      <c r="T5810" s="3"/>
    </row>
    <row r="5811" spans="20:20">
      <c r="T5811" s="3"/>
    </row>
    <row r="5812" spans="20:20">
      <c r="T5812" s="3"/>
    </row>
    <row r="5813" spans="20:20">
      <c r="T5813" s="3"/>
    </row>
    <row r="5814" spans="20:20">
      <c r="T5814" s="3"/>
    </row>
    <row r="5815" spans="20:20">
      <c r="T5815" s="3"/>
    </row>
    <row r="5816" spans="20:20">
      <c r="T5816" s="3"/>
    </row>
    <row r="5817" spans="20:20">
      <c r="T5817" s="3"/>
    </row>
    <row r="5818" spans="20:20">
      <c r="T5818" s="3"/>
    </row>
    <row r="5819" spans="20:20">
      <c r="T5819" s="3"/>
    </row>
    <row r="5820" spans="20:20">
      <c r="T5820" s="3"/>
    </row>
    <row r="5821" spans="20:20">
      <c r="T5821" s="3"/>
    </row>
    <row r="5822" spans="20:20">
      <c r="T5822" s="3"/>
    </row>
    <row r="5823" spans="20:20">
      <c r="T5823" s="3"/>
    </row>
    <row r="5824" spans="20:20">
      <c r="T5824" s="3"/>
    </row>
    <row r="5825" spans="20:20">
      <c r="T5825" s="3"/>
    </row>
    <row r="5826" spans="20:20">
      <c r="T5826" s="3"/>
    </row>
    <row r="5827" spans="20:20">
      <c r="T5827" s="3"/>
    </row>
    <row r="5828" spans="20:20">
      <c r="T5828" s="3"/>
    </row>
    <row r="5829" spans="20:20">
      <c r="T5829" s="3"/>
    </row>
    <row r="5830" spans="20:20">
      <c r="T5830" s="3"/>
    </row>
    <row r="5831" spans="20:20">
      <c r="T5831" s="3"/>
    </row>
    <row r="5832" spans="20:20">
      <c r="T5832" s="3"/>
    </row>
    <row r="5833" spans="20:20">
      <c r="T5833" s="3"/>
    </row>
    <row r="5834" spans="20:20">
      <c r="T5834" s="3"/>
    </row>
    <row r="5835" spans="20:20">
      <c r="T5835" s="3"/>
    </row>
    <row r="5836" spans="20:20">
      <c r="T5836" s="3"/>
    </row>
    <row r="5837" spans="20:20">
      <c r="T5837" s="3"/>
    </row>
    <row r="5838" spans="20:20">
      <c r="T5838" s="3"/>
    </row>
    <row r="5839" spans="20:20">
      <c r="T5839" s="3"/>
    </row>
    <row r="5840" spans="20:20">
      <c r="T5840" s="3"/>
    </row>
    <row r="5841" spans="20:20">
      <c r="T5841" s="3"/>
    </row>
    <row r="5842" spans="20:20">
      <c r="T5842" s="3"/>
    </row>
    <row r="5843" spans="20:20">
      <c r="T5843" s="3"/>
    </row>
    <row r="5844" spans="20:20">
      <c r="T5844" s="3"/>
    </row>
    <row r="5845" spans="20:20">
      <c r="T5845" s="3"/>
    </row>
    <row r="5846" spans="20:20">
      <c r="T5846" s="3"/>
    </row>
    <row r="5847" spans="20:20">
      <c r="T5847" s="3"/>
    </row>
    <row r="5848" spans="20:20">
      <c r="T5848" s="3"/>
    </row>
    <row r="5849" spans="20:20">
      <c r="T5849" s="3"/>
    </row>
    <row r="5850" spans="20:20">
      <c r="T5850" s="3"/>
    </row>
    <row r="5851" spans="20:20">
      <c r="T5851" s="3"/>
    </row>
    <row r="5852" spans="20:20">
      <c r="T5852" s="3"/>
    </row>
    <row r="5853" spans="20:20">
      <c r="T5853" s="3"/>
    </row>
    <row r="5854" spans="20:20">
      <c r="T5854" s="3"/>
    </row>
    <row r="5855" spans="20:20">
      <c r="T5855" s="3"/>
    </row>
    <row r="5856" spans="20:20">
      <c r="T5856" s="3"/>
    </row>
    <row r="5857" spans="20:20">
      <c r="T5857" s="3"/>
    </row>
    <row r="5858" spans="20:20">
      <c r="T5858" s="3"/>
    </row>
    <row r="5859" spans="20:20">
      <c r="T5859" s="3"/>
    </row>
    <row r="5860" spans="20:20">
      <c r="T5860" s="3"/>
    </row>
    <row r="5861" spans="20:20">
      <c r="T5861" s="3"/>
    </row>
    <row r="5862" spans="20:20">
      <c r="T5862" s="3"/>
    </row>
    <row r="5863" spans="20:20">
      <c r="T5863" s="3"/>
    </row>
    <row r="5864" spans="20:20">
      <c r="T5864" s="3"/>
    </row>
    <row r="5865" spans="20:20">
      <c r="T5865" s="3"/>
    </row>
    <row r="5866" spans="20:20">
      <c r="T5866" s="3"/>
    </row>
    <row r="5867" spans="20:20">
      <c r="T5867" s="3"/>
    </row>
    <row r="5868" spans="20:20">
      <c r="T5868" s="3"/>
    </row>
    <row r="5869" spans="20:20">
      <c r="T5869" s="3"/>
    </row>
    <row r="5870" spans="20:20">
      <c r="T5870" s="3"/>
    </row>
    <row r="5871" spans="20:20">
      <c r="T5871" s="3"/>
    </row>
    <row r="5872" spans="20:20">
      <c r="T5872" s="3"/>
    </row>
    <row r="5873" spans="20:20">
      <c r="T5873" s="3"/>
    </row>
    <row r="5874" spans="20:20">
      <c r="T5874" s="3"/>
    </row>
    <row r="5875" spans="20:20">
      <c r="T5875" s="3"/>
    </row>
    <row r="5876" spans="20:20">
      <c r="T5876" s="3"/>
    </row>
    <row r="5877" spans="20:20">
      <c r="T5877" s="3"/>
    </row>
    <row r="5878" spans="20:20">
      <c r="T5878" s="3"/>
    </row>
    <row r="5879" spans="20:20">
      <c r="T5879" s="3"/>
    </row>
    <row r="5880" spans="20:20">
      <c r="T5880" s="3"/>
    </row>
    <row r="5881" spans="20:20">
      <c r="T5881" s="3"/>
    </row>
    <row r="5882" spans="20:20">
      <c r="T5882" s="3"/>
    </row>
    <row r="5883" spans="20:20">
      <c r="T5883" s="3"/>
    </row>
    <row r="5884" spans="20:20">
      <c r="T5884" s="3"/>
    </row>
    <row r="5885" spans="20:20">
      <c r="T5885" s="3"/>
    </row>
    <row r="5886" spans="20:20">
      <c r="T5886" s="3"/>
    </row>
    <row r="5887" spans="20:20">
      <c r="T5887" s="3"/>
    </row>
    <row r="5888" spans="20:20">
      <c r="T5888" s="3"/>
    </row>
    <row r="5889" spans="20:20">
      <c r="T5889" s="3"/>
    </row>
    <row r="5890" spans="20:20">
      <c r="T5890" s="3"/>
    </row>
    <row r="5891" spans="20:20">
      <c r="T5891" s="3"/>
    </row>
    <row r="5892" spans="20:20">
      <c r="T5892" s="3"/>
    </row>
    <row r="5893" spans="20:20">
      <c r="T5893" s="3"/>
    </row>
    <row r="5894" spans="20:20">
      <c r="T5894" s="3"/>
    </row>
    <row r="5895" spans="20:20">
      <c r="T5895" s="3"/>
    </row>
    <row r="5896" spans="20:20">
      <c r="T5896" s="3"/>
    </row>
    <row r="5897" spans="20:20">
      <c r="T5897" s="3"/>
    </row>
    <row r="5898" spans="20:20">
      <c r="T5898" s="3"/>
    </row>
    <row r="5899" spans="20:20">
      <c r="T5899" s="3"/>
    </row>
    <row r="5900" spans="20:20">
      <c r="T5900" s="3"/>
    </row>
    <row r="5901" spans="20:20">
      <c r="T5901" s="3"/>
    </row>
    <row r="5902" spans="20:20">
      <c r="T5902" s="3"/>
    </row>
    <row r="5903" spans="20:20">
      <c r="T5903" s="3"/>
    </row>
    <row r="5904" spans="20:20">
      <c r="T5904" s="3"/>
    </row>
    <row r="5905" spans="20:20">
      <c r="T5905" s="3"/>
    </row>
    <row r="5906" spans="20:20">
      <c r="T5906" s="3"/>
    </row>
    <row r="5907" spans="20:20">
      <c r="T5907" s="3"/>
    </row>
    <row r="5908" spans="20:20">
      <c r="T5908" s="3"/>
    </row>
    <row r="5909" spans="20:20">
      <c r="T5909" s="3"/>
    </row>
    <row r="5910" spans="20:20">
      <c r="T5910" s="3"/>
    </row>
    <row r="5911" spans="20:20">
      <c r="T5911" s="3"/>
    </row>
    <row r="5912" spans="20:20">
      <c r="T5912" s="3"/>
    </row>
    <row r="5913" spans="20:20">
      <c r="T5913" s="3"/>
    </row>
    <row r="5914" spans="20:20">
      <c r="T5914" s="3"/>
    </row>
    <row r="5915" spans="20:20">
      <c r="T5915" s="3"/>
    </row>
    <row r="5916" spans="20:20">
      <c r="T5916" s="3"/>
    </row>
    <row r="5917" spans="20:20">
      <c r="T5917" s="3"/>
    </row>
    <row r="5918" spans="20:20">
      <c r="T5918" s="3"/>
    </row>
    <row r="5919" spans="20:20">
      <c r="T5919" s="3"/>
    </row>
    <row r="5920" spans="20:20">
      <c r="T5920" s="3"/>
    </row>
    <row r="5921" spans="20:20">
      <c r="T5921" s="3"/>
    </row>
    <row r="5922" spans="20:20">
      <c r="T5922" s="3"/>
    </row>
    <row r="5923" spans="20:20">
      <c r="T5923" s="3"/>
    </row>
    <row r="5924" spans="20:20">
      <c r="T5924" s="3"/>
    </row>
    <row r="5925" spans="20:20">
      <c r="T5925" s="3"/>
    </row>
    <row r="5926" spans="20:20">
      <c r="T5926" s="3"/>
    </row>
    <row r="5927" spans="20:20">
      <c r="T5927" s="3"/>
    </row>
    <row r="5928" spans="20:20">
      <c r="T5928" s="3"/>
    </row>
    <row r="5929" spans="20:20">
      <c r="T5929" s="3"/>
    </row>
    <row r="5930" spans="20:20">
      <c r="T5930" s="3"/>
    </row>
    <row r="5931" spans="20:20">
      <c r="T5931" s="3"/>
    </row>
    <row r="5932" spans="20:20">
      <c r="T5932" s="3"/>
    </row>
    <row r="5933" spans="20:20">
      <c r="T5933" s="3"/>
    </row>
    <row r="5934" spans="20:20">
      <c r="T5934" s="3"/>
    </row>
    <row r="5935" spans="20:20">
      <c r="T5935" s="3"/>
    </row>
    <row r="5936" spans="20:20">
      <c r="T5936" s="3"/>
    </row>
    <row r="5937" spans="20:20">
      <c r="T5937" s="3"/>
    </row>
    <row r="5938" spans="20:20">
      <c r="T5938" s="3"/>
    </row>
    <row r="5939" spans="20:20">
      <c r="T5939" s="3"/>
    </row>
    <row r="5940" spans="20:20">
      <c r="T5940" s="3"/>
    </row>
    <row r="5941" spans="20:20">
      <c r="T5941" s="3"/>
    </row>
    <row r="5942" spans="20:20">
      <c r="T5942" s="3"/>
    </row>
    <row r="5943" spans="20:20">
      <c r="T5943" s="3"/>
    </row>
    <row r="5944" spans="20:20">
      <c r="T5944" s="3"/>
    </row>
    <row r="5945" spans="20:20">
      <c r="T5945" s="3"/>
    </row>
    <row r="5946" spans="20:20">
      <c r="T5946" s="3"/>
    </row>
    <row r="5947" spans="20:20">
      <c r="T5947" s="3"/>
    </row>
    <row r="5948" spans="20:20">
      <c r="T5948" s="3"/>
    </row>
    <row r="5949" spans="20:20">
      <c r="T5949" s="3"/>
    </row>
    <row r="5950" spans="20:20">
      <c r="T5950" s="3"/>
    </row>
    <row r="5951" spans="20:20">
      <c r="T5951" s="3"/>
    </row>
    <row r="5952" spans="20:20">
      <c r="T5952" s="3"/>
    </row>
    <row r="5953" spans="20:20">
      <c r="T5953" s="3"/>
    </row>
    <row r="5954" spans="20:20">
      <c r="T5954" s="3"/>
    </row>
    <row r="5955" spans="20:20">
      <c r="T5955" s="3"/>
    </row>
    <row r="5956" spans="20:20">
      <c r="T5956" s="3"/>
    </row>
    <row r="5957" spans="20:20">
      <c r="T5957" s="3"/>
    </row>
    <row r="5958" spans="20:20">
      <c r="T5958" s="3"/>
    </row>
    <row r="5959" spans="20:20">
      <c r="T5959" s="3"/>
    </row>
    <row r="5960" spans="20:20">
      <c r="T5960" s="3"/>
    </row>
    <row r="5961" spans="20:20">
      <c r="T5961" s="3"/>
    </row>
    <row r="5962" spans="20:20">
      <c r="T5962" s="3"/>
    </row>
    <row r="5963" spans="20:20">
      <c r="T5963" s="3"/>
    </row>
    <row r="5964" spans="20:20">
      <c r="T5964" s="3"/>
    </row>
    <row r="5965" spans="20:20">
      <c r="T5965" s="3"/>
    </row>
    <row r="5966" spans="20:20">
      <c r="T5966" s="3"/>
    </row>
    <row r="5967" spans="20:20">
      <c r="T5967" s="3"/>
    </row>
    <row r="5968" spans="20:20">
      <c r="T5968" s="3"/>
    </row>
    <row r="5969" spans="20:20">
      <c r="T5969" s="3"/>
    </row>
    <row r="5970" spans="20:20">
      <c r="T5970" s="3"/>
    </row>
    <row r="5971" spans="20:20">
      <c r="T5971" s="3"/>
    </row>
    <row r="5972" spans="20:20">
      <c r="T5972" s="3"/>
    </row>
    <row r="5973" spans="20:20">
      <c r="T5973" s="3"/>
    </row>
    <row r="5974" spans="20:20">
      <c r="T5974" s="3"/>
    </row>
    <row r="5975" spans="20:20">
      <c r="T5975" s="3"/>
    </row>
    <row r="5976" spans="20:20">
      <c r="T5976" s="3"/>
    </row>
    <row r="5977" spans="20:20">
      <c r="T5977" s="3"/>
    </row>
    <row r="5978" spans="20:20">
      <c r="T5978" s="3"/>
    </row>
    <row r="5979" spans="20:20">
      <c r="T5979" s="3"/>
    </row>
    <row r="5980" spans="20:20">
      <c r="T5980" s="3"/>
    </row>
    <row r="5981" spans="20:20">
      <c r="T5981" s="3"/>
    </row>
    <row r="5982" spans="20:20">
      <c r="T5982" s="3"/>
    </row>
    <row r="5983" spans="20:20">
      <c r="T5983" s="3"/>
    </row>
    <row r="5984" spans="20:20">
      <c r="T5984" s="3"/>
    </row>
    <row r="5985" spans="20:20">
      <c r="T5985" s="3"/>
    </row>
    <row r="5986" spans="20:20">
      <c r="T5986" s="3"/>
    </row>
    <row r="5987" spans="20:20">
      <c r="T5987" s="3"/>
    </row>
    <row r="5988" spans="20:20">
      <c r="T5988" s="3"/>
    </row>
    <row r="5989" spans="20:20">
      <c r="T5989" s="3"/>
    </row>
    <row r="5990" spans="20:20">
      <c r="T5990" s="3"/>
    </row>
    <row r="5991" spans="20:20">
      <c r="T5991" s="3"/>
    </row>
    <row r="5992" spans="20:20">
      <c r="T5992" s="3"/>
    </row>
    <row r="5993" spans="20:20">
      <c r="T5993" s="3"/>
    </row>
    <row r="5994" spans="20:20">
      <c r="T5994" s="3"/>
    </row>
    <row r="5995" spans="20:20">
      <c r="T5995" s="3"/>
    </row>
    <row r="5996" spans="20:20">
      <c r="T5996" s="3"/>
    </row>
    <row r="5997" spans="20:20">
      <c r="T5997" s="3"/>
    </row>
    <row r="5998" spans="20:20">
      <c r="T5998" s="3"/>
    </row>
    <row r="5999" spans="20:20">
      <c r="T5999" s="3"/>
    </row>
    <row r="6000" spans="20:20">
      <c r="T6000" s="3"/>
    </row>
    <row r="6001" spans="20:20">
      <c r="T6001" s="3"/>
    </row>
    <row r="6002" spans="20:20">
      <c r="T6002" s="3"/>
    </row>
    <row r="6003" spans="20:20">
      <c r="T6003" s="3"/>
    </row>
    <row r="6004" spans="20:20">
      <c r="T6004" s="3"/>
    </row>
    <row r="6005" spans="20:20">
      <c r="T6005" s="3"/>
    </row>
    <row r="6006" spans="20:20">
      <c r="T6006" s="3"/>
    </row>
    <row r="6007" spans="20:20">
      <c r="T6007" s="3"/>
    </row>
    <row r="6008" spans="20:20">
      <c r="T6008" s="3"/>
    </row>
    <row r="6009" spans="20:20">
      <c r="T6009" s="3"/>
    </row>
    <row r="6010" spans="20:20">
      <c r="T6010" s="3"/>
    </row>
    <row r="6011" spans="20:20">
      <c r="T6011" s="3"/>
    </row>
    <row r="6012" spans="20:20">
      <c r="T6012" s="3"/>
    </row>
    <row r="6013" spans="20:20">
      <c r="T6013" s="3"/>
    </row>
    <row r="6014" spans="20:20">
      <c r="T6014" s="3"/>
    </row>
    <row r="6015" spans="20:20">
      <c r="T6015" s="3"/>
    </row>
    <row r="6016" spans="20:20">
      <c r="T6016" s="3"/>
    </row>
    <row r="6017" spans="20:20">
      <c r="T6017" s="3"/>
    </row>
    <row r="6018" spans="20:20">
      <c r="T6018" s="3"/>
    </row>
    <row r="6019" spans="20:20">
      <c r="T6019" s="3"/>
    </row>
    <row r="6020" spans="20:20">
      <c r="T6020" s="3"/>
    </row>
    <row r="6021" spans="20:20">
      <c r="T6021" s="3"/>
    </row>
    <row r="6022" spans="20:20">
      <c r="T6022" s="3"/>
    </row>
    <row r="6023" spans="20:20">
      <c r="T6023" s="3"/>
    </row>
    <row r="6024" spans="20:20">
      <c r="T6024" s="3"/>
    </row>
    <row r="6025" spans="20:20">
      <c r="T6025" s="3"/>
    </row>
    <row r="6026" spans="20:20">
      <c r="T6026" s="3"/>
    </row>
    <row r="6027" spans="20:20">
      <c r="T6027" s="3"/>
    </row>
    <row r="6028" spans="20:20">
      <c r="T6028" s="3"/>
    </row>
    <row r="6029" spans="20:20">
      <c r="T6029" s="3"/>
    </row>
    <row r="6030" spans="20:20">
      <c r="T6030" s="3"/>
    </row>
    <row r="6031" spans="20:20">
      <c r="T6031" s="3"/>
    </row>
    <row r="6032" spans="20:20">
      <c r="T6032" s="3"/>
    </row>
    <row r="6033" spans="20:20">
      <c r="T6033" s="3"/>
    </row>
    <row r="6034" spans="20:20">
      <c r="T6034" s="3"/>
    </row>
    <row r="6035" spans="20:20">
      <c r="T6035" s="3"/>
    </row>
    <row r="6036" spans="20:20">
      <c r="T6036" s="3"/>
    </row>
    <row r="6037" spans="20:20">
      <c r="T6037" s="3"/>
    </row>
    <row r="6038" spans="20:20">
      <c r="T6038" s="3"/>
    </row>
    <row r="6039" spans="20:20">
      <c r="T6039" s="3"/>
    </row>
    <row r="6040" spans="20:20">
      <c r="T6040" s="3"/>
    </row>
    <row r="6041" spans="20:20">
      <c r="T6041" s="3"/>
    </row>
    <row r="6042" spans="20:20">
      <c r="T6042" s="3"/>
    </row>
    <row r="6043" spans="20:20">
      <c r="T6043" s="3"/>
    </row>
    <row r="6044" spans="20:20">
      <c r="T6044" s="3"/>
    </row>
    <row r="6045" spans="20:20">
      <c r="T6045" s="3"/>
    </row>
    <row r="6046" spans="20:20">
      <c r="T6046" s="3"/>
    </row>
    <row r="6047" spans="20:20">
      <c r="T6047" s="3"/>
    </row>
    <row r="6048" spans="20:20">
      <c r="T6048" s="3"/>
    </row>
    <row r="6049" spans="20:20">
      <c r="T6049" s="3"/>
    </row>
    <row r="6050" spans="20:20">
      <c r="T6050" s="3"/>
    </row>
    <row r="6051" spans="20:20">
      <c r="T6051" s="3"/>
    </row>
    <row r="6052" spans="20:20">
      <c r="T6052" s="3"/>
    </row>
    <row r="6053" spans="20:20">
      <c r="T6053" s="3"/>
    </row>
    <row r="6054" spans="20:20">
      <c r="T6054" s="3"/>
    </row>
    <row r="6055" spans="20:20">
      <c r="T6055" s="3"/>
    </row>
    <row r="6056" spans="20:20">
      <c r="T6056" s="3"/>
    </row>
    <row r="6057" spans="20:20">
      <c r="T6057" s="3"/>
    </row>
    <row r="6058" spans="20:20">
      <c r="T6058" s="3"/>
    </row>
    <row r="6059" spans="20:20">
      <c r="T6059" s="3"/>
    </row>
    <row r="6060" spans="20:20">
      <c r="T6060" s="3"/>
    </row>
    <row r="6061" spans="20:20">
      <c r="T6061" s="3"/>
    </row>
    <row r="6062" spans="20:20">
      <c r="T6062" s="3"/>
    </row>
    <row r="6063" spans="20:20">
      <c r="T6063" s="3"/>
    </row>
    <row r="6064" spans="20:20">
      <c r="T6064" s="3"/>
    </row>
    <row r="6065" spans="20:20">
      <c r="T6065" s="3"/>
    </row>
    <row r="6066" spans="20:20">
      <c r="T6066" s="3"/>
    </row>
    <row r="6067" spans="20:20">
      <c r="T6067" s="3"/>
    </row>
    <row r="6068" spans="20:20">
      <c r="T6068" s="3"/>
    </row>
    <row r="6069" spans="20:20">
      <c r="T6069" s="3"/>
    </row>
    <row r="6070" spans="20:20">
      <c r="T6070" s="3"/>
    </row>
    <row r="6071" spans="20:20">
      <c r="T6071" s="3"/>
    </row>
    <row r="6072" spans="20:20">
      <c r="T6072" s="3"/>
    </row>
    <row r="6073" spans="20:20">
      <c r="T6073" s="3"/>
    </row>
    <row r="6074" spans="20:20">
      <c r="T6074" s="3"/>
    </row>
    <row r="6075" spans="20:20">
      <c r="T6075" s="3"/>
    </row>
    <row r="6076" spans="20:20">
      <c r="T6076" s="3"/>
    </row>
    <row r="6077" spans="20:20">
      <c r="T6077" s="3"/>
    </row>
    <row r="6078" spans="20:20">
      <c r="T6078" s="3"/>
    </row>
    <row r="6079" spans="20:20">
      <c r="T6079" s="3"/>
    </row>
    <row r="6080" spans="20:20">
      <c r="T6080" s="3"/>
    </row>
    <row r="6081" spans="20:20">
      <c r="T6081" s="3"/>
    </row>
    <row r="6082" spans="20:20">
      <c r="T6082" s="3"/>
    </row>
    <row r="6083" spans="20:20">
      <c r="T6083" s="3"/>
    </row>
    <row r="6084" spans="20:20">
      <c r="T6084" s="3"/>
    </row>
    <row r="6085" spans="20:20">
      <c r="T6085" s="96"/>
    </row>
    <row r="6086" spans="20:20">
      <c r="T6086" s="3"/>
    </row>
    <row r="6087" spans="20:20">
      <c r="T6087" s="3"/>
    </row>
    <row r="6088" spans="20:20">
      <c r="T6088" s="3"/>
    </row>
    <row r="6089" spans="20:20">
      <c r="T6089" s="3"/>
    </row>
    <row r="6090" spans="20:20">
      <c r="T6090" s="3"/>
    </row>
    <row r="6091" spans="20:20">
      <c r="T6091" s="3"/>
    </row>
    <row r="6092" spans="20:20">
      <c r="T6092" s="3"/>
    </row>
    <row r="6093" spans="20:20">
      <c r="T6093" s="3"/>
    </row>
    <row r="6094" spans="20:20">
      <c r="T6094" s="3"/>
    </row>
    <row r="6095" spans="20:20">
      <c r="T6095" s="3"/>
    </row>
    <row r="6096" spans="20:20">
      <c r="T6096" s="3"/>
    </row>
    <row r="6097" spans="20:20">
      <c r="T6097" s="3"/>
    </row>
    <row r="6098" spans="20:20">
      <c r="T6098" s="3"/>
    </row>
    <row r="6099" spans="20:20">
      <c r="T6099" s="3"/>
    </row>
    <row r="6100" spans="20:20">
      <c r="T6100" s="3"/>
    </row>
    <row r="6101" spans="20:20">
      <c r="T6101" s="3"/>
    </row>
    <row r="6102" spans="20:20">
      <c r="T6102" s="3"/>
    </row>
    <row r="6103" spans="20:20">
      <c r="T6103" s="3"/>
    </row>
    <row r="6104" spans="20:20">
      <c r="T6104" s="3"/>
    </row>
    <row r="6105" spans="20:20">
      <c r="T6105" s="3"/>
    </row>
    <row r="6106" spans="20:20">
      <c r="T6106" s="3"/>
    </row>
    <row r="6107" spans="20:20">
      <c r="T6107" s="3"/>
    </row>
    <row r="6108" spans="20:20">
      <c r="T6108" s="3"/>
    </row>
    <row r="6109" spans="20:20">
      <c r="T6109" s="3"/>
    </row>
    <row r="6110" spans="20:20">
      <c r="T6110" s="3"/>
    </row>
    <row r="6111" spans="20:20">
      <c r="T6111" s="3"/>
    </row>
    <row r="6112" spans="20:20">
      <c r="T6112" s="3"/>
    </row>
    <row r="6113" spans="20:20">
      <c r="T6113" s="3"/>
    </row>
    <row r="6114" spans="20:20">
      <c r="T6114" s="3"/>
    </row>
    <row r="6115" spans="20:20">
      <c r="T6115" s="3"/>
    </row>
    <row r="6116" spans="20:20">
      <c r="T6116" s="3"/>
    </row>
    <row r="6117" spans="20:20">
      <c r="T6117" s="3"/>
    </row>
    <row r="6118" spans="20:20">
      <c r="T6118" s="3"/>
    </row>
    <row r="6119" spans="20:20">
      <c r="T6119" s="3"/>
    </row>
    <row r="6120" spans="20:20">
      <c r="T6120" s="3"/>
    </row>
    <row r="6121" spans="20:20">
      <c r="T6121" s="3"/>
    </row>
    <row r="6122" spans="20:20">
      <c r="T6122" s="3"/>
    </row>
    <row r="6123" spans="20:20">
      <c r="T6123" s="3"/>
    </row>
    <row r="6124" spans="20:20">
      <c r="T6124" s="3"/>
    </row>
    <row r="6125" spans="20:20">
      <c r="T6125" s="3"/>
    </row>
    <row r="6126" spans="20:20">
      <c r="T6126" s="3"/>
    </row>
    <row r="6127" spans="20:20">
      <c r="T6127" s="3"/>
    </row>
    <row r="6128" spans="20:20">
      <c r="T6128" s="3"/>
    </row>
    <row r="6129" spans="20:20">
      <c r="T6129" s="3"/>
    </row>
    <row r="6130" spans="20:20">
      <c r="T6130" s="3"/>
    </row>
    <row r="6131" spans="20:20">
      <c r="T6131" s="3"/>
    </row>
    <row r="6132" spans="20:20">
      <c r="T6132" s="3"/>
    </row>
    <row r="6133" spans="20:20">
      <c r="T6133" s="3"/>
    </row>
    <row r="6134" spans="20:20">
      <c r="T6134" s="3"/>
    </row>
    <row r="6135" spans="20:20">
      <c r="T6135" s="3"/>
    </row>
    <row r="6136" spans="20:20">
      <c r="T6136" s="3"/>
    </row>
    <row r="6137" spans="20:20">
      <c r="T6137" s="3"/>
    </row>
    <row r="6138" spans="20:20">
      <c r="T6138" s="3"/>
    </row>
    <row r="6139" spans="20:20">
      <c r="T6139" s="3"/>
    </row>
    <row r="6140" spans="20:20">
      <c r="T6140" s="3"/>
    </row>
    <row r="6141" spans="20:20">
      <c r="T6141" s="3"/>
    </row>
    <row r="6142" spans="20:20">
      <c r="T6142" s="3"/>
    </row>
    <row r="6143" spans="20:20">
      <c r="T6143" s="3"/>
    </row>
    <row r="6144" spans="20:20">
      <c r="T6144" s="3"/>
    </row>
    <row r="6145" spans="20:20">
      <c r="T6145" s="96"/>
    </row>
    <row r="6146" spans="20:20">
      <c r="T6146" s="3"/>
    </row>
    <row r="6147" spans="20:20">
      <c r="T6147" s="3"/>
    </row>
    <row r="6148" spans="20:20">
      <c r="T6148" s="3"/>
    </row>
    <row r="6149" spans="20:20">
      <c r="T6149" s="3"/>
    </row>
    <row r="6150" spans="20:20">
      <c r="T6150" s="3"/>
    </row>
    <row r="6151" spans="20:20">
      <c r="T6151" s="3"/>
    </row>
    <row r="6152" spans="20:20">
      <c r="T6152" s="3"/>
    </row>
    <row r="6153" spans="20:20">
      <c r="T6153" s="3"/>
    </row>
    <row r="6154" spans="20:20">
      <c r="T6154" s="3"/>
    </row>
    <row r="6155" spans="20:20">
      <c r="T6155" s="3"/>
    </row>
    <row r="6156" spans="20:20">
      <c r="T6156" s="3"/>
    </row>
    <row r="6157" spans="20:20">
      <c r="T6157" s="3"/>
    </row>
    <row r="6158" spans="20:20">
      <c r="T6158" s="3"/>
    </row>
    <row r="6159" spans="20:20">
      <c r="T6159" s="3"/>
    </row>
    <row r="6160" spans="20:20">
      <c r="T6160" s="3"/>
    </row>
    <row r="6161" spans="20:20">
      <c r="T6161" s="3"/>
    </row>
    <row r="6162" spans="20:20">
      <c r="T6162" s="3"/>
    </row>
    <row r="6163" spans="20:20">
      <c r="T6163" s="3"/>
    </row>
    <row r="6164" spans="20:20">
      <c r="T6164" s="3"/>
    </row>
    <row r="6165" spans="20:20">
      <c r="T6165" s="3"/>
    </row>
    <row r="6166" spans="20:20">
      <c r="T6166" s="3"/>
    </row>
    <row r="6167" spans="20:20">
      <c r="T6167" s="3"/>
    </row>
    <row r="6168" spans="20:20">
      <c r="T6168" s="3"/>
    </row>
    <row r="6169" spans="20:20">
      <c r="T6169" s="3"/>
    </row>
    <row r="6170" spans="20:20">
      <c r="T6170" s="3"/>
    </row>
    <row r="6171" spans="20:20">
      <c r="T6171" s="3"/>
    </row>
    <row r="6172" spans="20:20">
      <c r="T6172" s="3"/>
    </row>
    <row r="6173" spans="20:20">
      <c r="T6173" s="3"/>
    </row>
    <row r="6174" spans="20:20">
      <c r="T6174" s="3"/>
    </row>
    <row r="6175" spans="20:20">
      <c r="T6175" s="3"/>
    </row>
    <row r="6176" spans="20:20">
      <c r="T6176" s="3"/>
    </row>
    <row r="6177" spans="20:20">
      <c r="T6177" s="3"/>
    </row>
    <row r="6178" spans="20:20">
      <c r="T6178" s="3"/>
    </row>
    <row r="6179" spans="20:20">
      <c r="T6179" s="3"/>
    </row>
    <row r="6180" spans="20:20">
      <c r="T6180" s="3"/>
    </row>
    <row r="6181" spans="20:20">
      <c r="T6181" s="3"/>
    </row>
    <row r="6182" spans="20:20">
      <c r="T6182" s="3"/>
    </row>
    <row r="6183" spans="20:20">
      <c r="T6183" s="3"/>
    </row>
    <row r="6184" spans="20:20">
      <c r="T6184" s="3"/>
    </row>
    <row r="6185" spans="20:20">
      <c r="T6185" s="3"/>
    </row>
    <row r="6186" spans="20:20">
      <c r="T6186" s="3"/>
    </row>
    <row r="6187" spans="20:20">
      <c r="T6187" s="3"/>
    </row>
    <row r="6188" spans="20:20">
      <c r="T6188" s="3"/>
    </row>
    <row r="6189" spans="20:20">
      <c r="T6189" s="3"/>
    </row>
    <row r="6190" spans="20:20">
      <c r="T6190" s="3"/>
    </row>
    <row r="6191" spans="20:20">
      <c r="T6191" s="3"/>
    </row>
    <row r="6192" spans="20:20">
      <c r="T6192" s="3"/>
    </row>
    <row r="6193" spans="20:20">
      <c r="T6193" s="3"/>
    </row>
    <row r="6194" spans="20:20">
      <c r="T6194" s="3"/>
    </row>
    <row r="6195" spans="20:20">
      <c r="T6195" s="3"/>
    </row>
    <row r="6196" spans="20:20">
      <c r="T6196" s="3"/>
    </row>
    <row r="6197" spans="20:20">
      <c r="T6197" s="3"/>
    </row>
    <row r="6198" spans="20:20">
      <c r="T6198" s="3"/>
    </row>
    <row r="6199" spans="20:20">
      <c r="T6199" s="3"/>
    </row>
    <row r="6200" spans="20:20">
      <c r="T6200" s="3"/>
    </row>
    <row r="6201" spans="20:20">
      <c r="T6201" s="3"/>
    </row>
    <row r="6202" spans="20:20">
      <c r="T6202" s="3"/>
    </row>
    <row r="6203" spans="20:20">
      <c r="T6203" s="3"/>
    </row>
    <row r="6204" spans="20:20">
      <c r="T6204" s="3"/>
    </row>
    <row r="6205" spans="20:20">
      <c r="T6205" s="3"/>
    </row>
    <row r="6206" spans="20:20">
      <c r="T6206" s="3"/>
    </row>
    <row r="6207" spans="20:20">
      <c r="T6207" s="3"/>
    </row>
    <row r="6208" spans="20:20">
      <c r="T6208" s="3"/>
    </row>
    <row r="6209" spans="20:20">
      <c r="T6209" s="3"/>
    </row>
    <row r="6210" spans="20:20">
      <c r="T6210" s="3"/>
    </row>
    <row r="6211" spans="20:20">
      <c r="T6211" s="3"/>
    </row>
    <row r="6212" spans="20:20">
      <c r="T6212" s="3"/>
    </row>
    <row r="6213" spans="20:20">
      <c r="T6213" s="3"/>
    </row>
    <row r="6214" spans="20:20">
      <c r="T6214" s="3"/>
    </row>
    <row r="6215" spans="20:20">
      <c r="T6215" s="3"/>
    </row>
    <row r="6216" spans="20:20">
      <c r="T6216" s="3"/>
    </row>
    <row r="6217" spans="20:20">
      <c r="T6217" s="3"/>
    </row>
    <row r="6218" spans="20:20">
      <c r="T6218" s="3"/>
    </row>
    <row r="6219" spans="20:20">
      <c r="T6219" s="3"/>
    </row>
    <row r="6220" spans="20:20">
      <c r="T6220" s="3"/>
    </row>
    <row r="6221" spans="20:20">
      <c r="T6221" s="3"/>
    </row>
    <row r="6222" spans="20:20">
      <c r="T6222" s="3"/>
    </row>
    <row r="6223" spans="20:20">
      <c r="T6223" s="3"/>
    </row>
    <row r="6224" spans="20:20">
      <c r="T6224" s="3"/>
    </row>
    <row r="6225" spans="20:20">
      <c r="T6225" s="3"/>
    </row>
    <row r="6226" spans="20:20">
      <c r="T6226" s="3"/>
    </row>
    <row r="6227" spans="20:20">
      <c r="T6227" s="3"/>
    </row>
    <row r="6228" spans="20:20">
      <c r="T6228" s="3"/>
    </row>
    <row r="6229" spans="20:20">
      <c r="T6229" s="3"/>
    </row>
    <row r="6230" spans="20:20">
      <c r="T6230" s="3"/>
    </row>
    <row r="6231" spans="20:20">
      <c r="T6231" s="3"/>
    </row>
    <row r="6232" spans="20:20">
      <c r="T6232" s="3"/>
    </row>
    <row r="6233" spans="20:20">
      <c r="T6233" s="3"/>
    </row>
    <row r="6234" spans="20:20">
      <c r="T6234" s="3"/>
    </row>
    <row r="6235" spans="20:20">
      <c r="T6235" s="3"/>
    </row>
    <row r="6236" spans="20:20">
      <c r="T6236" s="3"/>
    </row>
    <row r="6237" spans="20:20">
      <c r="T6237" s="3"/>
    </row>
    <row r="6238" spans="20:20">
      <c r="T6238" s="3"/>
    </row>
    <row r="6239" spans="20:20">
      <c r="T6239" s="3"/>
    </row>
    <row r="6240" spans="20:20">
      <c r="T6240" s="3"/>
    </row>
    <row r="6241" spans="20:20">
      <c r="T6241" s="3"/>
    </row>
    <row r="6242" spans="20:20">
      <c r="T6242" s="3"/>
    </row>
    <row r="6243" spans="20:20">
      <c r="T6243" s="3"/>
    </row>
    <row r="6244" spans="20:20">
      <c r="T6244" s="3"/>
    </row>
    <row r="6245" spans="20:20">
      <c r="T6245" s="3"/>
    </row>
    <row r="6246" spans="20:20">
      <c r="T6246" s="3"/>
    </row>
    <row r="6247" spans="20:20">
      <c r="T6247" s="3"/>
    </row>
    <row r="6248" spans="20:20">
      <c r="T6248" s="3"/>
    </row>
    <row r="6249" spans="20:20">
      <c r="T6249" s="3"/>
    </row>
    <row r="6250" spans="20:20">
      <c r="T6250" s="3"/>
    </row>
    <row r="6251" spans="20:20">
      <c r="T6251" s="3"/>
    </row>
    <row r="6252" spans="20:20">
      <c r="T6252" s="3"/>
    </row>
    <row r="6253" spans="20:20">
      <c r="T6253" s="3"/>
    </row>
    <row r="6254" spans="20:20">
      <c r="T6254" s="3"/>
    </row>
    <row r="6255" spans="20:20">
      <c r="T6255" s="3"/>
    </row>
    <row r="6256" spans="20:20">
      <c r="T6256" s="3"/>
    </row>
    <row r="6257" spans="20:20">
      <c r="T6257" s="3"/>
    </row>
    <row r="6258" spans="20:20">
      <c r="T6258" s="3"/>
    </row>
    <row r="6259" spans="20:20">
      <c r="T6259" s="3"/>
    </row>
    <row r="6260" spans="20:20">
      <c r="T6260" s="3"/>
    </row>
    <row r="6261" spans="20:20">
      <c r="T6261" s="3"/>
    </row>
    <row r="6262" spans="20:20">
      <c r="T6262" s="3"/>
    </row>
    <row r="6263" spans="20:20">
      <c r="T6263" s="3"/>
    </row>
    <row r="6264" spans="20:20">
      <c r="T6264" s="3"/>
    </row>
    <row r="6265" spans="20:20">
      <c r="T6265" s="3"/>
    </row>
    <row r="6266" spans="20:20">
      <c r="T6266" s="3"/>
    </row>
    <row r="6267" spans="20:20">
      <c r="T6267" s="3"/>
    </row>
    <row r="6268" spans="20:20">
      <c r="T6268" s="3"/>
    </row>
    <row r="6269" spans="20:20">
      <c r="T6269" s="3"/>
    </row>
    <row r="6270" spans="20:20">
      <c r="T6270" s="3"/>
    </row>
    <row r="6271" spans="20:20">
      <c r="T6271" s="3"/>
    </row>
    <row r="6272" spans="20:20">
      <c r="T6272" s="3"/>
    </row>
    <row r="6273" spans="20:20">
      <c r="T6273" s="3"/>
    </row>
    <row r="6274" spans="20:20">
      <c r="T6274" s="3"/>
    </row>
    <row r="6275" spans="20:20">
      <c r="T6275" s="3"/>
    </row>
    <row r="6276" spans="20:20">
      <c r="T6276" s="3"/>
    </row>
    <row r="6277" spans="20:20">
      <c r="T6277" s="3"/>
    </row>
    <row r="6278" spans="20:20">
      <c r="T6278" s="3"/>
    </row>
    <row r="6279" spans="20:20">
      <c r="T6279" s="3"/>
    </row>
    <row r="6280" spans="20:20">
      <c r="T6280" s="3"/>
    </row>
    <row r="6281" spans="20:20">
      <c r="T6281" s="3"/>
    </row>
    <row r="6282" spans="20:20">
      <c r="T6282" s="3"/>
    </row>
    <row r="6283" spans="20:20">
      <c r="T6283" s="3"/>
    </row>
    <row r="6284" spans="20:20">
      <c r="T6284" s="3"/>
    </row>
    <row r="6285" spans="20:20">
      <c r="T6285" s="3"/>
    </row>
    <row r="6286" spans="20:20">
      <c r="T6286" s="3"/>
    </row>
    <row r="6287" spans="20:20">
      <c r="T6287" s="3"/>
    </row>
    <row r="6288" spans="20:20">
      <c r="T6288" s="3"/>
    </row>
    <row r="6289" spans="20:20">
      <c r="T6289" s="3"/>
    </row>
    <row r="6290" spans="20:20">
      <c r="T6290" s="3"/>
    </row>
    <row r="6291" spans="20:20">
      <c r="T6291" s="3"/>
    </row>
    <row r="6292" spans="20:20">
      <c r="T6292" s="3"/>
    </row>
    <row r="6293" spans="20:20">
      <c r="T6293" s="3"/>
    </row>
    <row r="6294" spans="20:20">
      <c r="T6294" s="3"/>
    </row>
    <row r="6295" spans="20:20">
      <c r="T6295" s="3"/>
    </row>
    <row r="6296" spans="20:20">
      <c r="T6296" s="3"/>
    </row>
    <row r="6297" spans="20:20">
      <c r="T6297" s="3"/>
    </row>
    <row r="6298" spans="20:20">
      <c r="T6298" s="3"/>
    </row>
    <row r="6299" spans="20:20">
      <c r="T6299" s="3"/>
    </row>
    <row r="6300" spans="20:20">
      <c r="T6300" s="3"/>
    </row>
    <row r="6301" spans="20:20">
      <c r="T6301" s="3"/>
    </row>
    <row r="6302" spans="20:20">
      <c r="T6302" s="3"/>
    </row>
    <row r="6303" spans="20:20">
      <c r="T6303" s="3"/>
    </row>
    <row r="6304" spans="20:20">
      <c r="T6304" s="3"/>
    </row>
    <row r="6305" spans="20:20">
      <c r="T6305" s="3"/>
    </row>
    <row r="6306" spans="20:20">
      <c r="T6306" s="3"/>
    </row>
    <row r="6307" spans="20:20">
      <c r="T6307" s="3"/>
    </row>
    <row r="6308" spans="20:20">
      <c r="T6308" s="3"/>
    </row>
    <row r="6309" spans="20:20">
      <c r="T6309" s="96"/>
    </row>
    <row r="6310" spans="20:20">
      <c r="T6310" s="3"/>
    </row>
    <row r="6311" spans="20:20">
      <c r="T6311" s="3"/>
    </row>
    <row r="6312" spans="20:20">
      <c r="T6312" s="3"/>
    </row>
    <row r="6313" spans="20:20">
      <c r="T6313" s="3"/>
    </row>
    <row r="6314" spans="20:20">
      <c r="T6314" s="3"/>
    </row>
    <row r="6315" spans="20:20">
      <c r="T6315" s="3"/>
    </row>
    <row r="6316" spans="20:20">
      <c r="T6316" s="3"/>
    </row>
    <row r="6317" spans="20:20">
      <c r="T6317" s="3"/>
    </row>
    <row r="6318" spans="20:20">
      <c r="T6318" s="3"/>
    </row>
    <row r="6319" spans="20:20">
      <c r="T6319" s="3"/>
    </row>
    <row r="6320" spans="20:20">
      <c r="T6320" s="3"/>
    </row>
    <row r="6321" spans="20:20">
      <c r="T6321" s="3"/>
    </row>
    <row r="6322" spans="20:20">
      <c r="T6322" s="3"/>
    </row>
    <row r="6323" spans="20:20">
      <c r="T6323" s="3"/>
    </row>
    <row r="6324" spans="20:20">
      <c r="T6324" s="3"/>
    </row>
    <row r="6325" spans="20:20">
      <c r="T6325" s="3"/>
    </row>
    <row r="6326" spans="20:20">
      <c r="T6326" s="3"/>
    </row>
    <row r="6327" spans="20:20">
      <c r="T6327" s="3"/>
    </row>
    <row r="6328" spans="20:20">
      <c r="T6328" s="3"/>
    </row>
    <row r="6329" spans="20:20">
      <c r="T6329" s="3"/>
    </row>
    <row r="6330" spans="20:20">
      <c r="T6330" s="3"/>
    </row>
    <row r="6331" spans="20:20">
      <c r="T6331" s="3"/>
    </row>
    <row r="6332" spans="20:20">
      <c r="T6332" s="3"/>
    </row>
    <row r="6333" spans="20:20">
      <c r="T6333" s="3"/>
    </row>
    <row r="6334" spans="20:20">
      <c r="T6334" s="3"/>
    </row>
    <row r="6335" spans="20:20">
      <c r="T6335" s="3"/>
    </row>
    <row r="6336" spans="20:20">
      <c r="T6336" s="3"/>
    </row>
    <row r="6337" spans="20:20">
      <c r="T6337" s="3"/>
    </row>
    <row r="6338" spans="20:20">
      <c r="T6338" s="3"/>
    </row>
    <row r="6339" spans="20:20">
      <c r="T6339" s="3"/>
    </row>
    <row r="6340" spans="20:20">
      <c r="T6340" s="3"/>
    </row>
    <row r="6341" spans="20:20">
      <c r="T6341" s="3"/>
    </row>
    <row r="6342" spans="20:20">
      <c r="T6342" s="3"/>
    </row>
    <row r="6343" spans="20:20">
      <c r="T6343" s="3"/>
    </row>
    <row r="6344" spans="20:20">
      <c r="T6344" s="3"/>
    </row>
    <row r="6345" spans="20:20">
      <c r="T6345" s="3"/>
    </row>
    <row r="6346" spans="20:20">
      <c r="T6346" s="3"/>
    </row>
    <row r="6347" spans="20:20">
      <c r="T6347" s="3"/>
    </row>
    <row r="6348" spans="20:20">
      <c r="T6348" s="3"/>
    </row>
    <row r="6349" spans="20:20">
      <c r="T6349" s="3"/>
    </row>
    <row r="6350" spans="20:20">
      <c r="T6350" s="3"/>
    </row>
    <row r="6351" spans="20:20">
      <c r="T6351" s="3"/>
    </row>
    <row r="6352" spans="20:20">
      <c r="T6352" s="3"/>
    </row>
    <row r="6353" spans="20:20">
      <c r="T6353" s="3"/>
    </row>
    <row r="6354" spans="20:20">
      <c r="T6354" s="3"/>
    </row>
    <row r="6355" spans="20:20">
      <c r="T6355" s="3"/>
    </row>
    <row r="6356" spans="20:20">
      <c r="T6356" s="3"/>
    </row>
    <row r="6357" spans="20:20">
      <c r="T6357" s="3"/>
    </row>
    <row r="6358" spans="20:20">
      <c r="T6358" s="3"/>
    </row>
    <row r="6359" spans="20:20">
      <c r="T6359" s="3"/>
    </row>
    <row r="6360" spans="20:20">
      <c r="T6360" s="3"/>
    </row>
    <row r="6361" spans="20:20">
      <c r="T6361" s="3"/>
    </row>
    <row r="6362" spans="20:20">
      <c r="T6362" s="3"/>
    </row>
    <row r="6363" spans="20:20">
      <c r="T6363" s="3"/>
    </row>
    <row r="6364" spans="20:20">
      <c r="T6364" s="3"/>
    </row>
    <row r="6365" spans="20:20">
      <c r="T6365" s="3"/>
    </row>
    <row r="6366" spans="20:20">
      <c r="T6366" s="3"/>
    </row>
    <row r="6367" spans="20:20">
      <c r="T6367" s="3"/>
    </row>
    <row r="6368" spans="20:20">
      <c r="T6368" s="3"/>
    </row>
    <row r="6369" spans="20:20">
      <c r="T6369" s="3"/>
    </row>
    <row r="6370" spans="20:20">
      <c r="T6370" s="3"/>
    </row>
    <row r="6371" spans="20:20">
      <c r="T6371" s="3"/>
    </row>
    <row r="6372" spans="20:20">
      <c r="T6372" s="3"/>
    </row>
    <row r="6373" spans="20:20">
      <c r="T6373" s="3"/>
    </row>
    <row r="6374" spans="20:20">
      <c r="T6374" s="3"/>
    </row>
    <row r="6375" spans="20:20">
      <c r="T6375" s="3"/>
    </row>
    <row r="6376" spans="20:20">
      <c r="T6376" s="3"/>
    </row>
    <row r="6377" spans="20:20">
      <c r="T6377" s="3"/>
    </row>
    <row r="6378" spans="20:20">
      <c r="T6378" s="3"/>
    </row>
    <row r="6379" spans="20:20">
      <c r="T6379" s="3"/>
    </row>
    <row r="6380" spans="20:20">
      <c r="T6380" s="3"/>
    </row>
    <row r="6381" spans="20:20">
      <c r="T6381" s="3"/>
    </row>
    <row r="6382" spans="20:20">
      <c r="T6382" s="3"/>
    </row>
    <row r="6383" spans="20:20">
      <c r="T6383" s="3"/>
    </row>
    <row r="6384" spans="20:20">
      <c r="T6384" s="3"/>
    </row>
    <row r="6385" spans="20:20">
      <c r="T6385" s="3"/>
    </row>
    <row r="6386" spans="20:20">
      <c r="T6386" s="3"/>
    </row>
    <row r="6387" spans="20:20">
      <c r="T6387" s="3"/>
    </row>
    <row r="6388" spans="20:20">
      <c r="T6388" s="3"/>
    </row>
    <row r="6389" spans="20:20">
      <c r="T6389" s="3"/>
    </row>
    <row r="6390" spans="20:20">
      <c r="T6390" s="3"/>
    </row>
    <row r="6391" spans="20:20">
      <c r="T6391" s="3"/>
    </row>
    <row r="6392" spans="20:20">
      <c r="T6392" s="3"/>
    </row>
    <row r="6393" spans="20:20">
      <c r="T6393" s="3"/>
    </row>
    <row r="6394" spans="20:20">
      <c r="T6394" s="3"/>
    </row>
    <row r="6395" spans="20:20">
      <c r="T6395" s="3"/>
    </row>
    <row r="6396" spans="20:20">
      <c r="T6396" s="3"/>
    </row>
    <row r="6397" spans="20:20">
      <c r="T6397" s="3"/>
    </row>
    <row r="6398" spans="20:20">
      <c r="T6398" s="3"/>
    </row>
    <row r="6399" spans="20:20">
      <c r="T6399" s="3"/>
    </row>
    <row r="6400" spans="20:20">
      <c r="T6400" s="3"/>
    </row>
    <row r="6401" spans="20:20">
      <c r="T6401" s="3"/>
    </row>
    <row r="6402" spans="20:20">
      <c r="T6402" s="3"/>
    </row>
    <row r="6403" spans="20:20">
      <c r="T6403" s="3"/>
    </row>
    <row r="6404" spans="20:20">
      <c r="T6404" s="3"/>
    </row>
    <row r="6405" spans="20:20">
      <c r="T6405" s="3"/>
    </row>
    <row r="6406" spans="20:20">
      <c r="T6406" s="3"/>
    </row>
    <row r="6407" spans="20:20">
      <c r="T6407" s="3"/>
    </row>
    <row r="6408" spans="20:20">
      <c r="T6408" s="3"/>
    </row>
    <row r="6409" spans="20:20">
      <c r="T6409" s="3"/>
    </row>
    <row r="6410" spans="20:20">
      <c r="T6410" s="3"/>
    </row>
    <row r="6411" spans="20:20">
      <c r="T6411" s="3"/>
    </row>
    <row r="6412" spans="20:20">
      <c r="T6412" s="3"/>
    </row>
    <row r="6413" spans="20:20">
      <c r="T6413" s="3"/>
    </row>
    <row r="6414" spans="20:20">
      <c r="T6414" s="3"/>
    </row>
    <row r="6415" spans="20:20">
      <c r="T6415" s="3"/>
    </row>
    <row r="6416" spans="20:20">
      <c r="T6416" s="3"/>
    </row>
    <row r="6417" spans="20:20">
      <c r="T6417" s="3"/>
    </row>
    <row r="6418" spans="20:20">
      <c r="T6418" s="3"/>
    </row>
    <row r="6419" spans="20:20">
      <c r="T6419" s="3"/>
    </row>
    <row r="6420" spans="20:20">
      <c r="T6420" s="3"/>
    </row>
    <row r="6421" spans="20:20">
      <c r="T6421" s="3"/>
    </row>
    <row r="6422" spans="20:20">
      <c r="T6422" s="3"/>
    </row>
    <row r="6423" spans="20:20">
      <c r="T6423" s="3"/>
    </row>
    <row r="6424" spans="20:20">
      <c r="T6424" s="3"/>
    </row>
    <row r="6425" spans="20:20">
      <c r="T6425" s="3"/>
    </row>
    <row r="6426" spans="20:20">
      <c r="T6426" s="3"/>
    </row>
    <row r="6427" spans="20:20">
      <c r="T6427" s="3"/>
    </row>
    <row r="6428" spans="20:20">
      <c r="T6428" s="3"/>
    </row>
    <row r="6429" spans="20:20">
      <c r="T6429" s="3"/>
    </row>
    <row r="6430" spans="20:20">
      <c r="T6430" s="3"/>
    </row>
    <row r="6431" spans="20:20">
      <c r="T6431" s="3"/>
    </row>
    <row r="6432" spans="20:20">
      <c r="T6432" s="3"/>
    </row>
    <row r="6433" spans="20:20">
      <c r="T6433" s="3"/>
    </row>
    <row r="6434" spans="20:20">
      <c r="T6434" s="3"/>
    </row>
    <row r="6435" spans="20:20">
      <c r="T6435" s="3"/>
    </row>
    <row r="6436" spans="20:20">
      <c r="T6436" s="3"/>
    </row>
    <row r="6437" spans="20:20">
      <c r="T6437" s="3"/>
    </row>
    <row r="6438" spans="20:20">
      <c r="T6438" s="3"/>
    </row>
    <row r="6439" spans="20:20">
      <c r="T6439" s="3"/>
    </row>
    <row r="6440" spans="20:20">
      <c r="T6440" s="3"/>
    </row>
    <row r="6441" spans="20:20">
      <c r="T6441" s="3"/>
    </row>
    <row r="6442" spans="20:20">
      <c r="T6442" s="3"/>
    </row>
    <row r="6443" spans="20:20">
      <c r="T6443" s="3"/>
    </row>
    <row r="6444" spans="20:20">
      <c r="T6444" s="3"/>
    </row>
    <row r="6445" spans="20:20">
      <c r="T6445" s="3"/>
    </row>
    <row r="6446" spans="20:20">
      <c r="T6446" s="3"/>
    </row>
    <row r="6447" spans="20:20">
      <c r="T6447" s="3"/>
    </row>
    <row r="6448" spans="20:20">
      <c r="T6448" s="3"/>
    </row>
    <row r="6449" spans="20:20">
      <c r="T6449" s="3"/>
    </row>
    <row r="6450" spans="20:20">
      <c r="T6450" s="3"/>
    </row>
    <row r="6451" spans="20:20">
      <c r="T6451" s="3"/>
    </row>
    <row r="6452" spans="20:20">
      <c r="T6452" s="3"/>
    </row>
    <row r="6453" spans="20:20">
      <c r="T6453" s="3"/>
    </row>
    <row r="6454" spans="20:20">
      <c r="T6454" s="3"/>
    </row>
    <row r="6455" spans="20:20">
      <c r="T6455" s="3"/>
    </row>
    <row r="6456" spans="20:20">
      <c r="T6456" s="3"/>
    </row>
    <row r="6457" spans="20:20">
      <c r="T6457" s="3"/>
    </row>
    <row r="6458" spans="20:20">
      <c r="T6458" s="3"/>
    </row>
    <row r="6459" spans="20:20">
      <c r="T6459" s="3"/>
    </row>
    <row r="6460" spans="20:20">
      <c r="T6460" s="3"/>
    </row>
    <row r="6461" spans="20:20">
      <c r="T6461" s="3"/>
    </row>
    <row r="6462" spans="20:20">
      <c r="T6462" s="3"/>
    </row>
    <row r="6463" spans="20:20">
      <c r="T6463" s="3"/>
    </row>
    <row r="6464" spans="20:20">
      <c r="T6464" s="3"/>
    </row>
    <row r="6465" spans="20:20">
      <c r="T6465" s="3"/>
    </row>
    <row r="6466" spans="20:20">
      <c r="T6466" s="3"/>
    </row>
    <row r="6467" spans="20:20">
      <c r="T6467" s="3"/>
    </row>
    <row r="6468" spans="20:20">
      <c r="T6468" s="3"/>
    </row>
    <row r="6469" spans="20:20">
      <c r="T6469" s="3"/>
    </row>
    <row r="6470" spans="20:20">
      <c r="T6470" s="3"/>
    </row>
    <row r="6471" spans="20:20">
      <c r="T6471" s="3"/>
    </row>
    <row r="6472" spans="20:20">
      <c r="T6472" s="3"/>
    </row>
    <row r="6473" spans="20:20">
      <c r="T6473" s="3"/>
    </row>
    <row r="6474" spans="20:20">
      <c r="T6474" s="3"/>
    </row>
    <row r="6475" spans="20:20">
      <c r="T6475" s="3"/>
    </row>
    <row r="6476" spans="20:20">
      <c r="T6476" s="3"/>
    </row>
    <row r="6477" spans="20:20">
      <c r="T6477" s="3"/>
    </row>
    <row r="6478" spans="20:20">
      <c r="T6478" s="3"/>
    </row>
    <row r="6479" spans="20:20">
      <c r="T6479" s="3"/>
    </row>
    <row r="6480" spans="20:20">
      <c r="T6480" s="3"/>
    </row>
    <row r="6481" spans="20:20">
      <c r="T6481" s="3"/>
    </row>
    <row r="6482" spans="20:20">
      <c r="T6482" s="3"/>
    </row>
    <row r="6483" spans="20:20">
      <c r="T6483" s="3"/>
    </row>
    <row r="6484" spans="20:20">
      <c r="T6484" s="3"/>
    </row>
    <row r="6485" spans="20:20">
      <c r="T6485" s="3"/>
    </row>
    <row r="6486" spans="20:20">
      <c r="T6486" s="3"/>
    </row>
    <row r="6487" spans="20:20">
      <c r="T6487" s="3"/>
    </row>
    <row r="6488" spans="20:20">
      <c r="T6488" s="3"/>
    </row>
    <row r="6489" spans="20:20">
      <c r="T6489" s="3"/>
    </row>
    <row r="6490" spans="20:20">
      <c r="T6490" s="3"/>
    </row>
    <row r="6491" spans="20:20">
      <c r="T6491" s="3"/>
    </row>
    <row r="6492" spans="20:20">
      <c r="T6492" s="3"/>
    </row>
    <row r="6493" spans="20:20">
      <c r="T6493" s="3"/>
    </row>
    <row r="6494" spans="20:20">
      <c r="T6494" s="3"/>
    </row>
    <row r="6495" spans="20:20">
      <c r="T6495" s="3"/>
    </row>
    <row r="6496" spans="20:20">
      <c r="T6496" s="3"/>
    </row>
    <row r="6497" spans="20:20">
      <c r="T6497" s="3"/>
    </row>
    <row r="6498" spans="20:20">
      <c r="T6498" s="3"/>
    </row>
    <row r="6499" spans="20:20">
      <c r="T6499" s="3"/>
    </row>
    <row r="6500" spans="20:20">
      <c r="T6500" s="3"/>
    </row>
    <row r="6501" spans="20:20">
      <c r="T6501" s="3"/>
    </row>
    <row r="6502" spans="20:20">
      <c r="T6502" s="3"/>
    </row>
    <row r="6503" spans="20:20">
      <c r="T6503" s="3"/>
    </row>
    <row r="6504" spans="20:20">
      <c r="T6504" s="3"/>
    </row>
    <row r="6505" spans="20:20">
      <c r="T6505" s="3"/>
    </row>
    <row r="6506" spans="20:20">
      <c r="T6506" s="3"/>
    </row>
    <row r="6507" spans="20:20">
      <c r="T6507" s="3"/>
    </row>
    <row r="6508" spans="20:20">
      <c r="T6508" s="3"/>
    </row>
    <row r="6509" spans="20:20">
      <c r="T6509" s="3"/>
    </row>
    <row r="6510" spans="20:20">
      <c r="T6510" s="3"/>
    </row>
    <row r="6511" spans="20:20">
      <c r="T6511" s="3"/>
    </row>
    <row r="6512" spans="20:20">
      <c r="T6512" s="3"/>
    </row>
    <row r="6513" spans="20:20">
      <c r="T6513" s="3"/>
    </row>
    <row r="6514" spans="20:20">
      <c r="T6514" s="3"/>
    </row>
    <row r="6515" spans="20:20">
      <c r="T6515" s="3"/>
    </row>
    <row r="6516" spans="20:20">
      <c r="T6516" s="3"/>
    </row>
    <row r="6517" spans="20:20">
      <c r="T6517" s="3"/>
    </row>
    <row r="6518" spans="20:20">
      <c r="T6518" s="3"/>
    </row>
    <row r="6519" spans="20:20">
      <c r="T6519" s="3"/>
    </row>
    <row r="6520" spans="20:20">
      <c r="T6520" s="3"/>
    </row>
    <row r="6521" spans="20:20">
      <c r="T6521" s="3"/>
    </row>
    <row r="6522" spans="20:20">
      <c r="T6522" s="3"/>
    </row>
    <row r="6523" spans="20:20">
      <c r="T6523" s="3"/>
    </row>
    <row r="6524" spans="20:20">
      <c r="T6524" s="3"/>
    </row>
    <row r="6525" spans="20:20">
      <c r="T6525" s="3"/>
    </row>
    <row r="6526" spans="20:20">
      <c r="T6526" s="3"/>
    </row>
    <row r="6527" spans="20:20">
      <c r="T6527" s="3"/>
    </row>
    <row r="6528" spans="20:20">
      <c r="T6528" s="3"/>
    </row>
    <row r="6529" spans="20:20">
      <c r="T6529" s="3"/>
    </row>
    <row r="6530" spans="20:20">
      <c r="T6530" s="3"/>
    </row>
    <row r="6531" spans="20:20">
      <c r="T6531" s="3"/>
    </row>
    <row r="6532" spans="20:20">
      <c r="T6532" s="3"/>
    </row>
    <row r="6533" spans="20:20">
      <c r="T6533" s="3"/>
    </row>
    <row r="6534" spans="20:20">
      <c r="T6534" s="3"/>
    </row>
    <row r="6535" spans="20:20">
      <c r="T6535" s="3"/>
    </row>
    <row r="6536" spans="20:20">
      <c r="T6536" s="3"/>
    </row>
    <row r="6537" spans="20:20">
      <c r="T6537" s="3"/>
    </row>
    <row r="6538" spans="20:20">
      <c r="T6538" s="3"/>
    </row>
    <row r="6539" spans="20:20">
      <c r="T6539" s="3"/>
    </row>
    <row r="6540" spans="20:20">
      <c r="T6540" s="3"/>
    </row>
    <row r="6541" spans="20:20">
      <c r="T6541" s="3"/>
    </row>
    <row r="6542" spans="20:20">
      <c r="T6542" s="3"/>
    </row>
    <row r="6543" spans="20:20">
      <c r="T6543" s="3"/>
    </row>
    <row r="6544" spans="20:20">
      <c r="T6544" s="3"/>
    </row>
    <row r="6545" spans="20:20">
      <c r="T6545" s="3"/>
    </row>
    <row r="6546" spans="20:20">
      <c r="T6546" s="3"/>
    </row>
    <row r="6547" spans="20:20">
      <c r="T6547" s="3"/>
    </row>
    <row r="6548" spans="20:20">
      <c r="T6548" s="3"/>
    </row>
    <row r="6549" spans="20:20">
      <c r="T6549" s="3"/>
    </row>
    <row r="6550" spans="20:20">
      <c r="T6550" s="3"/>
    </row>
    <row r="6551" spans="20:20">
      <c r="T6551" s="3"/>
    </row>
    <row r="6552" spans="20:20">
      <c r="T6552" s="3"/>
    </row>
    <row r="6553" spans="20:20">
      <c r="T6553" s="3"/>
    </row>
    <row r="6554" spans="20:20">
      <c r="T6554" s="3"/>
    </row>
    <row r="6555" spans="20:20">
      <c r="T6555" s="3"/>
    </row>
    <row r="6556" spans="20:20">
      <c r="T6556" s="3"/>
    </row>
    <row r="6557" spans="20:20">
      <c r="T6557" s="3"/>
    </row>
    <row r="6558" spans="20:20">
      <c r="T6558" s="3"/>
    </row>
    <row r="6559" spans="20:20">
      <c r="T6559" s="3"/>
    </row>
    <row r="6560" spans="20:20">
      <c r="T6560" s="3"/>
    </row>
    <row r="6561" spans="20:20">
      <c r="T6561" s="3"/>
    </row>
    <row r="6562" spans="20:20">
      <c r="T6562" s="3"/>
    </row>
    <row r="6563" spans="20:20">
      <c r="T6563" s="3"/>
    </row>
    <row r="6564" spans="20:20">
      <c r="T6564" s="3"/>
    </row>
    <row r="6565" spans="20:20">
      <c r="T6565" s="3"/>
    </row>
    <row r="6566" spans="20:20">
      <c r="T6566" s="3"/>
    </row>
    <row r="6567" spans="20:20">
      <c r="T6567" s="3"/>
    </row>
    <row r="6568" spans="20:20">
      <c r="T6568" s="3"/>
    </row>
    <row r="6569" spans="20:20">
      <c r="T6569" s="3"/>
    </row>
    <row r="6570" spans="20:20">
      <c r="T6570" s="3"/>
    </row>
    <row r="6571" spans="20:20">
      <c r="T6571" s="3"/>
    </row>
    <row r="6572" spans="20:20">
      <c r="T6572" s="3"/>
    </row>
    <row r="6573" spans="20:20">
      <c r="T6573" s="3"/>
    </row>
    <row r="6574" spans="20:20">
      <c r="T6574" s="3"/>
    </row>
    <row r="6575" spans="20:20">
      <c r="T6575" s="3"/>
    </row>
    <row r="6576" spans="20:20">
      <c r="T6576" s="3"/>
    </row>
    <row r="6577" spans="20:20">
      <c r="T6577" s="3"/>
    </row>
    <row r="6578" spans="20:20">
      <c r="T6578" s="3"/>
    </row>
    <row r="6579" spans="20:20">
      <c r="T6579" s="3"/>
    </row>
    <row r="6580" spans="20:20">
      <c r="T6580" s="3"/>
    </row>
    <row r="6581" spans="20:20">
      <c r="T6581" s="3"/>
    </row>
    <row r="6582" spans="20:20">
      <c r="T6582" s="3"/>
    </row>
    <row r="6583" spans="20:20">
      <c r="T6583" s="3"/>
    </row>
    <row r="6584" spans="20:20">
      <c r="T6584" s="3"/>
    </row>
    <row r="6585" spans="20:20">
      <c r="T6585" s="3"/>
    </row>
    <row r="6586" spans="20:20">
      <c r="T6586" s="3"/>
    </row>
    <row r="6587" spans="20:20">
      <c r="T6587" s="3"/>
    </row>
    <row r="6588" spans="20:20">
      <c r="T6588" s="3"/>
    </row>
    <row r="6589" spans="20:20">
      <c r="T6589" s="3"/>
    </row>
    <row r="6590" spans="20:20">
      <c r="T6590" s="3"/>
    </row>
    <row r="6591" spans="20:20">
      <c r="T6591" s="3"/>
    </row>
    <row r="6592" spans="20:20">
      <c r="T6592" s="3"/>
    </row>
    <row r="6593" spans="20:20">
      <c r="T6593" s="3"/>
    </row>
    <row r="6594" spans="20:20">
      <c r="T6594" s="3"/>
    </row>
    <row r="6595" spans="20:20">
      <c r="T6595" s="3"/>
    </row>
    <row r="6596" spans="20:20">
      <c r="T6596" s="3"/>
    </row>
    <row r="6597" spans="20:20">
      <c r="T6597" s="3"/>
    </row>
    <row r="6598" spans="20:20">
      <c r="T6598" s="3"/>
    </row>
    <row r="6599" spans="20:20">
      <c r="T6599" s="3"/>
    </row>
    <row r="6600" spans="20:20">
      <c r="T6600" s="3"/>
    </row>
    <row r="6601" spans="20:20">
      <c r="T6601" s="3"/>
    </row>
    <row r="6602" spans="20:20">
      <c r="T6602" s="3"/>
    </row>
    <row r="6603" spans="20:20">
      <c r="T6603" s="3"/>
    </row>
    <row r="6604" spans="20:20">
      <c r="T6604" s="3"/>
    </row>
    <row r="6605" spans="20:20">
      <c r="T6605" s="3"/>
    </row>
    <row r="6606" spans="20:20">
      <c r="T6606" s="3"/>
    </row>
    <row r="6607" spans="20:20">
      <c r="T6607" s="3"/>
    </row>
    <row r="6608" spans="20:20">
      <c r="T6608" s="3"/>
    </row>
    <row r="6609" spans="20:20">
      <c r="T6609" s="3"/>
    </row>
    <row r="6610" spans="20:20">
      <c r="T6610" s="3"/>
    </row>
    <row r="6611" spans="20:20">
      <c r="T6611" s="3"/>
    </row>
    <row r="6612" spans="20:20">
      <c r="T6612" s="3"/>
    </row>
    <row r="6613" spans="20:20">
      <c r="T6613" s="3"/>
    </row>
    <row r="6614" spans="20:20">
      <c r="T6614" s="3"/>
    </row>
    <row r="6615" spans="20:20">
      <c r="T6615" s="3"/>
    </row>
    <row r="6616" spans="20:20">
      <c r="T6616" s="3"/>
    </row>
    <row r="6617" spans="20:20">
      <c r="T6617" s="3"/>
    </row>
    <row r="6618" spans="20:20">
      <c r="T6618" s="3"/>
    </row>
    <row r="6619" spans="20:20">
      <c r="T6619" s="3"/>
    </row>
    <row r="6620" spans="20:20">
      <c r="T6620" s="3"/>
    </row>
    <row r="6621" spans="20:20">
      <c r="T6621" s="3"/>
    </row>
    <row r="6622" spans="20:20">
      <c r="T6622" s="3"/>
    </row>
    <row r="6623" spans="20:20">
      <c r="T6623" s="3"/>
    </row>
    <row r="6624" spans="20:20">
      <c r="T6624" s="3"/>
    </row>
    <row r="6625" spans="20:20">
      <c r="T6625" s="3"/>
    </row>
    <row r="6626" spans="20:20">
      <c r="T6626" s="3"/>
    </row>
    <row r="6627" spans="20:20">
      <c r="T6627" s="3"/>
    </row>
    <row r="6628" spans="20:20">
      <c r="T6628" s="3"/>
    </row>
    <row r="6629" spans="20:20">
      <c r="T6629" s="3"/>
    </row>
    <row r="6630" spans="20:20">
      <c r="T6630" s="3"/>
    </row>
    <row r="6631" spans="20:20">
      <c r="T6631" s="3"/>
    </row>
    <row r="6632" spans="20:20">
      <c r="T6632" s="3"/>
    </row>
    <row r="6633" spans="20:20">
      <c r="T6633" s="3"/>
    </row>
    <row r="6634" spans="20:20">
      <c r="T6634" s="3"/>
    </row>
    <row r="6635" spans="20:20">
      <c r="T6635" s="3"/>
    </row>
    <row r="6636" spans="20:20">
      <c r="T6636" s="3"/>
    </row>
    <row r="6637" spans="20:20">
      <c r="T6637" s="3"/>
    </row>
    <row r="6638" spans="20:20">
      <c r="T6638" s="3"/>
    </row>
    <row r="6639" spans="20:20">
      <c r="T6639" s="3"/>
    </row>
    <row r="6640" spans="20:20">
      <c r="T6640" s="3"/>
    </row>
    <row r="6641" spans="20:20">
      <c r="T6641" s="3"/>
    </row>
    <row r="6642" spans="20:20">
      <c r="T6642" s="3"/>
    </row>
    <row r="6643" spans="20:20">
      <c r="T6643" s="3"/>
    </row>
    <row r="6644" spans="20:20">
      <c r="T6644" s="3"/>
    </row>
    <row r="6645" spans="20:20">
      <c r="T6645" s="3"/>
    </row>
    <row r="6646" spans="20:20">
      <c r="T6646" s="3"/>
    </row>
    <row r="6647" spans="20:20">
      <c r="T6647" s="3"/>
    </row>
    <row r="6648" spans="20:20">
      <c r="T6648" s="3"/>
    </row>
    <row r="6649" spans="20:20">
      <c r="T6649" s="3"/>
    </row>
    <row r="6650" spans="20:20">
      <c r="T6650" s="3"/>
    </row>
    <row r="6651" spans="20:20">
      <c r="T6651" s="3"/>
    </row>
    <row r="6652" spans="20:20">
      <c r="T6652" s="3"/>
    </row>
    <row r="6653" spans="20:20">
      <c r="T6653" s="3"/>
    </row>
    <row r="6654" spans="20:20">
      <c r="T6654" s="3"/>
    </row>
    <row r="6655" spans="20:20">
      <c r="T6655" s="3"/>
    </row>
    <row r="6656" spans="20:20">
      <c r="T6656" s="3"/>
    </row>
    <row r="6657" spans="20:20">
      <c r="T6657" s="3"/>
    </row>
    <row r="6658" spans="20:20">
      <c r="T6658" s="3"/>
    </row>
    <row r="6659" spans="20:20">
      <c r="T6659" s="3"/>
    </row>
    <row r="6660" spans="20:20">
      <c r="T6660" s="3"/>
    </row>
    <row r="6661" spans="20:20">
      <c r="T6661" s="3"/>
    </row>
    <row r="6662" spans="20:20">
      <c r="T6662" s="3"/>
    </row>
    <row r="6663" spans="20:20">
      <c r="T6663" s="3"/>
    </row>
    <row r="6664" spans="20:20">
      <c r="T6664" s="3"/>
    </row>
    <row r="6665" spans="20:20">
      <c r="T6665" s="3"/>
    </row>
    <row r="6666" spans="20:20">
      <c r="T6666" s="3"/>
    </row>
    <row r="6667" spans="20:20">
      <c r="T6667" s="3"/>
    </row>
    <row r="6668" spans="20:20">
      <c r="T6668" s="3"/>
    </row>
    <row r="6669" spans="20:20">
      <c r="T6669" s="3"/>
    </row>
    <row r="6670" spans="20:20">
      <c r="T6670" s="3"/>
    </row>
    <row r="6671" spans="20:20">
      <c r="T6671" s="3"/>
    </row>
    <row r="6672" spans="20:20">
      <c r="T6672" s="3"/>
    </row>
    <row r="6673" spans="20:20">
      <c r="T6673" s="3"/>
    </row>
    <row r="6674" spans="20:20">
      <c r="T6674" s="3"/>
    </row>
    <row r="6675" spans="20:20">
      <c r="T6675" s="3"/>
    </row>
    <row r="6676" spans="20:20">
      <c r="T6676" s="3"/>
    </row>
    <row r="6677" spans="20:20">
      <c r="T6677" s="3"/>
    </row>
    <row r="6678" spans="20:20">
      <c r="T6678" s="3"/>
    </row>
    <row r="6679" spans="20:20">
      <c r="T6679" s="3"/>
    </row>
    <row r="6680" spans="20:20">
      <c r="T6680" s="3"/>
    </row>
    <row r="6681" spans="20:20">
      <c r="T6681" s="3"/>
    </row>
    <row r="6682" spans="20:20">
      <c r="T6682" s="3"/>
    </row>
    <row r="6683" spans="20:20">
      <c r="T6683" s="3"/>
    </row>
    <row r="6684" spans="20:20">
      <c r="T6684" s="3"/>
    </row>
    <row r="6685" spans="20:20">
      <c r="T6685" s="3"/>
    </row>
    <row r="6686" spans="20:20">
      <c r="T6686" s="3"/>
    </row>
    <row r="6687" spans="20:20">
      <c r="T6687" s="3"/>
    </row>
    <row r="6688" spans="20:20">
      <c r="T6688" s="3"/>
    </row>
    <row r="6689" spans="20:20">
      <c r="T6689" s="3"/>
    </row>
    <row r="6690" spans="20:20">
      <c r="T6690" s="3"/>
    </row>
    <row r="6691" spans="20:20">
      <c r="T6691" s="3"/>
    </row>
    <row r="6692" spans="20:20">
      <c r="T6692" s="3"/>
    </row>
    <row r="6693" spans="20:20">
      <c r="T6693" s="3"/>
    </row>
    <row r="6694" spans="20:20">
      <c r="T6694" s="3"/>
    </row>
    <row r="6695" spans="20:20">
      <c r="T6695" s="3"/>
    </row>
    <row r="6696" spans="20:20">
      <c r="T6696" s="3"/>
    </row>
    <row r="6697" spans="20:20">
      <c r="T6697" s="3"/>
    </row>
    <row r="6698" spans="20:20">
      <c r="T6698" s="3"/>
    </row>
    <row r="6699" spans="20:20">
      <c r="T6699" s="3"/>
    </row>
    <row r="6700" spans="20:20">
      <c r="T6700" s="3"/>
    </row>
    <row r="6701" spans="20:20">
      <c r="T6701" s="3"/>
    </row>
    <row r="6702" spans="20:20">
      <c r="T6702" s="3"/>
    </row>
    <row r="6703" spans="20:20">
      <c r="T6703" s="3"/>
    </row>
    <row r="6704" spans="20:20">
      <c r="T6704" s="3"/>
    </row>
    <row r="6705" spans="20:20">
      <c r="T6705" s="3"/>
    </row>
    <row r="6706" spans="20:20">
      <c r="T6706" s="3"/>
    </row>
    <row r="6707" spans="20:20">
      <c r="T6707" s="3"/>
    </row>
    <row r="6708" spans="20:20">
      <c r="T6708" s="3"/>
    </row>
    <row r="6709" spans="20:20">
      <c r="T6709" s="3"/>
    </row>
    <row r="6710" spans="20:20">
      <c r="T6710" s="3"/>
    </row>
    <row r="6711" spans="20:20">
      <c r="T6711" s="3"/>
    </row>
    <row r="6712" spans="20:20">
      <c r="T6712" s="3"/>
    </row>
    <row r="6713" spans="20:20">
      <c r="T6713" s="3"/>
    </row>
    <row r="6714" spans="20:20">
      <c r="T6714" s="3"/>
    </row>
    <row r="6715" spans="20:20">
      <c r="T6715" s="3"/>
    </row>
    <row r="6716" spans="20:20">
      <c r="T6716" s="3"/>
    </row>
    <row r="6717" spans="20:20">
      <c r="T6717" s="3"/>
    </row>
    <row r="6718" spans="20:20">
      <c r="T6718" s="3"/>
    </row>
    <row r="6719" spans="20:20">
      <c r="T6719" s="3"/>
    </row>
    <row r="6720" spans="20:20">
      <c r="T6720" s="3"/>
    </row>
    <row r="6721" spans="20:20">
      <c r="T6721" s="3"/>
    </row>
    <row r="6722" spans="20:20">
      <c r="T6722" s="3"/>
    </row>
    <row r="6723" spans="20:20">
      <c r="T6723" s="3"/>
    </row>
    <row r="6724" spans="20:20">
      <c r="T6724" s="3"/>
    </row>
    <row r="6725" spans="20:20">
      <c r="T6725" s="3"/>
    </row>
    <row r="6726" spans="20:20">
      <c r="T6726" s="3"/>
    </row>
    <row r="6727" spans="20:20">
      <c r="T6727" s="3"/>
    </row>
    <row r="6728" spans="20:20">
      <c r="T6728" s="3"/>
    </row>
    <row r="6729" spans="20:20">
      <c r="T6729" s="3"/>
    </row>
    <row r="6730" spans="20:20">
      <c r="T6730" s="3"/>
    </row>
    <row r="6731" spans="20:20">
      <c r="T6731" s="3"/>
    </row>
    <row r="6732" spans="20:20">
      <c r="T6732" s="3"/>
    </row>
    <row r="6733" spans="20:20">
      <c r="T6733" s="3"/>
    </row>
    <row r="6734" spans="20:20">
      <c r="T6734" s="3"/>
    </row>
    <row r="6735" spans="20:20">
      <c r="T6735" s="3"/>
    </row>
    <row r="6736" spans="20:20">
      <c r="T6736" s="3"/>
    </row>
    <row r="6737" spans="20:20">
      <c r="T6737" s="3"/>
    </row>
    <row r="6738" spans="20:20">
      <c r="T6738" s="3"/>
    </row>
    <row r="6739" spans="20:20">
      <c r="T6739" s="3"/>
    </row>
    <row r="6740" spans="20:20">
      <c r="T6740" s="3"/>
    </row>
    <row r="6741" spans="20:20">
      <c r="T6741" s="3"/>
    </row>
    <row r="6742" spans="20:20">
      <c r="T6742" s="3"/>
    </row>
    <row r="6743" spans="20:20">
      <c r="T6743" s="3"/>
    </row>
    <row r="6744" spans="20:20">
      <c r="T6744" s="3"/>
    </row>
    <row r="6745" spans="20:20">
      <c r="T6745" s="3"/>
    </row>
    <row r="6746" spans="20:20">
      <c r="T6746" s="3"/>
    </row>
    <row r="6747" spans="20:20">
      <c r="T6747" s="3"/>
    </row>
    <row r="6748" spans="20:20">
      <c r="T6748" s="3"/>
    </row>
    <row r="6749" spans="20:20">
      <c r="T6749" s="96"/>
    </row>
    <row r="6750" spans="20:20">
      <c r="T6750" s="3"/>
    </row>
    <row r="6751" spans="20:20">
      <c r="T6751" s="3"/>
    </row>
    <row r="6752" spans="20:20">
      <c r="T6752" s="3"/>
    </row>
    <row r="6753" spans="20:20">
      <c r="T6753" s="3"/>
    </row>
    <row r="6754" spans="20:20">
      <c r="T6754" s="3"/>
    </row>
    <row r="6755" spans="20:20">
      <c r="T6755" s="3"/>
    </row>
    <row r="6756" spans="20:20">
      <c r="T6756" s="3"/>
    </row>
    <row r="6757" spans="20:20">
      <c r="T6757" s="3"/>
    </row>
    <row r="6758" spans="20:20">
      <c r="T6758" s="3"/>
    </row>
    <row r="6759" spans="20:20">
      <c r="T6759" s="3"/>
    </row>
    <row r="6760" spans="20:20">
      <c r="T6760" s="3"/>
    </row>
    <row r="6761" spans="20:20">
      <c r="T6761" s="3"/>
    </row>
    <row r="6762" spans="20:20">
      <c r="T6762" s="3"/>
    </row>
    <row r="6763" spans="20:20">
      <c r="T6763" s="3"/>
    </row>
    <row r="6764" spans="20:20">
      <c r="T6764" s="3"/>
    </row>
    <row r="6765" spans="20:20">
      <c r="T6765" s="3"/>
    </row>
    <row r="6766" spans="20:20">
      <c r="T6766" s="3"/>
    </row>
    <row r="6767" spans="20:20">
      <c r="T6767" s="3"/>
    </row>
    <row r="6768" spans="20:20">
      <c r="T6768" s="3"/>
    </row>
    <row r="6769" spans="20:20">
      <c r="T6769" s="3"/>
    </row>
    <row r="6770" spans="20:20">
      <c r="T6770" s="3"/>
    </row>
    <row r="6771" spans="20:20">
      <c r="T6771" s="3"/>
    </row>
    <row r="6772" spans="20:20">
      <c r="T6772" s="3"/>
    </row>
    <row r="6773" spans="20:20">
      <c r="T6773" s="3"/>
    </row>
    <row r="6774" spans="20:20">
      <c r="T6774" s="3"/>
    </row>
    <row r="6775" spans="20:20">
      <c r="T6775" s="3"/>
    </row>
    <row r="6776" spans="20:20">
      <c r="T6776" s="3"/>
    </row>
    <row r="6777" spans="20:20">
      <c r="T6777" s="3"/>
    </row>
    <row r="6778" spans="20:20">
      <c r="T6778" s="3"/>
    </row>
    <row r="6779" spans="20:20">
      <c r="T6779" s="3"/>
    </row>
    <row r="6780" spans="20:20">
      <c r="T6780" s="3"/>
    </row>
    <row r="6781" spans="20:20">
      <c r="T6781" s="3"/>
    </row>
    <row r="6782" spans="20:20">
      <c r="T6782" s="3"/>
    </row>
    <row r="6783" spans="20:20">
      <c r="T6783" s="3"/>
    </row>
    <row r="6784" spans="20:20">
      <c r="T6784" s="3"/>
    </row>
    <row r="6785" spans="20:20">
      <c r="T6785" s="3"/>
    </row>
    <row r="6786" spans="20:20">
      <c r="T6786" s="3"/>
    </row>
    <row r="6787" spans="20:20">
      <c r="T6787" s="3"/>
    </row>
    <row r="6788" spans="20:20">
      <c r="T6788" s="3"/>
    </row>
    <row r="6789" spans="20:20">
      <c r="T6789" s="3"/>
    </row>
    <row r="6790" spans="20:20">
      <c r="T6790" s="3"/>
    </row>
    <row r="6791" spans="20:20">
      <c r="T6791" s="3"/>
    </row>
    <row r="6792" spans="20:20">
      <c r="T6792" s="3"/>
    </row>
    <row r="6793" spans="20:20">
      <c r="T6793" s="3"/>
    </row>
    <row r="6794" spans="20:20">
      <c r="T6794" s="3"/>
    </row>
    <row r="6795" spans="20:20">
      <c r="T6795" s="3"/>
    </row>
    <row r="6796" spans="20:20">
      <c r="T6796" s="3"/>
    </row>
    <row r="6797" spans="20:20">
      <c r="T6797" s="3"/>
    </row>
    <row r="6798" spans="20:20">
      <c r="T6798" s="3"/>
    </row>
    <row r="6799" spans="20:20">
      <c r="T6799" s="3"/>
    </row>
    <row r="6800" spans="20:20">
      <c r="T6800" s="3"/>
    </row>
    <row r="6801" spans="20:20">
      <c r="T6801" s="3"/>
    </row>
    <row r="6802" spans="20:20">
      <c r="T6802" s="3"/>
    </row>
    <row r="6803" spans="20:20">
      <c r="T6803" s="3"/>
    </row>
    <row r="6804" spans="20:20">
      <c r="T6804" s="3"/>
    </row>
    <row r="6805" spans="20:20">
      <c r="T6805" s="3"/>
    </row>
    <row r="6806" spans="20:20">
      <c r="T6806" s="3"/>
    </row>
    <row r="6807" spans="20:20">
      <c r="T6807" s="3"/>
    </row>
    <row r="6808" spans="20:20">
      <c r="T6808" s="3"/>
    </row>
    <row r="6809" spans="20:20">
      <c r="T6809" s="3"/>
    </row>
    <row r="6810" spans="20:20">
      <c r="T6810" s="3"/>
    </row>
    <row r="6811" spans="20:20">
      <c r="T6811" s="3"/>
    </row>
    <row r="6812" spans="20:20">
      <c r="T6812" s="3"/>
    </row>
    <row r="6813" spans="20:20">
      <c r="T6813" s="3"/>
    </row>
    <row r="6814" spans="20:20">
      <c r="T6814" s="3"/>
    </row>
    <row r="6815" spans="20:20">
      <c r="T6815" s="3"/>
    </row>
    <row r="6816" spans="20:20">
      <c r="T6816" s="3"/>
    </row>
    <row r="6817" spans="20:20">
      <c r="T6817" s="3"/>
    </row>
    <row r="6818" spans="20:20">
      <c r="T6818" s="3"/>
    </row>
    <row r="6819" spans="20:20">
      <c r="T6819" s="3"/>
    </row>
    <row r="6820" spans="20:20">
      <c r="T6820" s="3"/>
    </row>
    <row r="6821" spans="20:20">
      <c r="T6821" s="3"/>
    </row>
    <row r="6822" spans="20:20">
      <c r="T6822" s="3"/>
    </row>
    <row r="6823" spans="20:20">
      <c r="T6823" s="3"/>
    </row>
    <row r="6824" spans="20:20">
      <c r="T6824" s="3"/>
    </row>
    <row r="6825" spans="20:20">
      <c r="T6825" s="3"/>
    </row>
    <row r="6826" spans="20:20">
      <c r="T6826" s="3"/>
    </row>
    <row r="6827" spans="20:20">
      <c r="T6827" s="3"/>
    </row>
    <row r="6828" spans="20:20">
      <c r="T6828" s="3"/>
    </row>
    <row r="6829" spans="20:20">
      <c r="T6829" s="3"/>
    </row>
    <row r="6830" spans="20:20">
      <c r="T6830" s="3"/>
    </row>
    <row r="6831" spans="20:20">
      <c r="T6831" s="3"/>
    </row>
    <row r="6832" spans="20:20">
      <c r="T6832" s="3"/>
    </row>
    <row r="6833" spans="20:20">
      <c r="T6833" s="3"/>
    </row>
    <row r="6834" spans="20:20">
      <c r="T6834" s="96"/>
    </row>
    <row r="6835" spans="20:20">
      <c r="T6835" s="3"/>
    </row>
    <row r="6836" spans="20:20">
      <c r="T6836" s="3"/>
    </row>
    <row r="6837" spans="20:20">
      <c r="T6837" s="3"/>
    </row>
    <row r="6838" spans="20:20">
      <c r="T6838" s="3"/>
    </row>
    <row r="6839" spans="20:20">
      <c r="T6839" s="3"/>
    </row>
    <row r="6840" spans="20:20">
      <c r="T6840" s="3"/>
    </row>
    <row r="6841" spans="20:20">
      <c r="T6841" s="3"/>
    </row>
    <row r="6842" spans="20:20">
      <c r="T6842" s="96"/>
    </row>
    <row r="6843" spans="20:20">
      <c r="T6843" s="3"/>
    </row>
    <row r="6844" spans="20:20">
      <c r="T6844" s="3"/>
    </row>
    <row r="6845" spans="20:20">
      <c r="T6845" s="3"/>
    </row>
    <row r="6846" spans="20:20">
      <c r="T6846" s="3"/>
    </row>
    <row r="6847" spans="20:20">
      <c r="T6847" s="3"/>
    </row>
    <row r="6848" spans="20:20">
      <c r="T6848" s="3"/>
    </row>
    <row r="6849" spans="20:20">
      <c r="T6849" s="3"/>
    </row>
    <row r="6850" spans="20:20">
      <c r="T6850" s="3"/>
    </row>
    <row r="6851" spans="20:20">
      <c r="T6851" s="3"/>
    </row>
    <row r="6852" spans="20:20">
      <c r="T6852" s="3"/>
    </row>
    <row r="6853" spans="20:20">
      <c r="T6853" s="3"/>
    </row>
    <row r="6854" spans="20:20">
      <c r="T6854" s="3"/>
    </row>
    <row r="6855" spans="20:20">
      <c r="T6855" s="3"/>
    </row>
    <row r="6856" spans="20:20">
      <c r="T6856" s="3"/>
    </row>
    <row r="6857" spans="20:20">
      <c r="T6857" s="3"/>
    </row>
    <row r="6858" spans="20:20">
      <c r="T6858" s="3"/>
    </row>
    <row r="6859" spans="20:20">
      <c r="T6859" s="3"/>
    </row>
    <row r="6860" spans="20:20">
      <c r="T6860" s="3"/>
    </row>
    <row r="6861" spans="20:20">
      <c r="T6861" s="3"/>
    </row>
    <row r="6862" spans="20:20">
      <c r="T6862" s="3"/>
    </row>
    <row r="6863" spans="20:20">
      <c r="T6863" s="3"/>
    </row>
    <row r="6864" spans="20:20">
      <c r="T6864" s="3"/>
    </row>
    <row r="6865" spans="20:20">
      <c r="T6865" s="3"/>
    </row>
    <row r="6866" spans="20:20">
      <c r="T6866" s="3"/>
    </row>
    <row r="6867" spans="20:20">
      <c r="T6867" s="3"/>
    </row>
    <row r="6868" spans="20:20">
      <c r="T6868" s="3"/>
    </row>
    <row r="6869" spans="20:20">
      <c r="T6869" s="3"/>
    </row>
    <row r="6870" spans="20:20">
      <c r="T6870" s="3"/>
    </row>
    <row r="6871" spans="20:20">
      <c r="T6871" s="3"/>
    </row>
    <row r="6872" spans="20:20">
      <c r="T6872" s="3"/>
    </row>
    <row r="6873" spans="20:20">
      <c r="T6873" s="3"/>
    </row>
    <row r="6874" spans="20:20">
      <c r="T6874" s="3"/>
    </row>
    <row r="6875" spans="20:20">
      <c r="T6875" s="3"/>
    </row>
    <row r="6876" spans="20:20">
      <c r="T6876" s="3"/>
    </row>
    <row r="6877" spans="20:20">
      <c r="T6877" s="3"/>
    </row>
    <row r="6878" spans="20:20">
      <c r="T6878" s="3"/>
    </row>
    <row r="6879" spans="20:20">
      <c r="T6879" s="3"/>
    </row>
    <row r="6880" spans="20:20">
      <c r="T6880" s="3"/>
    </row>
    <row r="6881" spans="20:20">
      <c r="T6881" s="3"/>
    </row>
    <row r="6882" spans="20:20">
      <c r="T6882" s="3"/>
    </row>
    <row r="6883" spans="20:20">
      <c r="T6883" s="3"/>
    </row>
    <row r="6884" spans="20:20">
      <c r="T6884" s="3"/>
    </row>
    <row r="6885" spans="20:20">
      <c r="T6885" s="3"/>
    </row>
    <row r="6886" spans="20:20">
      <c r="T6886" s="3"/>
    </row>
    <row r="6887" spans="20:20">
      <c r="T6887" s="3"/>
    </row>
    <row r="6888" spans="20:20">
      <c r="T6888" s="3"/>
    </row>
    <row r="6889" spans="20:20">
      <c r="T6889" s="3"/>
    </row>
    <row r="6890" spans="20:20">
      <c r="T6890" s="3"/>
    </row>
    <row r="6891" spans="20:20">
      <c r="T6891" s="3"/>
    </row>
    <row r="6892" spans="20:20">
      <c r="T6892" s="3"/>
    </row>
    <row r="6893" spans="20:20">
      <c r="T6893" s="3"/>
    </row>
    <row r="6894" spans="20:20">
      <c r="T6894" s="3"/>
    </row>
    <row r="6895" spans="20:20">
      <c r="T6895" s="3"/>
    </row>
    <row r="6896" spans="20:20">
      <c r="T6896" s="3"/>
    </row>
    <row r="6897" spans="20:20">
      <c r="T6897" s="3"/>
    </row>
    <row r="6898" spans="20:20">
      <c r="T6898" s="3"/>
    </row>
    <row r="6899" spans="20:20">
      <c r="T6899" s="3"/>
    </row>
    <row r="6900" spans="20:20">
      <c r="T6900" s="3"/>
    </row>
    <row r="6901" spans="20:20">
      <c r="T6901" s="3"/>
    </row>
    <row r="6902" spans="20:20">
      <c r="T6902" s="3"/>
    </row>
    <row r="6903" spans="20:20">
      <c r="T6903" s="3"/>
    </row>
    <row r="6904" spans="20:20">
      <c r="T6904" s="3"/>
    </row>
    <row r="6905" spans="20:20">
      <c r="T6905" s="3"/>
    </row>
    <row r="6906" spans="20:20">
      <c r="T6906" s="3"/>
    </row>
    <row r="6907" spans="20:20">
      <c r="T6907" s="3"/>
    </row>
    <row r="6908" spans="20:20">
      <c r="T6908" s="3"/>
    </row>
    <row r="6909" spans="20:20">
      <c r="T6909" s="3"/>
    </row>
    <row r="6910" spans="20:20">
      <c r="T6910" s="3"/>
    </row>
    <row r="6911" spans="20:20">
      <c r="T6911" s="3"/>
    </row>
    <row r="6912" spans="20:20">
      <c r="T6912" s="3"/>
    </row>
    <row r="6913" spans="20:20">
      <c r="T6913" s="3"/>
    </row>
    <row r="6914" spans="20:20">
      <c r="T6914" s="3"/>
    </row>
    <row r="6915" spans="20:20">
      <c r="T6915" s="3"/>
    </row>
    <row r="6916" spans="20:20">
      <c r="T6916" s="3"/>
    </row>
    <row r="6917" spans="20:20">
      <c r="T6917" s="3"/>
    </row>
    <row r="6918" spans="20:20">
      <c r="T6918" s="3"/>
    </row>
    <row r="6919" spans="20:20">
      <c r="T6919" s="3"/>
    </row>
    <row r="6920" spans="20:20">
      <c r="T6920" s="3"/>
    </row>
    <row r="6921" spans="20:20">
      <c r="T6921" s="3"/>
    </row>
    <row r="6922" spans="20:20">
      <c r="T6922" s="3"/>
    </row>
    <row r="6923" spans="20:20">
      <c r="T6923" s="3"/>
    </row>
    <row r="6924" spans="20:20">
      <c r="T6924" s="3"/>
    </row>
    <row r="6925" spans="20:20">
      <c r="T6925" s="3"/>
    </row>
    <row r="6926" spans="20:20">
      <c r="T6926" s="3"/>
    </row>
    <row r="6927" spans="20:20">
      <c r="T6927" s="3"/>
    </row>
    <row r="6928" spans="20:20">
      <c r="T6928" s="3"/>
    </row>
    <row r="6929" spans="20:20">
      <c r="T6929" s="3"/>
    </row>
    <row r="6930" spans="20:20">
      <c r="T6930" s="3"/>
    </row>
    <row r="6931" spans="20:20">
      <c r="T6931" s="3"/>
    </row>
    <row r="6932" spans="20:20">
      <c r="T6932" s="3"/>
    </row>
    <row r="6933" spans="20:20">
      <c r="T6933" s="3"/>
    </row>
    <row r="6934" spans="20:20">
      <c r="T6934" s="3"/>
    </row>
    <row r="6935" spans="20:20">
      <c r="T6935" s="3"/>
    </row>
    <row r="6936" spans="20:20">
      <c r="T6936" s="3"/>
    </row>
    <row r="6937" spans="20:20">
      <c r="T6937" s="3"/>
    </row>
    <row r="6938" spans="20:20">
      <c r="T6938" s="3"/>
    </row>
    <row r="6939" spans="20:20">
      <c r="T6939" s="3"/>
    </row>
    <row r="6940" spans="20:20">
      <c r="T6940" s="3"/>
    </row>
    <row r="6941" spans="20:20">
      <c r="T6941" s="3"/>
    </row>
    <row r="6942" spans="20:20">
      <c r="T6942" s="3"/>
    </row>
    <row r="6943" spans="20:20">
      <c r="T6943" s="3"/>
    </row>
    <row r="6944" spans="20:20">
      <c r="T6944" s="3"/>
    </row>
    <row r="6945" spans="20:20">
      <c r="T6945" s="3"/>
    </row>
    <row r="6946" spans="20:20">
      <c r="T6946" s="3"/>
    </row>
    <row r="6947" spans="20:20">
      <c r="T6947" s="3"/>
    </row>
    <row r="6948" spans="20:20">
      <c r="T6948" s="3"/>
    </row>
    <row r="6949" spans="20:20">
      <c r="T6949" s="3"/>
    </row>
    <row r="6950" spans="20:20">
      <c r="T6950" s="3"/>
    </row>
    <row r="6951" spans="20:20">
      <c r="T6951" s="3"/>
    </row>
    <row r="6952" spans="20:20">
      <c r="T6952" s="3"/>
    </row>
    <row r="6953" spans="20:20">
      <c r="T6953" s="3"/>
    </row>
    <row r="6954" spans="20:20">
      <c r="T6954" s="3"/>
    </row>
    <row r="6955" spans="20:20">
      <c r="T6955" s="3"/>
    </row>
    <row r="6956" spans="20:20">
      <c r="T6956" s="3"/>
    </row>
    <row r="6957" spans="20:20">
      <c r="T6957" s="3"/>
    </row>
    <row r="6958" spans="20:20">
      <c r="T6958" s="3"/>
    </row>
    <row r="6959" spans="20:20">
      <c r="T6959" s="3"/>
    </row>
    <row r="6960" spans="20:20">
      <c r="T6960" s="3"/>
    </row>
    <row r="6961" spans="20:20">
      <c r="T6961" s="3"/>
    </row>
    <row r="6962" spans="20:20">
      <c r="T6962" s="3"/>
    </row>
    <row r="6963" spans="20:20">
      <c r="T6963" s="3"/>
    </row>
    <row r="6964" spans="20:20">
      <c r="T6964" s="3"/>
    </row>
    <row r="6965" spans="20:20">
      <c r="T6965" s="3"/>
    </row>
    <row r="6966" spans="20:20">
      <c r="T6966" s="3"/>
    </row>
    <row r="6967" spans="20:20">
      <c r="T6967" s="3"/>
    </row>
    <row r="6968" spans="20:20">
      <c r="T6968" s="3"/>
    </row>
    <row r="6969" spans="20:20">
      <c r="T6969" s="3"/>
    </row>
    <row r="6970" spans="20:20">
      <c r="T6970" s="3"/>
    </row>
    <row r="6971" spans="20:20">
      <c r="T6971" s="3"/>
    </row>
    <row r="6972" spans="20:20">
      <c r="T6972" s="3"/>
    </row>
    <row r="6973" spans="20:20">
      <c r="T6973" s="3"/>
    </row>
    <row r="6974" spans="20:20">
      <c r="T6974" s="3"/>
    </row>
    <row r="6975" spans="20:20">
      <c r="T6975" s="3"/>
    </row>
    <row r="6976" spans="20:20">
      <c r="T6976" s="3"/>
    </row>
    <row r="6977" spans="20:20">
      <c r="T6977" s="3"/>
    </row>
    <row r="6978" spans="20:20">
      <c r="T6978" s="3"/>
    </row>
    <row r="6979" spans="20:20">
      <c r="T6979" s="3"/>
    </row>
    <row r="6980" spans="20:20">
      <c r="T6980" s="3"/>
    </row>
    <row r="6981" spans="20:20">
      <c r="T6981" s="3"/>
    </row>
    <row r="6982" spans="20:20">
      <c r="T6982" s="3"/>
    </row>
    <row r="6983" spans="20:20">
      <c r="T6983" s="3"/>
    </row>
    <row r="6984" spans="20:20">
      <c r="T6984" s="3"/>
    </row>
    <row r="6985" spans="20:20">
      <c r="T6985" s="3"/>
    </row>
    <row r="6986" spans="20:20">
      <c r="T6986" s="3"/>
    </row>
    <row r="6987" spans="20:20">
      <c r="T6987" s="3"/>
    </row>
    <row r="6988" spans="20:20">
      <c r="T6988" s="3"/>
    </row>
    <row r="6989" spans="20:20">
      <c r="T6989" s="3"/>
    </row>
    <row r="6990" spans="20:20">
      <c r="T6990" s="3"/>
    </row>
    <row r="6991" spans="20:20">
      <c r="T6991" s="3"/>
    </row>
    <row r="6992" spans="20:20">
      <c r="T6992" s="3"/>
    </row>
    <row r="6993" spans="20:20">
      <c r="T6993" s="3"/>
    </row>
    <row r="6994" spans="20:20">
      <c r="T6994" s="3"/>
    </row>
    <row r="6995" spans="20:20">
      <c r="T6995" s="3"/>
    </row>
    <row r="6996" spans="20:20">
      <c r="T6996" s="3"/>
    </row>
    <row r="6997" spans="20:20">
      <c r="T6997" s="3"/>
    </row>
    <row r="6998" spans="20:20">
      <c r="T6998" s="3"/>
    </row>
    <row r="6999" spans="20:20">
      <c r="T6999" s="3"/>
    </row>
    <row r="7000" spans="20:20">
      <c r="T7000" s="3"/>
    </row>
    <row r="7001" spans="20:20">
      <c r="T7001" s="3"/>
    </row>
    <row r="7002" spans="20:20">
      <c r="T7002" s="3"/>
    </row>
    <row r="7003" spans="20:20">
      <c r="T7003" s="3"/>
    </row>
    <row r="7004" spans="20:20">
      <c r="T7004" s="3"/>
    </row>
    <row r="7005" spans="20:20">
      <c r="T7005" s="3"/>
    </row>
    <row r="7006" spans="20:20">
      <c r="T7006" s="3"/>
    </row>
    <row r="7007" spans="20:20">
      <c r="T7007" s="3"/>
    </row>
    <row r="7008" spans="20:20">
      <c r="T7008" s="3"/>
    </row>
    <row r="7009" spans="20:20">
      <c r="T7009" s="3"/>
    </row>
    <row r="7010" spans="20:20">
      <c r="T7010" s="3"/>
    </row>
    <row r="7011" spans="20:20">
      <c r="T7011" s="3"/>
    </row>
    <row r="7012" spans="20:20">
      <c r="T7012" s="3"/>
    </row>
    <row r="7013" spans="20:20">
      <c r="T7013" s="3"/>
    </row>
    <row r="7014" spans="20:20">
      <c r="T7014" s="3"/>
    </row>
    <row r="7015" spans="20:20">
      <c r="T7015" s="3"/>
    </row>
    <row r="7016" spans="20:20">
      <c r="T7016" s="3"/>
    </row>
    <row r="7017" spans="20:20">
      <c r="T7017" s="3"/>
    </row>
    <row r="7018" spans="20:20">
      <c r="T7018" s="3"/>
    </row>
    <row r="7019" spans="20:20">
      <c r="T7019" s="3"/>
    </row>
    <row r="7020" spans="20:20">
      <c r="T7020" s="3"/>
    </row>
    <row r="7021" spans="20:20">
      <c r="T7021" s="3"/>
    </row>
    <row r="7022" spans="20:20">
      <c r="T7022" s="3"/>
    </row>
    <row r="7023" spans="20:20">
      <c r="T7023" s="3"/>
    </row>
    <row r="7024" spans="20:20">
      <c r="T7024" s="3"/>
    </row>
    <row r="7025" spans="20:20">
      <c r="T7025" s="3"/>
    </row>
    <row r="7026" spans="20:20">
      <c r="T7026" s="3"/>
    </row>
    <row r="7027" spans="20:20">
      <c r="T7027" s="3"/>
    </row>
    <row r="7028" spans="20:20">
      <c r="T7028" s="3"/>
    </row>
    <row r="7029" spans="20:20">
      <c r="T7029" s="3"/>
    </row>
    <row r="7030" spans="20:20">
      <c r="T7030" s="3"/>
    </row>
    <row r="7031" spans="20:20">
      <c r="T7031" s="3"/>
    </row>
    <row r="7032" spans="20:20">
      <c r="T7032" s="3"/>
    </row>
    <row r="7033" spans="20:20">
      <c r="T7033" s="3"/>
    </row>
    <row r="7034" spans="20:20">
      <c r="T7034" s="3"/>
    </row>
    <row r="7035" spans="20:20">
      <c r="T7035" s="3"/>
    </row>
    <row r="7036" spans="20:20">
      <c r="T7036" s="3"/>
    </row>
    <row r="7037" spans="20:20">
      <c r="T7037" s="3"/>
    </row>
    <row r="7038" spans="20:20">
      <c r="T7038" s="3"/>
    </row>
    <row r="7039" spans="20:20">
      <c r="T7039" s="3"/>
    </row>
    <row r="7040" spans="20:20">
      <c r="T7040" s="3"/>
    </row>
    <row r="7041" spans="20:20">
      <c r="T7041" s="3"/>
    </row>
    <row r="7042" spans="20:20">
      <c r="T7042" s="3"/>
    </row>
    <row r="7043" spans="20:20">
      <c r="T7043" s="3"/>
    </row>
    <row r="7044" spans="20:20">
      <c r="T7044" s="3"/>
    </row>
    <row r="7045" spans="20:20">
      <c r="T7045" s="3"/>
    </row>
    <row r="7046" spans="20:20">
      <c r="T7046" s="3"/>
    </row>
    <row r="7047" spans="20:20">
      <c r="T7047" s="3"/>
    </row>
    <row r="7048" spans="20:20">
      <c r="T7048" s="3"/>
    </row>
    <row r="7049" spans="20:20">
      <c r="T7049" s="3"/>
    </row>
    <row r="7050" spans="20:20">
      <c r="T7050" s="3"/>
    </row>
    <row r="7051" spans="20:20">
      <c r="T7051" s="3"/>
    </row>
    <row r="7052" spans="20:20">
      <c r="T7052" s="3"/>
    </row>
    <row r="7053" spans="20:20">
      <c r="T7053" s="3"/>
    </row>
    <row r="7054" spans="20:20">
      <c r="T7054" s="3"/>
    </row>
    <row r="7055" spans="20:20">
      <c r="T7055" s="3"/>
    </row>
    <row r="7056" spans="20:20">
      <c r="T7056" s="3"/>
    </row>
    <row r="7057" spans="20:20">
      <c r="T7057" s="3"/>
    </row>
    <row r="7058" spans="20:20">
      <c r="T7058" s="3"/>
    </row>
    <row r="7059" spans="20:20">
      <c r="T7059" s="3"/>
    </row>
    <row r="7060" spans="20:20">
      <c r="T7060" s="3"/>
    </row>
    <row r="7061" spans="20:20">
      <c r="T7061" s="3"/>
    </row>
    <row r="7062" spans="20:20">
      <c r="T7062" s="3"/>
    </row>
    <row r="7063" spans="20:20">
      <c r="T7063" s="3"/>
    </row>
    <row r="7064" spans="20:20">
      <c r="T7064" s="3"/>
    </row>
    <row r="7065" spans="20:20">
      <c r="T7065" s="3"/>
    </row>
    <row r="7066" spans="20:20">
      <c r="T7066" s="3"/>
    </row>
    <row r="7067" spans="20:20">
      <c r="T7067" s="3"/>
    </row>
    <row r="7068" spans="20:20">
      <c r="T7068" s="3"/>
    </row>
    <row r="7069" spans="20:20">
      <c r="T7069" s="3"/>
    </row>
    <row r="7070" spans="20:20">
      <c r="T7070" s="3"/>
    </row>
    <row r="7071" spans="20:20">
      <c r="T7071" s="3"/>
    </row>
    <row r="7072" spans="20:20">
      <c r="T7072" s="3"/>
    </row>
    <row r="7073" spans="20:20">
      <c r="T7073" s="3"/>
    </row>
    <row r="7074" spans="20:20">
      <c r="T7074" s="3"/>
    </row>
    <row r="7075" spans="20:20">
      <c r="T7075" s="3"/>
    </row>
    <row r="7076" spans="20:20">
      <c r="T7076" s="3"/>
    </row>
    <row r="7077" spans="20:20">
      <c r="T7077" s="3"/>
    </row>
    <row r="7078" spans="20:20">
      <c r="T7078" s="3"/>
    </row>
    <row r="7079" spans="20:20">
      <c r="T7079" s="3"/>
    </row>
    <row r="7080" spans="20:20">
      <c r="T7080" s="3"/>
    </row>
    <row r="7081" spans="20:20">
      <c r="T7081" s="3"/>
    </row>
    <row r="7082" spans="20:20">
      <c r="T7082" s="3"/>
    </row>
    <row r="7083" spans="20:20">
      <c r="T7083" s="3"/>
    </row>
    <row r="7084" spans="20:20">
      <c r="T7084" s="3"/>
    </row>
    <row r="7085" spans="20:20">
      <c r="T7085" s="3"/>
    </row>
    <row r="7086" spans="20:20">
      <c r="T7086" s="3"/>
    </row>
    <row r="7087" spans="20:20">
      <c r="T7087" s="3"/>
    </row>
    <row r="7088" spans="20:20">
      <c r="T7088" s="3"/>
    </row>
    <row r="7089" spans="20:20">
      <c r="T7089" s="3"/>
    </row>
    <row r="7090" spans="20:20">
      <c r="T7090" s="3"/>
    </row>
    <row r="7091" spans="20:20">
      <c r="T7091" s="3"/>
    </row>
    <row r="7092" spans="20:20">
      <c r="T7092" s="3"/>
    </row>
    <row r="7093" spans="20:20">
      <c r="T7093" s="3"/>
    </row>
    <row r="7094" spans="20:20">
      <c r="T7094" s="3"/>
    </row>
    <row r="7095" spans="20:20">
      <c r="T7095" s="3"/>
    </row>
    <row r="7096" spans="20:20">
      <c r="T7096" s="3"/>
    </row>
    <row r="7097" spans="20:20">
      <c r="T7097" s="3"/>
    </row>
    <row r="7098" spans="20:20">
      <c r="T7098" s="3"/>
    </row>
    <row r="7099" spans="20:20">
      <c r="T7099" s="3"/>
    </row>
    <row r="7100" spans="20:20">
      <c r="T7100" s="3"/>
    </row>
    <row r="7101" spans="20:20">
      <c r="T7101" s="3"/>
    </row>
    <row r="7102" spans="20:20">
      <c r="T7102" s="3"/>
    </row>
    <row r="7103" spans="20:20">
      <c r="T7103" s="3"/>
    </row>
    <row r="7104" spans="20:20">
      <c r="T7104" s="3"/>
    </row>
    <row r="7105" spans="20:20">
      <c r="T7105" s="3"/>
    </row>
    <row r="7106" spans="20:20">
      <c r="T7106" s="3"/>
    </row>
    <row r="7107" spans="20:20">
      <c r="T7107" s="3"/>
    </row>
    <row r="7108" spans="20:20">
      <c r="T7108" s="3"/>
    </row>
    <row r="7109" spans="20:20">
      <c r="T7109" s="3"/>
    </row>
    <row r="7110" spans="20:20">
      <c r="T7110" s="3"/>
    </row>
    <row r="7111" spans="20:20">
      <c r="T7111" s="3"/>
    </row>
    <row r="7112" spans="20:20">
      <c r="T7112" s="3"/>
    </row>
    <row r="7113" spans="20:20">
      <c r="T7113" s="3"/>
    </row>
    <row r="7114" spans="20:20">
      <c r="T7114" s="3"/>
    </row>
    <row r="7115" spans="20:20">
      <c r="T7115" s="3"/>
    </row>
    <row r="7116" spans="20:20">
      <c r="T7116" s="3"/>
    </row>
    <row r="7117" spans="20:20">
      <c r="T7117" s="3"/>
    </row>
    <row r="7118" spans="20:20">
      <c r="T7118" s="3"/>
    </row>
    <row r="7119" spans="20:20">
      <c r="T7119" s="3"/>
    </row>
    <row r="7120" spans="20:20">
      <c r="T7120" s="3"/>
    </row>
    <row r="7121" spans="20:20">
      <c r="T7121" s="3"/>
    </row>
    <row r="7122" spans="20:20">
      <c r="T7122" s="3"/>
    </row>
    <row r="7123" spans="20:20">
      <c r="T7123" s="3"/>
    </row>
    <row r="7124" spans="20:20">
      <c r="T7124" s="3"/>
    </row>
    <row r="7125" spans="20:20">
      <c r="T7125" s="3"/>
    </row>
    <row r="7126" spans="20:20">
      <c r="T7126" s="3"/>
    </row>
    <row r="7127" spans="20:20">
      <c r="T7127" s="3"/>
    </row>
    <row r="7128" spans="20:20">
      <c r="T7128" s="3"/>
    </row>
    <row r="7129" spans="20:20">
      <c r="T7129" s="3"/>
    </row>
    <row r="7130" spans="20:20">
      <c r="T7130" s="3"/>
    </row>
    <row r="7131" spans="20:20">
      <c r="T7131" s="3"/>
    </row>
    <row r="7132" spans="20:20">
      <c r="T7132" s="3"/>
    </row>
    <row r="7133" spans="20:20">
      <c r="T7133" s="3"/>
    </row>
    <row r="7134" spans="20:20">
      <c r="T7134" s="3"/>
    </row>
    <row r="7135" spans="20:20">
      <c r="T7135" s="3"/>
    </row>
    <row r="7136" spans="20:20">
      <c r="T7136" s="3"/>
    </row>
    <row r="7137" spans="20:20">
      <c r="T7137" s="3"/>
    </row>
    <row r="7138" spans="20:20">
      <c r="T7138" s="3"/>
    </row>
    <row r="7139" spans="20:20">
      <c r="T7139" s="3"/>
    </row>
    <row r="7140" spans="20:20">
      <c r="T7140" s="3"/>
    </row>
    <row r="7141" spans="20:20">
      <c r="T7141" s="3"/>
    </row>
    <row r="7142" spans="20:20">
      <c r="T7142" s="3"/>
    </row>
    <row r="7143" spans="20:20">
      <c r="T7143" s="3"/>
    </row>
    <row r="7144" spans="20:20">
      <c r="T7144" s="3"/>
    </row>
    <row r="7145" spans="20:20">
      <c r="T7145" s="3"/>
    </row>
    <row r="7146" spans="20:20">
      <c r="T7146" s="3"/>
    </row>
    <row r="7147" spans="20:20">
      <c r="T7147" s="3"/>
    </row>
    <row r="7148" spans="20:20">
      <c r="T7148" s="3"/>
    </row>
    <row r="7149" spans="20:20">
      <c r="T7149" s="3"/>
    </row>
    <row r="7150" spans="20:20">
      <c r="T7150" s="3"/>
    </row>
    <row r="7151" spans="20:20">
      <c r="T7151" s="3"/>
    </row>
    <row r="7152" spans="20:20">
      <c r="T7152" s="3"/>
    </row>
    <row r="7153" spans="20:20">
      <c r="T7153" s="3"/>
    </row>
    <row r="7154" spans="20:20">
      <c r="T7154" s="3"/>
    </row>
    <row r="7155" spans="20:20">
      <c r="T7155" s="3"/>
    </row>
    <row r="7156" spans="20:20">
      <c r="T7156" s="3"/>
    </row>
    <row r="7157" spans="20:20">
      <c r="T7157" s="3"/>
    </row>
    <row r="7158" spans="20:20">
      <c r="T7158" s="3"/>
    </row>
    <row r="7159" spans="20:20">
      <c r="T7159" s="3"/>
    </row>
    <row r="7160" spans="20:20">
      <c r="T7160" s="3"/>
    </row>
    <row r="7161" spans="20:20">
      <c r="T7161" s="3"/>
    </row>
    <row r="7162" spans="20:20">
      <c r="T7162" s="3"/>
    </row>
    <row r="7163" spans="20:20">
      <c r="T7163" s="3"/>
    </row>
    <row r="7164" spans="20:20">
      <c r="T7164" s="3"/>
    </row>
    <row r="7165" spans="20:20">
      <c r="T7165" s="3"/>
    </row>
    <row r="7166" spans="20:20">
      <c r="T7166" s="3"/>
    </row>
    <row r="7167" spans="20:20">
      <c r="T7167" s="3"/>
    </row>
    <row r="7168" spans="20:20">
      <c r="T7168" s="3"/>
    </row>
    <row r="7169" spans="20:20">
      <c r="T7169" s="3"/>
    </row>
    <row r="7170" spans="20:20">
      <c r="T7170" s="3"/>
    </row>
    <row r="7171" spans="20:20">
      <c r="T7171" s="3"/>
    </row>
    <row r="7172" spans="20:20">
      <c r="T7172" s="3"/>
    </row>
    <row r="7173" spans="20:20">
      <c r="T7173" s="3"/>
    </row>
    <row r="7174" spans="20:20">
      <c r="T7174" s="3"/>
    </row>
    <row r="7175" spans="20:20">
      <c r="T7175" s="3"/>
    </row>
    <row r="7176" spans="20:20">
      <c r="T7176" s="3"/>
    </row>
    <row r="7177" spans="20:20">
      <c r="T7177" s="3"/>
    </row>
    <row r="7178" spans="20:20">
      <c r="T7178" s="3"/>
    </row>
    <row r="7179" spans="20:20">
      <c r="T7179" s="3"/>
    </row>
    <row r="7180" spans="20:20">
      <c r="T7180" s="3"/>
    </row>
    <row r="7181" spans="20:20">
      <c r="T7181" s="3"/>
    </row>
    <row r="7182" spans="20:20">
      <c r="T7182" s="3"/>
    </row>
    <row r="7183" spans="20:20">
      <c r="T7183" s="3"/>
    </row>
    <row r="7184" spans="20:20">
      <c r="T7184" s="3"/>
    </row>
    <row r="7185" spans="20:20">
      <c r="T7185" s="3"/>
    </row>
    <row r="7186" spans="20:20">
      <c r="T7186" s="3"/>
    </row>
    <row r="7187" spans="20:20">
      <c r="T7187" s="3"/>
    </row>
    <row r="7188" spans="20:20">
      <c r="T7188" s="3"/>
    </row>
    <row r="7189" spans="20:20">
      <c r="T7189" s="3"/>
    </row>
    <row r="7190" spans="20:20">
      <c r="T7190" s="3"/>
    </row>
    <row r="7191" spans="20:20">
      <c r="T7191" s="3"/>
    </row>
    <row r="7192" spans="20:20">
      <c r="T7192" s="3"/>
    </row>
    <row r="7193" spans="20:20">
      <c r="T7193" s="3"/>
    </row>
    <row r="7194" spans="20:20">
      <c r="T7194" s="3"/>
    </row>
    <row r="7195" spans="20:20">
      <c r="T7195" s="3"/>
    </row>
    <row r="7196" spans="20:20">
      <c r="T7196" s="3"/>
    </row>
    <row r="7197" spans="20:20">
      <c r="T7197" s="3"/>
    </row>
    <row r="7198" spans="20:20">
      <c r="T7198" s="3"/>
    </row>
    <row r="7199" spans="20:20">
      <c r="T7199" s="3"/>
    </row>
    <row r="7200" spans="20:20">
      <c r="T7200" s="3"/>
    </row>
    <row r="7201" spans="20:20">
      <c r="T7201" s="3"/>
    </row>
    <row r="7202" spans="20:20">
      <c r="T7202" s="3"/>
    </row>
    <row r="7203" spans="20:20">
      <c r="T7203" s="3"/>
    </row>
    <row r="7204" spans="20:20">
      <c r="T7204" s="3"/>
    </row>
    <row r="7205" spans="20:20">
      <c r="T7205" s="3"/>
    </row>
    <row r="7206" spans="20:20">
      <c r="T7206" s="3"/>
    </row>
    <row r="7207" spans="20:20">
      <c r="T7207" s="3"/>
    </row>
    <row r="7208" spans="20:20">
      <c r="T7208" s="3"/>
    </row>
    <row r="7209" spans="20:20">
      <c r="T7209" s="3"/>
    </row>
    <row r="7210" spans="20:20">
      <c r="T7210" s="3"/>
    </row>
    <row r="7211" spans="20:20">
      <c r="T7211" s="3"/>
    </row>
    <row r="7212" spans="20:20">
      <c r="T7212" s="3"/>
    </row>
    <row r="7213" spans="20:20">
      <c r="T7213" s="3"/>
    </row>
    <row r="7214" spans="20:20">
      <c r="T7214" s="3"/>
    </row>
    <row r="7215" spans="20:20">
      <c r="T7215" s="3"/>
    </row>
    <row r="7216" spans="20:20">
      <c r="T7216" s="3"/>
    </row>
    <row r="7217" spans="20:20">
      <c r="T7217" s="3"/>
    </row>
    <row r="7218" spans="20:20">
      <c r="T7218" s="3"/>
    </row>
    <row r="7219" spans="20:20">
      <c r="T7219" s="3"/>
    </row>
    <row r="7220" spans="20:20">
      <c r="T7220" s="3"/>
    </row>
    <row r="7221" spans="20:20">
      <c r="T7221" s="3"/>
    </row>
    <row r="7222" spans="20:20">
      <c r="T7222" s="3"/>
    </row>
    <row r="7223" spans="20:20">
      <c r="T7223" s="3"/>
    </row>
    <row r="7224" spans="20:20">
      <c r="T7224" s="3"/>
    </row>
    <row r="7225" spans="20:20">
      <c r="T7225" s="3"/>
    </row>
    <row r="7226" spans="20:20">
      <c r="T7226" s="3"/>
    </row>
    <row r="7227" spans="20:20">
      <c r="T7227" s="3"/>
    </row>
    <row r="7228" spans="20:20">
      <c r="T7228" s="3"/>
    </row>
    <row r="7229" spans="20:20">
      <c r="T7229" s="3"/>
    </row>
    <row r="7230" spans="20:20">
      <c r="T7230" s="3"/>
    </row>
    <row r="7231" spans="20:20">
      <c r="T7231" s="3"/>
    </row>
    <row r="7232" spans="20:20">
      <c r="T7232" s="3"/>
    </row>
    <row r="7233" spans="20:20">
      <c r="T7233" s="3"/>
    </row>
    <row r="7234" spans="20:20">
      <c r="T7234" s="3"/>
    </row>
    <row r="7235" spans="20:20">
      <c r="T7235" s="3"/>
    </row>
    <row r="7236" spans="20:20">
      <c r="T7236" s="3"/>
    </row>
    <row r="7237" spans="20:20">
      <c r="T7237" s="3"/>
    </row>
    <row r="7238" spans="20:20">
      <c r="T7238" s="3"/>
    </row>
    <row r="7239" spans="20:20">
      <c r="T7239" s="3"/>
    </row>
    <row r="7240" spans="20:20">
      <c r="T7240" s="3"/>
    </row>
    <row r="7241" spans="20:20">
      <c r="T7241" s="3"/>
    </row>
    <row r="7242" spans="20:20">
      <c r="T7242" s="3"/>
    </row>
    <row r="7243" spans="20:20">
      <c r="T7243" s="3"/>
    </row>
    <row r="7244" spans="20:20">
      <c r="T7244" s="3"/>
    </row>
    <row r="7245" spans="20:20">
      <c r="T7245" s="3"/>
    </row>
    <row r="7246" spans="20:20">
      <c r="T7246" s="3"/>
    </row>
    <row r="7247" spans="20:20">
      <c r="T7247" s="3"/>
    </row>
    <row r="7248" spans="20:20">
      <c r="T7248" s="3"/>
    </row>
    <row r="7249" spans="20:20">
      <c r="T7249" s="3"/>
    </row>
    <row r="7250" spans="20:20">
      <c r="T7250" s="3"/>
    </row>
    <row r="7251" spans="20:20">
      <c r="T7251" s="3"/>
    </row>
    <row r="7252" spans="20:20">
      <c r="T7252" s="3"/>
    </row>
    <row r="7253" spans="20:20">
      <c r="T7253" s="3"/>
    </row>
    <row r="7254" spans="20:20">
      <c r="T7254" s="3"/>
    </row>
    <row r="7255" spans="20:20">
      <c r="T7255" s="3"/>
    </row>
    <row r="7256" spans="20:20">
      <c r="T7256" s="3"/>
    </row>
    <row r="7257" spans="20:20">
      <c r="T7257" s="3"/>
    </row>
    <row r="7258" spans="20:20">
      <c r="T7258" s="3"/>
    </row>
    <row r="7259" spans="20:20">
      <c r="T7259" s="3"/>
    </row>
    <row r="7260" spans="20:20">
      <c r="T7260" s="3"/>
    </row>
    <row r="7261" spans="20:20">
      <c r="T7261" s="3"/>
    </row>
    <row r="7262" spans="20:20">
      <c r="T7262" s="3"/>
    </row>
    <row r="7263" spans="20:20">
      <c r="T7263" s="3"/>
    </row>
    <row r="7264" spans="20:20">
      <c r="T7264" s="3"/>
    </row>
    <row r="7265" spans="20:20">
      <c r="T7265" s="3"/>
    </row>
    <row r="7266" spans="20:20">
      <c r="T7266" s="3"/>
    </row>
    <row r="7267" spans="20:20">
      <c r="T7267" s="3"/>
    </row>
    <row r="7268" spans="20:20">
      <c r="T7268" s="3"/>
    </row>
    <row r="7269" spans="20:20">
      <c r="T7269" s="3"/>
    </row>
    <row r="7270" spans="20:20">
      <c r="T7270" s="3"/>
    </row>
    <row r="7271" spans="20:20">
      <c r="T7271" s="3"/>
    </row>
    <row r="7272" spans="20:20">
      <c r="T7272" s="3"/>
    </row>
    <row r="7273" spans="20:20">
      <c r="T7273" s="3"/>
    </row>
    <row r="7274" spans="20:20">
      <c r="T7274" s="3"/>
    </row>
    <row r="7275" spans="20:20">
      <c r="T7275" s="3"/>
    </row>
    <row r="7276" spans="20:20">
      <c r="T7276" s="3"/>
    </row>
    <row r="7277" spans="20:20">
      <c r="T7277" s="3"/>
    </row>
    <row r="7278" spans="20:20">
      <c r="T7278" s="3"/>
    </row>
    <row r="7279" spans="20:20">
      <c r="T7279" s="3"/>
    </row>
    <row r="7280" spans="20:20">
      <c r="T7280" s="3"/>
    </row>
    <row r="7281" spans="20:20">
      <c r="T7281" s="3"/>
    </row>
    <row r="7282" spans="20:20">
      <c r="T7282" s="3"/>
    </row>
    <row r="7283" spans="20:20">
      <c r="T7283" s="3"/>
    </row>
    <row r="7284" spans="20:20">
      <c r="T7284" s="3"/>
    </row>
    <row r="7285" spans="20:20">
      <c r="T7285" s="3"/>
    </row>
    <row r="7286" spans="20:20">
      <c r="T7286" s="3"/>
    </row>
    <row r="7287" spans="20:20">
      <c r="T7287" s="3"/>
    </row>
    <row r="7288" spans="20:20">
      <c r="T7288" s="3"/>
    </row>
    <row r="7289" spans="20:20">
      <c r="T7289" s="3"/>
    </row>
    <row r="7290" spans="20:20">
      <c r="T7290" s="3"/>
    </row>
    <row r="7291" spans="20:20">
      <c r="T7291" s="3"/>
    </row>
    <row r="7292" spans="20:20">
      <c r="T7292" s="3"/>
    </row>
    <row r="7293" spans="20:20">
      <c r="T7293" s="3"/>
    </row>
    <row r="7294" spans="20:20">
      <c r="T7294" s="3"/>
    </row>
    <row r="7295" spans="20:20">
      <c r="T7295" s="3"/>
    </row>
    <row r="7296" spans="20:20">
      <c r="T7296" s="3"/>
    </row>
    <row r="7297" spans="20:20">
      <c r="T7297" s="3"/>
    </row>
    <row r="7298" spans="20:20">
      <c r="T7298" s="3"/>
    </row>
    <row r="7299" spans="20:20">
      <c r="T7299" s="3"/>
    </row>
    <row r="7300" spans="20:20">
      <c r="T7300" s="3"/>
    </row>
    <row r="7301" spans="20:20">
      <c r="T7301" s="3"/>
    </row>
    <row r="7302" spans="20:20">
      <c r="T7302" s="3"/>
    </row>
    <row r="7303" spans="20:20">
      <c r="T7303" s="3"/>
    </row>
    <row r="7304" spans="20:20">
      <c r="T7304" s="3"/>
    </row>
    <row r="7305" spans="20:20">
      <c r="T7305" s="3"/>
    </row>
    <row r="7306" spans="20:20">
      <c r="T7306" s="3"/>
    </row>
    <row r="7307" spans="20:20">
      <c r="T7307" s="3"/>
    </row>
    <row r="7308" spans="20:20">
      <c r="T7308" s="3"/>
    </row>
    <row r="7309" spans="20:20">
      <c r="T7309" s="3"/>
    </row>
    <row r="7310" spans="20:20">
      <c r="T7310" s="3"/>
    </row>
    <row r="7311" spans="20:20">
      <c r="T7311" s="3"/>
    </row>
    <row r="7312" spans="20:20">
      <c r="T7312" s="3"/>
    </row>
    <row r="7313" spans="20:20">
      <c r="T7313" s="3"/>
    </row>
    <row r="7314" spans="20:20">
      <c r="T7314" s="3"/>
    </row>
    <row r="7315" spans="20:20">
      <c r="T7315" s="3"/>
    </row>
    <row r="7316" spans="20:20">
      <c r="T7316" s="3"/>
    </row>
    <row r="7317" spans="20:20">
      <c r="T7317" s="3"/>
    </row>
    <row r="7318" spans="20:20">
      <c r="T7318" s="3"/>
    </row>
    <row r="7319" spans="20:20">
      <c r="T7319" s="3"/>
    </row>
    <row r="7320" spans="20:20">
      <c r="T7320" s="3"/>
    </row>
    <row r="7321" spans="20:20">
      <c r="T7321" s="3"/>
    </row>
    <row r="7322" spans="20:20">
      <c r="T7322" s="3"/>
    </row>
    <row r="7323" spans="20:20">
      <c r="T7323" s="3"/>
    </row>
    <row r="7324" spans="20:20">
      <c r="T7324" s="3"/>
    </row>
    <row r="7325" spans="20:20">
      <c r="T7325" s="3"/>
    </row>
    <row r="7326" spans="20:20">
      <c r="T7326" s="3"/>
    </row>
    <row r="7327" spans="20:20">
      <c r="T7327" s="3"/>
    </row>
    <row r="7328" spans="20:20">
      <c r="T7328" s="3"/>
    </row>
    <row r="7329" spans="20:20">
      <c r="T7329" s="3"/>
    </row>
    <row r="7330" spans="20:20">
      <c r="T7330" s="3"/>
    </row>
    <row r="7331" spans="20:20">
      <c r="T7331" s="3"/>
    </row>
    <row r="7332" spans="20:20">
      <c r="T7332" s="3"/>
    </row>
    <row r="7333" spans="20:20">
      <c r="T7333" s="3"/>
    </row>
    <row r="7334" spans="20:20">
      <c r="T7334" s="3"/>
    </row>
    <row r="7335" spans="20:20">
      <c r="T7335" s="3"/>
    </row>
    <row r="7336" spans="20:20">
      <c r="T7336" s="3"/>
    </row>
    <row r="7337" spans="20:20">
      <c r="T7337" s="3"/>
    </row>
    <row r="7338" spans="20:20">
      <c r="T7338" s="3"/>
    </row>
    <row r="7339" spans="20:20">
      <c r="T7339" s="3"/>
    </row>
    <row r="7340" spans="20:20">
      <c r="T7340" s="3"/>
    </row>
    <row r="7341" spans="20:20">
      <c r="T7341" s="3"/>
    </row>
    <row r="7342" spans="20:20">
      <c r="T7342" s="3"/>
    </row>
    <row r="7343" spans="20:20">
      <c r="T7343" s="3"/>
    </row>
    <row r="7344" spans="20:20">
      <c r="T7344" s="3"/>
    </row>
    <row r="7345" spans="20:20">
      <c r="T7345" s="3"/>
    </row>
    <row r="7346" spans="20:20">
      <c r="T7346" s="3"/>
    </row>
    <row r="7347" spans="20:20">
      <c r="T7347" s="3"/>
    </row>
    <row r="7348" spans="20:20">
      <c r="T7348" s="3"/>
    </row>
    <row r="7349" spans="20:20">
      <c r="T7349" s="3"/>
    </row>
    <row r="7350" spans="20:20">
      <c r="T7350" s="3"/>
    </row>
    <row r="7351" spans="20:20">
      <c r="T7351" s="3"/>
    </row>
    <row r="7352" spans="20:20">
      <c r="T7352" s="3"/>
    </row>
    <row r="7353" spans="20:20">
      <c r="T7353" s="3"/>
    </row>
    <row r="7354" spans="20:20">
      <c r="T7354" s="3"/>
    </row>
    <row r="7355" spans="20:20">
      <c r="T7355" s="3"/>
    </row>
    <row r="7356" spans="20:20">
      <c r="T7356" s="3"/>
    </row>
    <row r="7357" spans="20:20">
      <c r="T7357" s="3"/>
    </row>
    <row r="7358" spans="20:20">
      <c r="T7358" s="3"/>
    </row>
    <row r="7359" spans="20:20">
      <c r="T7359" s="3"/>
    </row>
    <row r="7360" spans="20:20">
      <c r="T7360" s="3"/>
    </row>
    <row r="7361" spans="20:20">
      <c r="T7361" s="3"/>
    </row>
    <row r="7362" spans="20:20">
      <c r="T7362" s="3"/>
    </row>
    <row r="7363" spans="20:20">
      <c r="T7363" s="3"/>
    </row>
    <row r="7364" spans="20:20">
      <c r="T7364" s="3"/>
    </row>
    <row r="7365" spans="20:20">
      <c r="T7365" s="3"/>
    </row>
    <row r="7366" spans="20:20">
      <c r="T7366" s="3"/>
    </row>
    <row r="7367" spans="20:20">
      <c r="T7367" s="3"/>
    </row>
    <row r="7368" spans="20:20">
      <c r="T7368" s="3"/>
    </row>
    <row r="7369" spans="20:20">
      <c r="T7369" s="3"/>
    </row>
    <row r="7370" spans="20:20">
      <c r="T7370" s="3"/>
    </row>
    <row r="7371" spans="20:20">
      <c r="T7371" s="3"/>
    </row>
    <row r="7372" spans="20:20">
      <c r="T7372" s="3"/>
    </row>
    <row r="7373" spans="20:20">
      <c r="T7373" s="3"/>
    </row>
    <row r="7374" spans="20:20">
      <c r="T7374" s="3"/>
    </row>
    <row r="7375" spans="20:20">
      <c r="T7375" s="3"/>
    </row>
    <row r="7376" spans="20:20">
      <c r="T7376" s="3"/>
    </row>
    <row r="7377" spans="20:20">
      <c r="T7377" s="3"/>
    </row>
    <row r="7378" spans="20:20">
      <c r="T7378" s="3"/>
    </row>
    <row r="7379" spans="20:20">
      <c r="T7379" s="3"/>
    </row>
    <row r="7380" spans="20:20">
      <c r="T7380" s="3"/>
    </row>
    <row r="7381" spans="20:20">
      <c r="T7381" s="3"/>
    </row>
    <row r="7382" spans="20:20">
      <c r="T7382" s="3"/>
    </row>
    <row r="7383" spans="20:20">
      <c r="T7383" s="3"/>
    </row>
    <row r="7384" spans="20:20">
      <c r="T7384" s="3"/>
    </row>
    <row r="7385" spans="20:20">
      <c r="T7385" s="3"/>
    </row>
    <row r="7386" spans="20:20">
      <c r="T7386" s="3"/>
    </row>
    <row r="7387" spans="20:20">
      <c r="T7387" s="3"/>
    </row>
    <row r="7388" spans="20:20">
      <c r="T7388" s="3"/>
    </row>
    <row r="7389" spans="20:20">
      <c r="T7389" s="3"/>
    </row>
    <row r="7390" spans="20:20">
      <c r="T7390" s="3"/>
    </row>
    <row r="7391" spans="20:20">
      <c r="T7391" s="3"/>
    </row>
    <row r="7392" spans="20:20">
      <c r="T7392" s="3"/>
    </row>
    <row r="7393" spans="20:20">
      <c r="T7393" s="3"/>
    </row>
    <row r="7394" spans="20:20">
      <c r="T7394" s="3"/>
    </row>
    <row r="7395" spans="20:20">
      <c r="T7395" s="3"/>
    </row>
    <row r="7396" spans="20:20">
      <c r="T7396" s="3"/>
    </row>
    <row r="7397" spans="20:20">
      <c r="T7397" s="3"/>
    </row>
    <row r="7398" spans="20:20">
      <c r="T7398" s="3"/>
    </row>
    <row r="7399" spans="20:20">
      <c r="T7399" s="3"/>
    </row>
    <row r="7400" spans="20:20">
      <c r="T7400" s="3"/>
    </row>
    <row r="7401" spans="20:20">
      <c r="T7401" s="3"/>
    </row>
    <row r="7402" spans="20:20">
      <c r="T7402" s="3"/>
    </row>
    <row r="7403" spans="20:20">
      <c r="T7403" s="3"/>
    </row>
    <row r="7404" spans="20:20">
      <c r="T7404" s="3"/>
    </row>
    <row r="7405" spans="20:20">
      <c r="T7405" s="3"/>
    </row>
    <row r="7406" spans="20:20">
      <c r="T7406" s="3"/>
    </row>
    <row r="7407" spans="20:20">
      <c r="T7407" s="3"/>
    </row>
    <row r="7408" spans="20:20">
      <c r="T7408" s="3"/>
    </row>
    <row r="7409" spans="20:20">
      <c r="T7409" s="3"/>
    </row>
    <row r="7410" spans="20:20">
      <c r="T7410" s="3"/>
    </row>
    <row r="7411" spans="20:20">
      <c r="T7411" s="3"/>
    </row>
    <row r="7412" spans="20:20">
      <c r="T7412" s="3"/>
    </row>
    <row r="7413" spans="20:20">
      <c r="T7413" s="3"/>
    </row>
    <row r="7414" spans="20:20">
      <c r="T7414" s="3"/>
    </row>
    <row r="7415" spans="20:20">
      <c r="T7415" s="3"/>
    </row>
    <row r="7416" spans="20:20">
      <c r="T7416" s="3"/>
    </row>
    <row r="7417" spans="20:20">
      <c r="T7417" s="3"/>
    </row>
    <row r="7418" spans="20:20">
      <c r="T7418" s="3"/>
    </row>
    <row r="7419" spans="20:20">
      <c r="T7419" s="3"/>
    </row>
    <row r="7420" spans="20:20">
      <c r="T7420" s="3"/>
    </row>
    <row r="7421" spans="20:20">
      <c r="T7421" s="3"/>
    </row>
    <row r="7422" spans="20:20">
      <c r="T7422" s="3"/>
    </row>
    <row r="7423" spans="20:20">
      <c r="T7423" s="3"/>
    </row>
    <row r="7424" spans="20:20">
      <c r="T7424" s="3"/>
    </row>
    <row r="7425" spans="20:20">
      <c r="T7425" s="3"/>
    </row>
    <row r="7426" spans="20:20">
      <c r="T7426" s="3"/>
    </row>
    <row r="7427" spans="20:20">
      <c r="T7427" s="3"/>
    </row>
    <row r="7428" spans="20:20">
      <c r="T7428" s="3"/>
    </row>
    <row r="7429" spans="20:20">
      <c r="T7429" s="3"/>
    </row>
    <row r="7430" spans="20:20">
      <c r="T7430" s="3"/>
    </row>
    <row r="7431" spans="20:20">
      <c r="T7431" s="3"/>
    </row>
    <row r="7432" spans="20:20">
      <c r="T7432" s="3"/>
    </row>
    <row r="7433" spans="20:20">
      <c r="T7433" s="3"/>
    </row>
    <row r="7434" spans="20:20">
      <c r="T7434" s="3"/>
    </row>
    <row r="7435" spans="20:20">
      <c r="T7435" s="3"/>
    </row>
    <row r="7436" spans="20:20">
      <c r="T7436" s="3"/>
    </row>
    <row r="7437" spans="20:20">
      <c r="T7437" s="3"/>
    </row>
    <row r="7438" spans="20:20">
      <c r="T7438" s="3"/>
    </row>
    <row r="7439" spans="20:20">
      <c r="T7439" s="3"/>
    </row>
    <row r="7440" spans="20:20">
      <c r="T7440" s="3"/>
    </row>
    <row r="7441" spans="20:20">
      <c r="T7441" s="3"/>
    </row>
    <row r="7442" spans="20:20">
      <c r="T7442" s="3"/>
    </row>
    <row r="7443" spans="20:20">
      <c r="T7443" s="3"/>
    </row>
    <row r="7444" spans="20:20">
      <c r="T7444" s="3"/>
    </row>
    <row r="7445" spans="20:20">
      <c r="T7445" s="3"/>
    </row>
    <row r="7446" spans="20:20">
      <c r="T7446" s="3"/>
    </row>
    <row r="7447" spans="20:20">
      <c r="T7447" s="3"/>
    </row>
    <row r="7448" spans="20:20">
      <c r="T7448" s="3"/>
    </row>
    <row r="7449" spans="20:20">
      <c r="T7449" s="3"/>
    </row>
    <row r="7450" spans="20:20">
      <c r="T7450" s="3"/>
    </row>
    <row r="7451" spans="20:20">
      <c r="T7451" s="3"/>
    </row>
    <row r="7452" spans="20:20">
      <c r="T7452" s="3"/>
    </row>
    <row r="7453" spans="20:20">
      <c r="T7453" s="3"/>
    </row>
    <row r="7454" spans="20:20">
      <c r="T7454" s="3"/>
    </row>
    <row r="7455" spans="20:20">
      <c r="T7455" s="3"/>
    </row>
    <row r="7456" spans="20:20">
      <c r="T7456" s="3"/>
    </row>
    <row r="7457" spans="20:20">
      <c r="T7457" s="3"/>
    </row>
    <row r="7458" spans="20:20">
      <c r="T7458" s="3"/>
    </row>
    <row r="7459" spans="20:20">
      <c r="T7459" s="3"/>
    </row>
    <row r="7460" spans="20:20">
      <c r="T7460" s="3"/>
    </row>
    <row r="7461" spans="20:20">
      <c r="T7461" s="3"/>
    </row>
    <row r="7462" spans="20:20">
      <c r="T7462" s="3"/>
    </row>
    <row r="7463" spans="20:20">
      <c r="T7463" s="3"/>
    </row>
    <row r="7464" spans="20:20">
      <c r="T7464" s="3"/>
    </row>
    <row r="7465" spans="20:20">
      <c r="T7465" s="3"/>
    </row>
    <row r="7466" spans="20:20">
      <c r="T7466" s="3"/>
    </row>
    <row r="7467" spans="20:20">
      <c r="T7467" s="3"/>
    </row>
    <row r="7468" spans="20:20">
      <c r="T7468" s="3"/>
    </row>
    <row r="7469" spans="20:20">
      <c r="T7469" s="3"/>
    </row>
    <row r="7470" spans="20:20">
      <c r="T7470" s="3"/>
    </row>
    <row r="7471" spans="20:20">
      <c r="T7471" s="3"/>
    </row>
    <row r="7472" spans="20:20">
      <c r="T7472" s="3"/>
    </row>
    <row r="7473" spans="20:20">
      <c r="T7473" s="3"/>
    </row>
    <row r="7474" spans="20:20">
      <c r="T7474" s="3"/>
    </row>
    <row r="7475" spans="20:20">
      <c r="T7475" s="3"/>
    </row>
    <row r="7476" spans="20:20">
      <c r="T7476" s="3"/>
    </row>
    <row r="7477" spans="20:20">
      <c r="T7477" s="3"/>
    </row>
    <row r="7478" spans="20:20">
      <c r="T7478" s="3"/>
    </row>
    <row r="7479" spans="20:20">
      <c r="T7479" s="3"/>
    </row>
    <row r="7480" spans="20:20">
      <c r="T7480" s="3"/>
    </row>
    <row r="7481" spans="20:20">
      <c r="T7481" s="3"/>
    </row>
    <row r="7482" spans="20:20">
      <c r="T7482" s="3"/>
    </row>
    <row r="7483" spans="20:20">
      <c r="T7483" s="3"/>
    </row>
    <row r="7484" spans="20:20">
      <c r="T7484" s="3"/>
    </row>
    <row r="7485" spans="20:20">
      <c r="T7485" s="3"/>
    </row>
    <row r="7486" spans="20:20">
      <c r="T7486" s="3"/>
    </row>
    <row r="7487" spans="20:20">
      <c r="T7487" s="3"/>
    </row>
    <row r="7488" spans="20:20">
      <c r="T7488" s="3"/>
    </row>
    <row r="7489" spans="20:20">
      <c r="T7489" s="3"/>
    </row>
    <row r="7490" spans="20:20">
      <c r="T7490" s="3"/>
    </row>
    <row r="7491" spans="20:20">
      <c r="T7491" s="3"/>
    </row>
    <row r="7492" spans="20:20">
      <c r="T7492" s="3"/>
    </row>
    <row r="7493" spans="20:20">
      <c r="T7493" s="3"/>
    </row>
    <row r="7494" spans="20:20">
      <c r="T7494" s="3"/>
    </row>
    <row r="7495" spans="20:20">
      <c r="T7495" s="3"/>
    </row>
    <row r="7496" spans="20:20">
      <c r="T7496" s="3"/>
    </row>
    <row r="7497" spans="20:20">
      <c r="T7497" s="3"/>
    </row>
    <row r="7498" spans="20:20">
      <c r="T7498" s="3"/>
    </row>
    <row r="7499" spans="20:20">
      <c r="T7499" s="3"/>
    </row>
    <row r="7500" spans="20:20">
      <c r="T7500" s="3"/>
    </row>
    <row r="7501" spans="20:20">
      <c r="T7501" s="3"/>
    </row>
    <row r="7502" spans="20:20">
      <c r="T7502" s="3"/>
    </row>
    <row r="7503" spans="20:20">
      <c r="T7503" s="3"/>
    </row>
    <row r="7504" spans="20:20">
      <c r="T7504" s="3"/>
    </row>
    <row r="7505" spans="20:20">
      <c r="T7505" s="3"/>
    </row>
    <row r="7506" spans="20:20">
      <c r="T7506" s="3"/>
    </row>
    <row r="7507" spans="20:20">
      <c r="T7507" s="3"/>
    </row>
    <row r="7508" spans="20:20">
      <c r="T7508" s="3"/>
    </row>
    <row r="7509" spans="20:20">
      <c r="T7509" s="3"/>
    </row>
    <row r="7510" spans="20:20">
      <c r="T7510" s="3"/>
    </row>
    <row r="7511" spans="20:20">
      <c r="T7511" s="3"/>
    </row>
    <row r="7512" spans="20:20">
      <c r="T7512" s="3"/>
    </row>
    <row r="7513" spans="20:20">
      <c r="T7513" s="3"/>
    </row>
    <row r="7514" spans="20:20">
      <c r="T7514" s="3"/>
    </row>
    <row r="7515" spans="20:20">
      <c r="T7515" s="3"/>
    </row>
    <row r="7516" spans="20:20">
      <c r="T7516" s="3"/>
    </row>
    <row r="7517" spans="20:20">
      <c r="T7517" s="3"/>
    </row>
    <row r="7518" spans="20:20">
      <c r="T7518" s="3"/>
    </row>
    <row r="7519" spans="20:20">
      <c r="T7519" s="3"/>
    </row>
    <row r="7520" spans="20:20">
      <c r="T7520" s="3"/>
    </row>
    <row r="7521" spans="20:20">
      <c r="T7521" s="3"/>
    </row>
    <row r="7522" spans="20:20">
      <c r="T7522" s="3"/>
    </row>
    <row r="7523" spans="20:20">
      <c r="T7523" s="3"/>
    </row>
    <row r="7524" spans="20:20">
      <c r="T7524" s="3"/>
    </row>
    <row r="7525" spans="20:20">
      <c r="T7525" s="3"/>
    </row>
    <row r="7526" spans="20:20">
      <c r="T7526" s="3"/>
    </row>
    <row r="7527" spans="20:20">
      <c r="T7527" s="3"/>
    </row>
    <row r="7528" spans="20:20">
      <c r="T7528" s="3"/>
    </row>
    <row r="7529" spans="20:20">
      <c r="T7529" s="3"/>
    </row>
    <row r="7530" spans="20:20">
      <c r="T7530" s="3"/>
    </row>
    <row r="7531" spans="20:20">
      <c r="T7531" s="3"/>
    </row>
    <row r="7532" spans="20:20">
      <c r="T7532" s="3"/>
    </row>
    <row r="7533" spans="20:20">
      <c r="T7533" s="3"/>
    </row>
    <row r="7534" spans="20:20">
      <c r="T7534" s="3"/>
    </row>
    <row r="7535" spans="20:20">
      <c r="T7535" s="3"/>
    </row>
    <row r="7536" spans="20:20">
      <c r="T7536" s="3"/>
    </row>
    <row r="7537" spans="20:20">
      <c r="T7537" s="3"/>
    </row>
    <row r="7538" spans="20:20">
      <c r="T7538" s="3"/>
    </row>
    <row r="7539" spans="20:20">
      <c r="T7539" s="3"/>
    </row>
    <row r="7540" spans="20:20">
      <c r="T7540" s="3"/>
    </row>
    <row r="7541" spans="20:20">
      <c r="T7541" s="3"/>
    </row>
    <row r="7542" spans="20:20">
      <c r="T7542" s="3"/>
    </row>
    <row r="7543" spans="20:20">
      <c r="T7543" s="3"/>
    </row>
    <row r="7544" spans="20:20">
      <c r="T7544" s="3"/>
    </row>
    <row r="7545" spans="20:20">
      <c r="T7545" s="3"/>
    </row>
    <row r="7546" spans="20:20">
      <c r="T7546" s="3"/>
    </row>
    <row r="7547" spans="20:20">
      <c r="T7547" s="3"/>
    </row>
    <row r="7548" spans="20:20">
      <c r="T7548" s="3"/>
    </row>
    <row r="7549" spans="20:20">
      <c r="T7549" s="3"/>
    </row>
    <row r="7550" spans="20:20">
      <c r="T7550" s="3"/>
    </row>
    <row r="7551" spans="20:20">
      <c r="T7551" s="3"/>
    </row>
    <row r="7552" spans="20:20">
      <c r="T7552" s="3"/>
    </row>
    <row r="7553" spans="20:20">
      <c r="T7553" s="3"/>
    </row>
    <row r="7554" spans="20:20">
      <c r="T7554" s="3"/>
    </row>
    <row r="7555" spans="20:20">
      <c r="T7555" s="3"/>
    </row>
    <row r="7556" spans="20:20">
      <c r="T7556" s="3"/>
    </row>
    <row r="7557" spans="20:20">
      <c r="T7557" s="3"/>
    </row>
    <row r="7558" spans="20:20">
      <c r="T7558" s="3"/>
    </row>
    <row r="7559" spans="20:20">
      <c r="T7559" s="3"/>
    </row>
    <row r="7560" spans="20:20">
      <c r="T7560" s="3"/>
    </row>
    <row r="7561" spans="20:20">
      <c r="T7561" s="3"/>
    </row>
    <row r="7562" spans="20:20">
      <c r="T7562" s="3"/>
    </row>
    <row r="7563" spans="20:20">
      <c r="T7563" s="3"/>
    </row>
    <row r="7564" spans="20:20">
      <c r="T7564" s="3"/>
    </row>
    <row r="7565" spans="20:20">
      <c r="T7565" s="3"/>
    </row>
    <row r="7566" spans="20:20">
      <c r="T7566" s="3"/>
    </row>
    <row r="7567" spans="20:20">
      <c r="T7567" s="3"/>
    </row>
    <row r="7568" spans="20:20">
      <c r="T7568" s="3"/>
    </row>
    <row r="7569" spans="20:20">
      <c r="T7569" s="3"/>
    </row>
    <row r="7570" spans="20:20">
      <c r="T7570" s="3"/>
    </row>
    <row r="7571" spans="20:20">
      <c r="T7571" s="3"/>
    </row>
    <row r="7572" spans="20:20">
      <c r="T7572" s="3"/>
    </row>
    <row r="7573" spans="20:20">
      <c r="T7573" s="3"/>
    </row>
    <row r="7574" spans="20:20">
      <c r="T7574" s="3"/>
    </row>
    <row r="7575" spans="20:20">
      <c r="T7575" s="3"/>
    </row>
    <row r="7576" spans="20:20">
      <c r="T7576" s="3"/>
    </row>
    <row r="7577" spans="20:20">
      <c r="T7577" s="3"/>
    </row>
    <row r="7578" spans="20:20">
      <c r="T7578" s="3"/>
    </row>
    <row r="7579" spans="20:20">
      <c r="T7579" s="3"/>
    </row>
    <row r="7580" spans="20:20">
      <c r="T7580" s="3"/>
    </row>
    <row r="7581" spans="20:20">
      <c r="T7581" s="3"/>
    </row>
    <row r="7582" spans="20:20">
      <c r="T7582" s="3"/>
    </row>
    <row r="7583" spans="20:20">
      <c r="T7583" s="3"/>
    </row>
    <row r="7584" spans="20:20">
      <c r="T7584" s="3"/>
    </row>
    <row r="7585" spans="20:20">
      <c r="T7585" s="3"/>
    </row>
    <row r="7586" spans="20:20">
      <c r="T7586" s="3"/>
    </row>
    <row r="7587" spans="20:20">
      <c r="T7587" s="3"/>
    </row>
    <row r="7588" spans="20:20">
      <c r="T7588" s="3"/>
    </row>
    <row r="7589" spans="20:20">
      <c r="T7589" s="3"/>
    </row>
    <row r="7590" spans="20:20">
      <c r="T7590" s="3"/>
    </row>
    <row r="7591" spans="20:20">
      <c r="T7591" s="3"/>
    </row>
    <row r="7592" spans="20:20">
      <c r="T7592" s="3"/>
    </row>
    <row r="7593" spans="20:20">
      <c r="T7593" s="3"/>
    </row>
    <row r="7594" spans="20:20">
      <c r="T7594" s="3"/>
    </row>
    <row r="7595" spans="20:20">
      <c r="T7595" s="3"/>
    </row>
    <row r="7596" spans="20:20">
      <c r="T7596" s="3"/>
    </row>
    <row r="7597" spans="20:20">
      <c r="T7597" s="3"/>
    </row>
    <row r="7598" spans="20:20">
      <c r="T7598" s="3"/>
    </row>
    <row r="7599" spans="20:20">
      <c r="T7599" s="3"/>
    </row>
    <row r="7600" spans="20:20">
      <c r="T7600" s="3"/>
    </row>
    <row r="7601" spans="20:20">
      <c r="T7601" s="3"/>
    </row>
    <row r="7602" spans="20:20">
      <c r="T7602" s="3"/>
    </row>
    <row r="7603" spans="20:20">
      <c r="T7603" s="3"/>
    </row>
    <row r="7604" spans="20:20">
      <c r="T7604" s="3"/>
    </row>
    <row r="7605" spans="20:20">
      <c r="T7605" s="3"/>
    </row>
    <row r="7606" spans="20:20">
      <c r="T7606" s="3"/>
    </row>
    <row r="7607" spans="20:20">
      <c r="T7607" s="3"/>
    </row>
    <row r="7608" spans="20:20">
      <c r="T7608" s="3"/>
    </row>
    <row r="7609" spans="20:20">
      <c r="T7609" s="3"/>
    </row>
    <row r="7610" spans="20:20">
      <c r="T7610" s="3"/>
    </row>
    <row r="7611" spans="20:20">
      <c r="T7611" s="3"/>
    </row>
    <row r="7612" spans="20:20">
      <c r="T7612" s="3"/>
    </row>
    <row r="7613" spans="20:20">
      <c r="T7613" s="3"/>
    </row>
    <row r="7614" spans="20:20">
      <c r="T7614" s="3"/>
    </row>
    <row r="7615" spans="20:20">
      <c r="T7615" s="3"/>
    </row>
    <row r="7616" spans="20:20">
      <c r="T7616" s="3"/>
    </row>
    <row r="7617" spans="20:20">
      <c r="T7617" s="3"/>
    </row>
    <row r="7618" spans="20:20">
      <c r="T7618" s="3"/>
    </row>
    <row r="7619" spans="20:20">
      <c r="T7619" s="3"/>
    </row>
    <row r="7620" spans="20:20">
      <c r="T7620" s="3"/>
    </row>
    <row r="7621" spans="20:20">
      <c r="T7621" s="3"/>
    </row>
    <row r="7622" spans="20:20">
      <c r="T7622" s="3"/>
    </row>
    <row r="7623" spans="20:20">
      <c r="T7623" s="3"/>
    </row>
    <row r="7624" spans="20:20">
      <c r="T7624" s="3"/>
    </row>
    <row r="7625" spans="20:20">
      <c r="T7625" s="3"/>
    </row>
    <row r="7626" spans="20:20">
      <c r="T7626" s="3"/>
    </row>
    <row r="7627" spans="20:20">
      <c r="T7627" s="3"/>
    </row>
    <row r="7628" spans="20:20">
      <c r="T7628" s="3"/>
    </row>
    <row r="7629" spans="20:20">
      <c r="T7629" s="3"/>
    </row>
    <row r="7630" spans="20:20">
      <c r="T7630" s="3"/>
    </row>
    <row r="7631" spans="20:20">
      <c r="T7631" s="3"/>
    </row>
    <row r="7632" spans="20:20">
      <c r="T7632" s="3"/>
    </row>
    <row r="7633" spans="20:20">
      <c r="T7633" s="3"/>
    </row>
    <row r="7634" spans="20:20">
      <c r="T7634" s="3"/>
    </row>
    <row r="7635" spans="20:20">
      <c r="T7635" s="3"/>
    </row>
    <row r="7636" spans="20:20">
      <c r="T7636" s="3"/>
    </row>
    <row r="7637" spans="20:20">
      <c r="T7637" s="3"/>
    </row>
    <row r="7638" spans="20:20">
      <c r="T7638" s="3"/>
    </row>
    <row r="7639" spans="20:20">
      <c r="T7639" s="3"/>
    </row>
    <row r="7640" spans="20:20">
      <c r="T7640" s="3"/>
    </row>
    <row r="7641" spans="20:20">
      <c r="T7641" s="3"/>
    </row>
    <row r="7642" spans="20:20">
      <c r="T7642" s="3"/>
    </row>
    <row r="7643" spans="20:20">
      <c r="T7643" s="3"/>
    </row>
    <row r="7644" spans="20:20">
      <c r="T7644" s="3"/>
    </row>
    <row r="7645" spans="20:20">
      <c r="T7645" s="3"/>
    </row>
    <row r="7646" spans="20:20">
      <c r="T7646" s="3"/>
    </row>
    <row r="7647" spans="20:20">
      <c r="T7647" s="3"/>
    </row>
    <row r="7648" spans="20:20">
      <c r="T7648" s="3"/>
    </row>
    <row r="7649" spans="20:20">
      <c r="T7649" s="3"/>
    </row>
    <row r="7650" spans="20:20">
      <c r="T7650" s="3"/>
    </row>
    <row r="7651" spans="20:20">
      <c r="T7651" s="3"/>
    </row>
    <row r="7652" spans="20:20">
      <c r="T7652" s="3"/>
    </row>
    <row r="7653" spans="20:20">
      <c r="T7653" s="3"/>
    </row>
    <row r="7654" spans="20:20">
      <c r="T7654" s="3"/>
    </row>
    <row r="7655" spans="20:20">
      <c r="T7655" s="3"/>
    </row>
    <row r="7656" spans="20:20">
      <c r="T7656" s="3"/>
    </row>
    <row r="7657" spans="20:20">
      <c r="T7657" s="3"/>
    </row>
    <row r="7658" spans="20:20">
      <c r="T7658" s="3"/>
    </row>
    <row r="7659" spans="20:20">
      <c r="T7659" s="3"/>
    </row>
    <row r="7660" spans="20:20">
      <c r="T7660" s="3"/>
    </row>
    <row r="7661" spans="20:20">
      <c r="T7661" s="3"/>
    </row>
    <row r="7662" spans="20:20">
      <c r="T7662" s="3"/>
    </row>
    <row r="7663" spans="20:20">
      <c r="T7663" s="3"/>
    </row>
    <row r="7664" spans="20:20">
      <c r="T7664" s="3"/>
    </row>
    <row r="7665" spans="20:20">
      <c r="T7665" s="3"/>
    </row>
    <row r="7666" spans="20:20">
      <c r="T7666" s="3"/>
    </row>
    <row r="7667" spans="20:20">
      <c r="T7667" s="3"/>
    </row>
    <row r="7668" spans="20:20">
      <c r="T7668" s="3"/>
    </row>
    <row r="7669" spans="20:20">
      <c r="T7669" s="3"/>
    </row>
    <row r="7670" spans="20:20">
      <c r="T7670" s="3"/>
    </row>
    <row r="7671" spans="20:20">
      <c r="T7671" s="3"/>
    </row>
    <row r="7672" spans="20:20">
      <c r="T7672" s="3"/>
    </row>
    <row r="7673" spans="20:20">
      <c r="T7673" s="3"/>
    </row>
    <row r="7674" spans="20:20">
      <c r="T7674" s="3"/>
    </row>
    <row r="7675" spans="20:20">
      <c r="T7675" s="3"/>
    </row>
    <row r="7676" spans="20:20">
      <c r="T7676" s="3"/>
    </row>
    <row r="7677" spans="20:20">
      <c r="T7677" s="3"/>
    </row>
    <row r="7678" spans="20:20">
      <c r="T7678" s="3"/>
    </row>
    <row r="7679" spans="20:20">
      <c r="T7679" s="3"/>
    </row>
    <row r="7680" spans="20:20">
      <c r="T7680" s="3"/>
    </row>
    <row r="7681" spans="20:20">
      <c r="T7681" s="3"/>
    </row>
    <row r="7682" spans="20:20">
      <c r="T7682" s="3"/>
    </row>
    <row r="7683" spans="20:20">
      <c r="T7683" s="3"/>
    </row>
    <row r="7684" spans="20:20">
      <c r="T7684" s="3"/>
    </row>
    <row r="7685" spans="20:20">
      <c r="T7685" s="3"/>
    </row>
    <row r="7686" spans="20:20">
      <c r="T7686" s="3"/>
    </row>
    <row r="7687" spans="20:20">
      <c r="T7687" s="3"/>
    </row>
    <row r="7688" spans="20:20">
      <c r="T7688" s="3"/>
    </row>
    <row r="7689" spans="20:20">
      <c r="T7689" s="3"/>
    </row>
    <row r="7690" spans="20:20">
      <c r="T7690" s="3"/>
    </row>
    <row r="7691" spans="20:20">
      <c r="T7691" s="3"/>
    </row>
    <row r="7692" spans="20:20">
      <c r="T7692" s="3"/>
    </row>
    <row r="7693" spans="20:20">
      <c r="T7693" s="3"/>
    </row>
    <row r="7694" spans="20:20">
      <c r="T7694" s="3"/>
    </row>
    <row r="7695" spans="20:20">
      <c r="T7695" s="3"/>
    </row>
    <row r="7696" spans="20:20">
      <c r="T7696" s="3"/>
    </row>
    <row r="7697" spans="20:20">
      <c r="T7697" s="3"/>
    </row>
    <row r="7698" spans="20:20">
      <c r="T7698" s="3"/>
    </row>
    <row r="7699" spans="20:20">
      <c r="T7699" s="3"/>
    </row>
    <row r="7700" spans="20:20">
      <c r="T7700" s="3"/>
    </row>
    <row r="7701" spans="20:20">
      <c r="T7701" s="3"/>
    </row>
    <row r="7702" spans="20:20">
      <c r="T7702" s="3"/>
    </row>
    <row r="7703" spans="20:20">
      <c r="T7703" s="3"/>
    </row>
    <row r="7704" spans="20:20">
      <c r="T7704" s="3"/>
    </row>
    <row r="7705" spans="20:20">
      <c r="T7705" s="3"/>
    </row>
    <row r="7706" spans="20:20">
      <c r="T7706" s="3"/>
    </row>
    <row r="7707" spans="20:20">
      <c r="T7707" s="3"/>
    </row>
    <row r="7708" spans="20:20">
      <c r="T7708" s="96"/>
    </row>
    <row r="7709" spans="20:20">
      <c r="T7709" s="3"/>
    </row>
    <row r="7710" spans="20:20">
      <c r="T7710" s="3"/>
    </row>
    <row r="7711" spans="20:20">
      <c r="T7711" s="3"/>
    </row>
    <row r="7712" spans="20:20">
      <c r="T7712" s="3"/>
    </row>
    <row r="7713" spans="20:20">
      <c r="T7713" s="3"/>
    </row>
    <row r="7714" spans="20:20">
      <c r="T7714" s="3"/>
    </row>
    <row r="7715" spans="20:20">
      <c r="T7715" s="3"/>
    </row>
    <row r="7716" spans="20:20">
      <c r="T7716" s="3"/>
    </row>
    <row r="7717" spans="20:20">
      <c r="T7717" s="3"/>
    </row>
    <row r="7718" spans="20:20">
      <c r="T7718" s="3"/>
    </row>
    <row r="7719" spans="20:20">
      <c r="T7719" s="3"/>
    </row>
    <row r="7720" spans="20:20">
      <c r="T7720" s="3"/>
    </row>
    <row r="7721" spans="20:20">
      <c r="T7721" s="3"/>
    </row>
    <row r="7722" spans="20:20">
      <c r="T7722" s="3"/>
    </row>
    <row r="7723" spans="20:20">
      <c r="T7723" s="3"/>
    </row>
    <row r="7724" spans="20:20">
      <c r="T7724" s="3"/>
    </row>
    <row r="7725" spans="20:20">
      <c r="T7725" s="3"/>
    </row>
    <row r="7726" spans="20:20">
      <c r="T7726" s="3"/>
    </row>
    <row r="7727" spans="20:20">
      <c r="T7727" s="3"/>
    </row>
    <row r="7728" spans="20:20">
      <c r="T7728" s="3"/>
    </row>
    <row r="7729" spans="20:20">
      <c r="T7729" s="3"/>
    </row>
    <row r="7730" spans="20:20">
      <c r="T7730" s="3"/>
    </row>
    <row r="7731" spans="20:20">
      <c r="T7731" s="3"/>
    </row>
    <row r="7732" spans="20:20">
      <c r="T7732" s="3"/>
    </row>
    <row r="7733" spans="20:20">
      <c r="T7733" s="3"/>
    </row>
    <row r="7734" spans="20:20">
      <c r="T7734" s="3"/>
    </row>
    <row r="7735" spans="20:20">
      <c r="T7735" s="3"/>
    </row>
    <row r="7736" spans="20:20">
      <c r="T7736" s="3"/>
    </row>
    <row r="7737" spans="20:20">
      <c r="T7737" s="3"/>
    </row>
    <row r="7738" spans="20:20">
      <c r="T7738" s="3"/>
    </row>
    <row r="7739" spans="20:20">
      <c r="T7739" s="3"/>
    </row>
    <row r="7740" spans="20:20">
      <c r="T7740" s="3"/>
    </row>
    <row r="7741" spans="20:20">
      <c r="T7741" s="3"/>
    </row>
    <row r="7742" spans="20:20">
      <c r="T7742" s="3"/>
    </row>
    <row r="7743" spans="20:20">
      <c r="T7743" s="3"/>
    </row>
    <row r="7744" spans="20:20">
      <c r="T7744" s="3"/>
    </row>
    <row r="7745" spans="20:20">
      <c r="T7745" s="3"/>
    </row>
    <row r="7746" spans="20:20">
      <c r="T7746" s="3"/>
    </row>
    <row r="7747" spans="20:20">
      <c r="T7747" s="3"/>
    </row>
    <row r="7748" spans="20:20">
      <c r="T7748" s="3"/>
    </row>
    <row r="7749" spans="20:20">
      <c r="T7749" s="3"/>
    </row>
    <row r="7750" spans="20:20">
      <c r="T7750" s="3"/>
    </row>
    <row r="7751" spans="20:20">
      <c r="T7751" s="3"/>
    </row>
    <row r="7752" spans="20:20">
      <c r="T7752" s="3"/>
    </row>
    <row r="7753" spans="20:20">
      <c r="T7753" s="3"/>
    </row>
    <row r="7754" spans="20:20">
      <c r="T7754" s="3"/>
    </row>
    <row r="7755" spans="20:20">
      <c r="T7755" s="3"/>
    </row>
    <row r="7756" spans="20:20">
      <c r="T7756" s="3"/>
    </row>
    <row r="7757" spans="20:20">
      <c r="T7757" s="3"/>
    </row>
    <row r="7758" spans="20:20">
      <c r="T7758" s="3"/>
    </row>
    <row r="7759" spans="20:20">
      <c r="T7759" s="3"/>
    </row>
    <row r="7760" spans="20:20">
      <c r="T7760" s="3"/>
    </row>
    <row r="7761" spans="20:20">
      <c r="T7761" s="3"/>
    </row>
    <row r="7762" spans="20:20">
      <c r="T7762" s="3"/>
    </row>
    <row r="7763" spans="20:20">
      <c r="T7763" s="3"/>
    </row>
    <row r="7764" spans="20:20">
      <c r="T7764" s="3"/>
    </row>
    <row r="7765" spans="20:20">
      <c r="T7765" s="3"/>
    </row>
    <row r="7766" spans="20:20">
      <c r="T7766" s="3"/>
    </row>
    <row r="7767" spans="20:20">
      <c r="T7767" s="3"/>
    </row>
    <row r="7768" spans="20:20">
      <c r="T7768" s="3"/>
    </row>
    <row r="7769" spans="20:20">
      <c r="T7769" s="3"/>
    </row>
    <row r="7770" spans="20:20">
      <c r="T7770" s="3"/>
    </row>
    <row r="7771" spans="20:20">
      <c r="T7771" s="3"/>
    </row>
    <row r="7772" spans="20:20">
      <c r="T7772" s="3"/>
    </row>
    <row r="7773" spans="20:20">
      <c r="T7773" s="3"/>
    </row>
    <row r="7774" spans="20:20">
      <c r="T7774" s="3"/>
    </row>
    <row r="7775" spans="20:20">
      <c r="T7775" s="3"/>
    </row>
    <row r="7776" spans="20:20">
      <c r="T7776" s="3"/>
    </row>
    <row r="7777" spans="20:20">
      <c r="T7777" s="3"/>
    </row>
    <row r="7778" spans="20:20">
      <c r="T7778" s="3"/>
    </row>
    <row r="7779" spans="20:20">
      <c r="T7779" s="3"/>
    </row>
    <row r="7780" spans="20:20">
      <c r="T7780" s="3"/>
    </row>
    <row r="7781" spans="20:20">
      <c r="T7781" s="3"/>
    </row>
    <row r="7782" spans="20:20">
      <c r="T7782" s="3"/>
    </row>
    <row r="7783" spans="20:20">
      <c r="T7783" s="3"/>
    </row>
    <row r="7784" spans="20:20">
      <c r="T7784" s="3"/>
    </row>
    <row r="7785" spans="20:20">
      <c r="T7785" s="3"/>
    </row>
    <row r="7786" spans="20:20">
      <c r="T7786" s="3"/>
    </row>
    <row r="7787" spans="20:20">
      <c r="T7787" s="3"/>
    </row>
    <row r="7788" spans="20:20">
      <c r="T7788" s="3"/>
    </row>
    <row r="7789" spans="20:20">
      <c r="T7789" s="3"/>
    </row>
    <row r="7790" spans="20:20">
      <c r="T7790" s="3"/>
    </row>
    <row r="7791" spans="20:20">
      <c r="T7791" s="3"/>
    </row>
    <row r="7792" spans="20:20">
      <c r="T7792" s="3"/>
    </row>
    <row r="7793" spans="20:20">
      <c r="T7793" s="3"/>
    </row>
    <row r="7794" spans="20:20">
      <c r="T7794" s="3"/>
    </row>
    <row r="7795" spans="20:20">
      <c r="T7795" s="3"/>
    </row>
    <row r="7796" spans="20:20">
      <c r="T7796" s="3"/>
    </row>
    <row r="7797" spans="20:20">
      <c r="T7797" s="3"/>
    </row>
    <row r="7798" spans="20:20">
      <c r="T7798" s="3"/>
    </row>
    <row r="7799" spans="20:20">
      <c r="T7799" s="3"/>
    </row>
    <row r="7800" spans="20:20">
      <c r="T7800" s="3"/>
    </row>
    <row r="7801" spans="20:20">
      <c r="T7801" s="3"/>
    </row>
    <row r="7802" spans="20:20">
      <c r="T7802" s="3"/>
    </row>
    <row r="7803" spans="20:20">
      <c r="T7803" s="3"/>
    </row>
    <row r="7804" spans="20:20">
      <c r="T7804" s="3"/>
    </row>
    <row r="7805" spans="20:20">
      <c r="T7805" s="3"/>
    </row>
    <row r="7806" spans="20:20">
      <c r="T7806" s="3"/>
    </row>
    <row r="7807" spans="20:20">
      <c r="T7807" s="3"/>
    </row>
    <row r="7808" spans="20:20">
      <c r="T7808" s="3"/>
    </row>
    <row r="7809" spans="20:20">
      <c r="T7809" s="3"/>
    </row>
    <row r="7810" spans="20:20">
      <c r="T7810" s="3"/>
    </row>
    <row r="7811" spans="20:20">
      <c r="T7811" s="3"/>
    </row>
    <row r="7812" spans="20:20">
      <c r="T7812" s="3"/>
    </row>
    <row r="7813" spans="20:20">
      <c r="T7813" s="3"/>
    </row>
    <row r="7814" spans="20:20">
      <c r="T7814" s="3"/>
    </row>
    <row r="7815" spans="20:20">
      <c r="T7815" s="3"/>
    </row>
    <row r="7816" spans="20:20">
      <c r="T7816" s="3"/>
    </row>
    <row r="7817" spans="20:20">
      <c r="T7817" s="3"/>
    </row>
    <row r="7818" spans="20:20">
      <c r="T7818" s="3"/>
    </row>
    <row r="7819" spans="20:20">
      <c r="T7819" s="3"/>
    </row>
    <row r="7820" spans="20:20">
      <c r="T7820" s="3"/>
    </row>
    <row r="7821" spans="20:20">
      <c r="T7821" s="3"/>
    </row>
    <row r="7822" spans="20:20">
      <c r="T7822" s="3"/>
    </row>
    <row r="7823" spans="20:20">
      <c r="T7823" s="3"/>
    </row>
    <row r="7824" spans="20:20">
      <c r="T7824" s="3"/>
    </row>
    <row r="7825" spans="20:20">
      <c r="T7825" s="3"/>
    </row>
    <row r="7826" spans="20:20">
      <c r="T7826" s="3"/>
    </row>
    <row r="7827" spans="20:20">
      <c r="T7827" s="3"/>
    </row>
    <row r="7828" spans="20:20">
      <c r="T7828" s="3"/>
    </row>
    <row r="7829" spans="20:20">
      <c r="T7829" s="3"/>
    </row>
    <row r="7830" spans="20:20">
      <c r="T7830" s="3"/>
    </row>
    <row r="7831" spans="20:20">
      <c r="T7831" s="3"/>
    </row>
    <row r="7832" spans="20:20">
      <c r="T7832" s="3"/>
    </row>
    <row r="7833" spans="20:20">
      <c r="T7833" s="3"/>
    </row>
    <row r="7834" spans="20:20">
      <c r="T7834" s="3"/>
    </row>
    <row r="7835" spans="20:20">
      <c r="T7835" s="3"/>
    </row>
    <row r="7836" spans="20:20">
      <c r="T7836" s="3"/>
    </row>
    <row r="7837" spans="20:20">
      <c r="T7837" s="3"/>
    </row>
    <row r="7838" spans="20:20">
      <c r="T7838" s="3"/>
    </row>
    <row r="7839" spans="20:20">
      <c r="T7839" s="3"/>
    </row>
    <row r="7840" spans="20:20">
      <c r="T7840" s="3"/>
    </row>
    <row r="7841" spans="20:20">
      <c r="T7841" s="3"/>
    </row>
    <row r="7842" spans="20:20">
      <c r="T7842" s="3"/>
    </row>
    <row r="7843" spans="20:20">
      <c r="T7843" s="3"/>
    </row>
    <row r="7844" spans="20:20">
      <c r="T7844" s="3"/>
    </row>
    <row r="7845" spans="20:20">
      <c r="T7845" s="3"/>
    </row>
    <row r="7846" spans="20:20">
      <c r="T7846" s="3"/>
    </row>
    <row r="7847" spans="20:20">
      <c r="T7847" s="3"/>
    </row>
    <row r="7848" spans="20:20">
      <c r="T7848" s="3"/>
    </row>
    <row r="7849" spans="20:20">
      <c r="T7849" s="3"/>
    </row>
    <row r="7850" spans="20:20">
      <c r="T7850" s="3"/>
    </row>
    <row r="7851" spans="20:20">
      <c r="T7851" s="3"/>
    </row>
    <row r="7852" spans="20:20">
      <c r="T7852" s="3"/>
    </row>
    <row r="7853" spans="20:20">
      <c r="T7853" s="3"/>
    </row>
    <row r="7854" spans="20:20">
      <c r="T7854" s="3"/>
    </row>
    <row r="7855" spans="20:20">
      <c r="T7855" s="3"/>
    </row>
    <row r="7856" spans="20:20">
      <c r="T7856" s="3"/>
    </row>
    <row r="7857" spans="20:20">
      <c r="T7857" s="3"/>
    </row>
    <row r="7858" spans="20:20">
      <c r="T7858" s="3"/>
    </row>
    <row r="7859" spans="20:20">
      <c r="T7859" s="3"/>
    </row>
    <row r="7860" spans="20:20">
      <c r="T7860" s="3"/>
    </row>
    <row r="7861" spans="20:20">
      <c r="T7861" s="3"/>
    </row>
    <row r="7862" spans="20:20">
      <c r="T7862" s="3"/>
    </row>
    <row r="7863" spans="20:20">
      <c r="T7863" s="3"/>
    </row>
    <row r="7864" spans="20:20">
      <c r="T7864" s="3"/>
    </row>
    <row r="7865" spans="20:20">
      <c r="T7865" s="3"/>
    </row>
    <row r="7866" spans="20:20">
      <c r="T7866" s="3"/>
    </row>
    <row r="7867" spans="20:20">
      <c r="T7867" s="3"/>
    </row>
    <row r="7868" spans="20:20">
      <c r="T7868" s="3"/>
    </row>
    <row r="7869" spans="20:20">
      <c r="T7869" s="3"/>
    </row>
    <row r="7870" spans="20:20">
      <c r="T7870" s="3"/>
    </row>
    <row r="7871" spans="20:20">
      <c r="T7871" s="3"/>
    </row>
    <row r="7872" spans="20:20">
      <c r="T7872" s="3"/>
    </row>
    <row r="7873" spans="20:20">
      <c r="T7873" s="3"/>
    </row>
    <row r="7874" spans="20:20">
      <c r="T7874" s="3"/>
    </row>
    <row r="7875" spans="20:20">
      <c r="T7875" s="3"/>
    </row>
    <row r="7876" spans="20:20">
      <c r="T7876" s="3"/>
    </row>
    <row r="7877" spans="20:20">
      <c r="T7877" s="3"/>
    </row>
    <row r="7878" spans="20:20">
      <c r="T7878" s="3"/>
    </row>
    <row r="7879" spans="20:20">
      <c r="T7879" s="3"/>
    </row>
    <row r="7880" spans="20:20">
      <c r="T7880" s="3"/>
    </row>
    <row r="7881" spans="20:20">
      <c r="T7881" s="3"/>
    </row>
    <row r="7882" spans="20:20">
      <c r="T7882" s="3"/>
    </row>
    <row r="7883" spans="20:20">
      <c r="T7883" s="3"/>
    </row>
    <row r="7884" spans="20:20">
      <c r="T7884" s="3"/>
    </row>
    <row r="7885" spans="20:20">
      <c r="T7885" s="3"/>
    </row>
    <row r="7886" spans="20:20">
      <c r="T7886" s="3"/>
    </row>
    <row r="7887" spans="20:20">
      <c r="T7887" s="3"/>
    </row>
    <row r="7888" spans="20:20">
      <c r="T7888" s="3"/>
    </row>
    <row r="7889" spans="20:20">
      <c r="T7889" s="3"/>
    </row>
    <row r="7890" spans="20:20">
      <c r="T7890" s="3"/>
    </row>
    <row r="7891" spans="20:20">
      <c r="T7891" s="3"/>
    </row>
    <row r="7892" spans="20:20">
      <c r="T7892" s="3"/>
    </row>
    <row r="7893" spans="20:20">
      <c r="T7893" s="3"/>
    </row>
    <row r="7894" spans="20:20">
      <c r="T7894" s="3"/>
    </row>
    <row r="7895" spans="20:20">
      <c r="T7895" s="3"/>
    </row>
    <row r="7896" spans="20:20">
      <c r="T7896" s="3"/>
    </row>
    <row r="7897" spans="20:20">
      <c r="T7897" s="3"/>
    </row>
    <row r="7898" spans="20:20">
      <c r="T7898" s="3"/>
    </row>
    <row r="7899" spans="20:20">
      <c r="T7899" s="3"/>
    </row>
    <row r="7900" spans="20:20">
      <c r="T7900" s="3"/>
    </row>
    <row r="7901" spans="20:20">
      <c r="T7901" s="3"/>
    </row>
    <row r="7902" spans="20:20">
      <c r="T7902" s="3"/>
    </row>
    <row r="7903" spans="20:20">
      <c r="T7903" s="3"/>
    </row>
    <row r="7904" spans="20:20">
      <c r="T7904" s="3"/>
    </row>
    <row r="7905" spans="20:20">
      <c r="T7905" s="3"/>
    </row>
    <row r="7906" spans="20:20">
      <c r="T7906" s="3"/>
    </row>
    <row r="7907" spans="20:20">
      <c r="T7907" s="3"/>
    </row>
    <row r="7908" spans="20:20">
      <c r="T7908" s="3"/>
    </row>
    <row r="7909" spans="20:20">
      <c r="T7909" s="3"/>
    </row>
    <row r="7910" spans="20:20">
      <c r="T7910" s="3"/>
    </row>
    <row r="7911" spans="20:20">
      <c r="T7911" s="3"/>
    </row>
    <row r="7912" spans="20:20">
      <c r="T7912" s="3"/>
    </row>
    <row r="7913" spans="20:20">
      <c r="T7913" s="3"/>
    </row>
    <row r="7914" spans="20:20">
      <c r="T7914" s="3"/>
    </row>
    <row r="7915" spans="20:20">
      <c r="T7915" s="3"/>
    </row>
    <row r="7916" spans="20:20">
      <c r="T7916" s="3"/>
    </row>
    <row r="7917" spans="20:20">
      <c r="T7917" s="3"/>
    </row>
    <row r="7918" spans="20:20">
      <c r="T7918" s="3"/>
    </row>
    <row r="7919" spans="20:20">
      <c r="T7919" s="3"/>
    </row>
    <row r="7920" spans="20:20">
      <c r="T7920" s="3"/>
    </row>
    <row r="7921" spans="20:20">
      <c r="T7921" s="3"/>
    </row>
    <row r="7922" spans="20:20">
      <c r="T7922" s="3"/>
    </row>
    <row r="7923" spans="20:20">
      <c r="T7923" s="3"/>
    </row>
    <row r="7924" spans="20:20">
      <c r="T7924" s="3"/>
    </row>
    <row r="7925" spans="20:20">
      <c r="T7925" s="3"/>
    </row>
    <row r="7926" spans="20:20">
      <c r="T7926" s="3"/>
    </row>
    <row r="7927" spans="20:20">
      <c r="T7927" s="3"/>
    </row>
    <row r="7928" spans="20:20">
      <c r="T7928" s="3"/>
    </row>
    <row r="7929" spans="20:20">
      <c r="T7929" s="3"/>
    </row>
    <row r="7930" spans="20:20">
      <c r="T7930" s="3"/>
    </row>
    <row r="7931" spans="20:20">
      <c r="T7931" s="3"/>
    </row>
    <row r="7932" spans="20:20">
      <c r="T7932" s="3"/>
    </row>
    <row r="7933" spans="20:20">
      <c r="T7933" s="3"/>
    </row>
    <row r="7934" spans="20:20">
      <c r="T7934" s="3"/>
    </row>
    <row r="7935" spans="20:20">
      <c r="T7935" s="3"/>
    </row>
    <row r="7936" spans="20:20">
      <c r="T7936" s="3"/>
    </row>
    <row r="7937" spans="20:20">
      <c r="T7937" s="3"/>
    </row>
    <row r="7938" spans="20:20">
      <c r="T7938" s="3"/>
    </row>
    <row r="7939" spans="20:20">
      <c r="T7939" s="3"/>
    </row>
    <row r="7940" spans="20:20">
      <c r="T7940" s="3"/>
    </row>
    <row r="7941" spans="20:20">
      <c r="T7941" s="3"/>
    </row>
    <row r="7942" spans="20:20">
      <c r="T7942" s="3"/>
    </row>
    <row r="7943" spans="20:20">
      <c r="T7943" s="3"/>
    </row>
    <row r="7944" spans="20:20">
      <c r="T7944" s="3"/>
    </row>
    <row r="7945" spans="20:20">
      <c r="T7945" s="3"/>
    </row>
    <row r="7946" spans="20:20">
      <c r="T7946" s="3"/>
    </row>
    <row r="7947" spans="20:20">
      <c r="T7947" s="3"/>
    </row>
    <row r="7948" spans="20:20">
      <c r="T7948" s="3"/>
    </row>
    <row r="7949" spans="20:20">
      <c r="T7949" s="3"/>
    </row>
    <row r="7950" spans="20:20">
      <c r="T7950" s="3"/>
    </row>
    <row r="7951" spans="20:20">
      <c r="T7951" s="3"/>
    </row>
    <row r="7952" spans="20:20">
      <c r="T7952" s="3"/>
    </row>
    <row r="7953" spans="20:20">
      <c r="T7953" s="3"/>
    </row>
    <row r="7954" spans="20:20">
      <c r="T7954" s="3"/>
    </row>
    <row r="7955" spans="20:20">
      <c r="T7955" s="3"/>
    </row>
    <row r="7956" spans="20:20">
      <c r="T7956" s="3"/>
    </row>
    <row r="7957" spans="20:20">
      <c r="T7957" s="3"/>
    </row>
    <row r="7958" spans="20:20">
      <c r="T7958" s="3"/>
    </row>
    <row r="7959" spans="20:20">
      <c r="T7959" s="3"/>
    </row>
    <row r="7960" spans="20:20">
      <c r="T7960" s="3"/>
    </row>
    <row r="7961" spans="20:20">
      <c r="T7961" s="3"/>
    </row>
    <row r="7962" spans="20:20">
      <c r="T7962" s="3"/>
    </row>
    <row r="7963" spans="20:20">
      <c r="T7963" s="3"/>
    </row>
    <row r="7964" spans="20:20">
      <c r="T7964" s="3"/>
    </row>
    <row r="7965" spans="20:20">
      <c r="T7965" s="3"/>
    </row>
    <row r="7966" spans="20:20">
      <c r="T7966" s="3"/>
    </row>
    <row r="7967" spans="20:20">
      <c r="T7967" s="3"/>
    </row>
    <row r="7968" spans="20:20">
      <c r="T7968" s="3"/>
    </row>
    <row r="7969" spans="20:20">
      <c r="T7969" s="3"/>
    </row>
    <row r="7970" spans="20:20">
      <c r="T7970" s="3"/>
    </row>
    <row r="7971" spans="20:20">
      <c r="T7971" s="3"/>
    </row>
    <row r="7972" spans="20:20">
      <c r="T7972" s="3"/>
    </row>
    <row r="7973" spans="20:20">
      <c r="T7973" s="3"/>
    </row>
    <row r="7974" spans="20:20">
      <c r="T7974" s="3"/>
    </row>
    <row r="7975" spans="20:20">
      <c r="T7975" s="3"/>
    </row>
    <row r="7976" spans="20:20">
      <c r="T7976" s="3"/>
    </row>
    <row r="7977" spans="20:20">
      <c r="T7977" s="3"/>
    </row>
    <row r="7978" spans="20:20">
      <c r="T7978" s="3"/>
    </row>
    <row r="7979" spans="20:20">
      <c r="T7979" s="3"/>
    </row>
    <row r="7980" spans="20:20">
      <c r="T7980" s="3"/>
    </row>
    <row r="7981" spans="20:20">
      <c r="T7981" s="3"/>
    </row>
    <row r="7982" spans="20:20">
      <c r="T7982" s="3"/>
    </row>
    <row r="7983" spans="20:20">
      <c r="T7983" s="3"/>
    </row>
    <row r="7984" spans="20:20">
      <c r="T7984" s="3"/>
    </row>
    <row r="7985" spans="20:20">
      <c r="T7985" s="3"/>
    </row>
    <row r="7986" spans="20:20">
      <c r="T7986" s="3"/>
    </row>
    <row r="7987" spans="20:20">
      <c r="T7987" s="3"/>
    </row>
    <row r="7988" spans="20:20">
      <c r="T7988" s="3"/>
    </row>
    <row r="7989" spans="20:20">
      <c r="T7989" s="3"/>
    </row>
    <row r="7990" spans="20:20">
      <c r="T7990" s="3"/>
    </row>
    <row r="7991" spans="20:20">
      <c r="T7991" s="3"/>
    </row>
    <row r="7992" spans="20:20">
      <c r="T7992" s="3"/>
    </row>
    <row r="7993" spans="20:20">
      <c r="T7993" s="3"/>
    </row>
    <row r="7994" spans="20:20">
      <c r="T7994" s="3"/>
    </row>
    <row r="7995" spans="20:20">
      <c r="T7995" s="3"/>
    </row>
    <row r="7996" spans="20:20">
      <c r="T7996" s="3"/>
    </row>
    <row r="7997" spans="20:20">
      <c r="T7997" s="3"/>
    </row>
    <row r="7998" spans="20:20">
      <c r="T7998" s="3"/>
    </row>
    <row r="7999" spans="20:20">
      <c r="T7999" s="3"/>
    </row>
    <row r="8000" spans="20:20">
      <c r="T8000" s="3"/>
    </row>
    <row r="8001" spans="20:20">
      <c r="T8001" s="3"/>
    </row>
    <row r="8002" spans="20:20">
      <c r="T8002" s="3"/>
    </row>
    <row r="8003" spans="20:20">
      <c r="T8003" s="3"/>
    </row>
    <row r="8004" spans="20:20">
      <c r="T8004" s="3"/>
    </row>
    <row r="8005" spans="20:20">
      <c r="T8005" s="3"/>
    </row>
    <row r="8006" spans="20:20">
      <c r="T8006" s="3"/>
    </row>
    <row r="8007" spans="20:20">
      <c r="T8007" s="3"/>
    </row>
    <row r="8008" spans="20:20">
      <c r="T8008" s="3"/>
    </row>
    <row r="8009" spans="20:20">
      <c r="T8009" s="3"/>
    </row>
    <row r="8010" spans="20:20">
      <c r="T8010" s="3"/>
    </row>
    <row r="8011" spans="20:20">
      <c r="T8011" s="3"/>
    </row>
    <row r="8012" spans="20:20">
      <c r="T8012" s="3"/>
    </row>
    <row r="8013" spans="20:20">
      <c r="T8013" s="3"/>
    </row>
    <row r="8014" spans="20:20">
      <c r="T8014" s="3"/>
    </row>
    <row r="8015" spans="20:20">
      <c r="T8015" s="3"/>
    </row>
    <row r="8016" spans="20:20">
      <c r="T8016" s="3"/>
    </row>
    <row r="8017" spans="20:20">
      <c r="T8017" s="3"/>
    </row>
    <row r="8018" spans="20:20">
      <c r="T8018" s="3"/>
    </row>
    <row r="8019" spans="20:20">
      <c r="T8019" s="3"/>
    </row>
    <row r="8020" spans="20:20">
      <c r="T8020" s="3"/>
    </row>
    <row r="8021" spans="20:20">
      <c r="T8021" s="3"/>
    </row>
    <row r="8022" spans="20:20">
      <c r="T8022" s="3"/>
    </row>
    <row r="8023" spans="20:20">
      <c r="T8023" s="3"/>
    </row>
    <row r="8024" spans="20:20">
      <c r="T8024" s="3"/>
    </row>
    <row r="8025" spans="20:20">
      <c r="T8025" s="3"/>
    </row>
    <row r="8026" spans="20:20">
      <c r="T8026" s="3"/>
    </row>
    <row r="8027" spans="20:20">
      <c r="T8027" s="3"/>
    </row>
    <row r="8028" spans="20:20">
      <c r="T8028" s="3"/>
    </row>
    <row r="8029" spans="20:20">
      <c r="T8029" s="3"/>
    </row>
    <row r="8030" spans="20:20">
      <c r="T8030" s="3"/>
    </row>
    <row r="8031" spans="20:20">
      <c r="T8031" s="3"/>
    </row>
    <row r="8032" spans="20:20">
      <c r="T8032" s="3"/>
    </row>
    <row r="8033" spans="20:20">
      <c r="T8033" s="3"/>
    </row>
    <row r="8034" spans="20:20">
      <c r="T8034" s="3"/>
    </row>
    <row r="8035" spans="20:20">
      <c r="T8035" s="3"/>
    </row>
    <row r="8036" spans="20:20">
      <c r="T8036" s="3"/>
    </row>
    <row r="8037" spans="20:20">
      <c r="T8037" s="3"/>
    </row>
    <row r="8038" spans="20:20">
      <c r="T8038" s="3"/>
    </row>
    <row r="8039" spans="20:20">
      <c r="T8039" s="3"/>
    </row>
    <row r="8040" spans="20:20">
      <c r="T8040" s="3"/>
    </row>
    <row r="8041" spans="20:20">
      <c r="T8041" s="3"/>
    </row>
    <row r="8042" spans="20:20">
      <c r="T8042" s="3"/>
    </row>
    <row r="8043" spans="20:20">
      <c r="T8043" s="3"/>
    </row>
    <row r="8044" spans="20:20">
      <c r="T8044" s="3"/>
    </row>
    <row r="8045" spans="20:20">
      <c r="T8045" s="3"/>
    </row>
    <row r="8046" spans="20:20">
      <c r="T8046" s="3"/>
    </row>
    <row r="8047" spans="20:20">
      <c r="T8047" s="3"/>
    </row>
    <row r="8048" spans="20:20">
      <c r="T8048" s="3"/>
    </row>
    <row r="8049" spans="20:20">
      <c r="T8049" s="3"/>
    </row>
    <row r="8050" spans="20:20">
      <c r="T8050" s="3"/>
    </row>
    <row r="8051" spans="20:20">
      <c r="T8051" s="3"/>
    </row>
    <row r="8052" spans="20:20">
      <c r="T8052" s="3"/>
    </row>
    <row r="8053" spans="20:20">
      <c r="T8053" s="3"/>
    </row>
    <row r="8054" spans="20:20">
      <c r="T8054" s="3"/>
    </row>
    <row r="8055" spans="20:20">
      <c r="T8055" s="3"/>
    </row>
    <row r="8056" spans="20:20">
      <c r="T8056" s="3"/>
    </row>
    <row r="8057" spans="20:20">
      <c r="T8057" s="3"/>
    </row>
    <row r="8058" spans="20:20">
      <c r="T8058" s="3"/>
    </row>
    <row r="8059" spans="20:20">
      <c r="T8059" s="3"/>
    </row>
    <row r="8060" spans="20:20">
      <c r="T8060" s="3"/>
    </row>
    <row r="8061" spans="20:20">
      <c r="T8061" s="3"/>
    </row>
    <row r="8062" spans="20:20">
      <c r="T8062" s="3"/>
    </row>
    <row r="8063" spans="20:20">
      <c r="T8063" s="3"/>
    </row>
    <row r="8064" spans="20:20">
      <c r="T8064" s="3"/>
    </row>
    <row r="8065" spans="20:20">
      <c r="T8065" s="3"/>
    </row>
    <row r="8066" spans="20:20">
      <c r="T8066" s="3"/>
    </row>
    <row r="8067" spans="20:20">
      <c r="T8067" s="3"/>
    </row>
    <row r="8068" spans="20:20">
      <c r="T8068" s="3"/>
    </row>
    <row r="8069" spans="20:20">
      <c r="T8069" s="3"/>
    </row>
    <row r="8070" spans="20:20">
      <c r="T8070" s="3"/>
    </row>
    <row r="8071" spans="20:20">
      <c r="T8071" s="3"/>
    </row>
    <row r="8072" spans="20:20">
      <c r="T8072" s="3"/>
    </row>
    <row r="8073" spans="20:20">
      <c r="T8073" s="3"/>
    </row>
    <row r="8074" spans="20:20">
      <c r="T8074" s="3"/>
    </row>
    <row r="8075" spans="20:20">
      <c r="T8075" s="3"/>
    </row>
    <row r="8076" spans="20:20">
      <c r="T8076" s="3"/>
    </row>
    <row r="8077" spans="20:20">
      <c r="T8077" s="3"/>
    </row>
    <row r="8078" spans="20:20">
      <c r="T8078" s="3"/>
    </row>
    <row r="8079" spans="20:20">
      <c r="T8079" s="3"/>
    </row>
    <row r="8080" spans="20:20">
      <c r="T8080" s="3"/>
    </row>
    <row r="8081" spans="20:20">
      <c r="T8081" s="3"/>
    </row>
    <row r="8082" spans="20:20">
      <c r="T8082" s="3"/>
    </row>
    <row r="8083" spans="20:20">
      <c r="T8083" s="3"/>
    </row>
    <row r="8084" spans="20:20">
      <c r="T8084" s="3"/>
    </row>
    <row r="8085" spans="20:20">
      <c r="T8085" s="3"/>
    </row>
    <row r="8086" spans="20:20">
      <c r="T8086" s="3"/>
    </row>
    <row r="8087" spans="20:20">
      <c r="T8087" s="3"/>
    </row>
    <row r="8088" spans="20:20">
      <c r="T8088" s="3"/>
    </row>
    <row r="8089" spans="20:20">
      <c r="T8089" s="3"/>
    </row>
    <row r="8090" spans="20:20">
      <c r="T8090" s="3"/>
    </row>
    <row r="8091" spans="20:20">
      <c r="T8091" s="3"/>
    </row>
    <row r="8092" spans="20:20">
      <c r="T8092" s="3"/>
    </row>
    <row r="8093" spans="20:20">
      <c r="T8093" s="3"/>
    </row>
    <row r="8094" spans="20:20">
      <c r="T8094" s="3"/>
    </row>
    <row r="8095" spans="20:20">
      <c r="T8095" s="3"/>
    </row>
    <row r="8096" spans="20:20">
      <c r="T8096" s="3"/>
    </row>
    <row r="8097" spans="20:20">
      <c r="T8097" s="3"/>
    </row>
    <row r="8098" spans="20:20">
      <c r="T8098" s="3"/>
    </row>
    <row r="8099" spans="20:20">
      <c r="T8099" s="3"/>
    </row>
    <row r="8100" spans="20:20">
      <c r="T8100" s="3"/>
    </row>
    <row r="8101" spans="20:20">
      <c r="T8101" s="3"/>
    </row>
    <row r="8102" spans="20:20">
      <c r="T8102" s="3"/>
    </row>
    <row r="8103" spans="20:20">
      <c r="T8103" s="3"/>
    </row>
    <row r="8104" spans="20:20">
      <c r="T8104" s="3"/>
    </row>
    <row r="8105" spans="20:20">
      <c r="T8105" s="3"/>
    </row>
    <row r="8106" spans="20:20">
      <c r="T8106" s="3"/>
    </row>
    <row r="8107" spans="20:20">
      <c r="T8107" s="3"/>
    </row>
    <row r="8108" spans="20:20">
      <c r="T8108" s="3"/>
    </row>
    <row r="8109" spans="20:20">
      <c r="T8109" s="3"/>
    </row>
    <row r="8110" spans="20:20">
      <c r="T8110" s="3"/>
    </row>
    <row r="8111" spans="20:20">
      <c r="T8111" s="3"/>
    </row>
    <row r="8112" spans="20:20">
      <c r="T8112" s="3"/>
    </row>
    <row r="8113" spans="20:20">
      <c r="T8113" s="3"/>
    </row>
    <row r="8114" spans="20:20">
      <c r="T8114" s="3"/>
    </row>
    <row r="8115" spans="20:20">
      <c r="T8115" s="3"/>
    </row>
    <row r="8116" spans="20:20">
      <c r="T8116" s="3"/>
    </row>
    <row r="8117" spans="20:20">
      <c r="T8117" s="3"/>
    </row>
    <row r="8118" spans="20:20">
      <c r="T8118" s="3"/>
    </row>
    <row r="8119" spans="20:20">
      <c r="T8119" s="3"/>
    </row>
    <row r="8120" spans="20:20">
      <c r="T8120" s="3"/>
    </row>
    <row r="8121" spans="20:20">
      <c r="T8121" s="3"/>
    </row>
    <row r="8122" spans="20:20">
      <c r="T8122" s="3"/>
    </row>
    <row r="8123" spans="20:20">
      <c r="T8123" s="3"/>
    </row>
    <row r="8124" spans="20:20">
      <c r="T8124" s="3"/>
    </row>
    <row r="8125" spans="20:20">
      <c r="T8125" s="3"/>
    </row>
    <row r="8126" spans="20:20">
      <c r="T8126" s="3"/>
    </row>
    <row r="8127" spans="20:20">
      <c r="T8127" s="3"/>
    </row>
    <row r="8128" spans="20:20">
      <c r="T8128" s="3"/>
    </row>
    <row r="8129" spans="20:20">
      <c r="T8129" s="3"/>
    </row>
    <row r="8130" spans="20:20">
      <c r="T8130" s="3"/>
    </row>
    <row r="8131" spans="20:20">
      <c r="T8131" s="3"/>
    </row>
    <row r="8132" spans="20:20">
      <c r="T8132" s="3"/>
    </row>
    <row r="8133" spans="20:20">
      <c r="T8133" s="3"/>
    </row>
    <row r="8134" spans="20:20">
      <c r="T8134" s="3"/>
    </row>
    <row r="8135" spans="20:20">
      <c r="T8135" s="3"/>
    </row>
    <row r="8136" spans="20:20">
      <c r="T8136" s="3"/>
    </row>
    <row r="8137" spans="20:20">
      <c r="T8137" s="3"/>
    </row>
    <row r="8138" spans="20:20">
      <c r="T8138" s="3"/>
    </row>
    <row r="8139" spans="20:20">
      <c r="T8139" s="3"/>
    </row>
    <row r="8140" spans="20:20">
      <c r="T8140" s="3"/>
    </row>
    <row r="8141" spans="20:20">
      <c r="T8141" s="3"/>
    </row>
    <row r="8142" spans="20:20">
      <c r="T8142" s="3"/>
    </row>
    <row r="8143" spans="20:20">
      <c r="T8143" s="3"/>
    </row>
    <row r="8144" spans="20:20">
      <c r="T8144" s="3"/>
    </row>
    <row r="8145" spans="20:20">
      <c r="T8145" s="3"/>
    </row>
    <row r="8146" spans="20:20">
      <c r="T8146" s="3"/>
    </row>
    <row r="8147" spans="20:20">
      <c r="T8147" s="3"/>
    </row>
    <row r="8148" spans="20:20">
      <c r="T8148" s="3"/>
    </row>
    <row r="8149" spans="20:20">
      <c r="T8149" s="3"/>
    </row>
    <row r="8150" spans="20:20">
      <c r="T8150" s="3"/>
    </row>
    <row r="8151" spans="20:20">
      <c r="T8151" s="3"/>
    </row>
    <row r="8152" spans="20:20">
      <c r="T8152" s="3"/>
    </row>
    <row r="8153" spans="20:20">
      <c r="T8153" s="3"/>
    </row>
    <row r="8154" spans="20:20">
      <c r="T8154" s="3"/>
    </row>
    <row r="8155" spans="20:20">
      <c r="T8155" s="3"/>
    </row>
    <row r="8156" spans="20:20">
      <c r="T8156" s="3"/>
    </row>
    <row r="8157" spans="20:20">
      <c r="T8157" s="3"/>
    </row>
    <row r="8158" spans="20:20">
      <c r="T8158" s="3"/>
    </row>
    <row r="8159" spans="20:20">
      <c r="T8159" s="3"/>
    </row>
    <row r="8160" spans="20:20">
      <c r="T8160" s="3"/>
    </row>
    <row r="8161" spans="20:20">
      <c r="T8161" s="3"/>
    </row>
    <row r="8162" spans="20:20">
      <c r="T8162" s="3"/>
    </row>
    <row r="8163" spans="20:20">
      <c r="T8163" s="3"/>
    </row>
    <row r="8164" spans="20:20">
      <c r="T8164" s="3"/>
    </row>
    <row r="8165" spans="20:20">
      <c r="T8165" s="3"/>
    </row>
    <row r="8166" spans="20:20">
      <c r="T8166" s="3"/>
    </row>
    <row r="8167" spans="20:20">
      <c r="T8167" s="3"/>
    </row>
    <row r="8168" spans="20:20">
      <c r="T8168" s="3"/>
    </row>
    <row r="8169" spans="20:20">
      <c r="T8169" s="3"/>
    </row>
    <row r="8170" spans="20:20">
      <c r="T8170" s="3"/>
    </row>
    <row r="8171" spans="20:20">
      <c r="T8171" s="3"/>
    </row>
    <row r="8172" spans="20:20">
      <c r="T8172" s="3"/>
    </row>
    <row r="8173" spans="20:20">
      <c r="T8173" s="3"/>
    </row>
    <row r="8174" spans="20:20">
      <c r="T8174" s="3"/>
    </row>
    <row r="8175" spans="20:20">
      <c r="T8175" s="3"/>
    </row>
    <row r="8176" spans="20:20">
      <c r="T8176" s="3"/>
    </row>
    <row r="8177" spans="20:20">
      <c r="T8177" s="3"/>
    </row>
    <row r="8178" spans="20:20">
      <c r="T8178" s="3"/>
    </row>
    <row r="8179" spans="20:20">
      <c r="T8179" s="3"/>
    </row>
    <row r="8180" spans="20:20">
      <c r="T8180" s="3"/>
    </row>
    <row r="8181" spans="20:20">
      <c r="T8181" s="3"/>
    </row>
    <row r="8182" spans="20:20">
      <c r="T8182" s="3"/>
    </row>
    <row r="8183" spans="20:20">
      <c r="T8183" s="3"/>
    </row>
    <row r="8184" spans="20:20">
      <c r="T8184" s="3"/>
    </row>
    <row r="8185" spans="20:20">
      <c r="T8185" s="3"/>
    </row>
    <row r="8186" spans="20:20">
      <c r="T8186" s="3"/>
    </row>
    <row r="8187" spans="20:20">
      <c r="T8187" s="3"/>
    </row>
    <row r="8188" spans="20:20">
      <c r="T8188" s="3"/>
    </row>
    <row r="8189" spans="20:20">
      <c r="T8189" s="3"/>
    </row>
    <row r="8190" spans="20:20">
      <c r="T8190" s="3"/>
    </row>
    <row r="8191" spans="20:20">
      <c r="T8191" s="3"/>
    </row>
    <row r="8192" spans="20:20">
      <c r="T8192" s="3"/>
    </row>
    <row r="8193" spans="20:20">
      <c r="T8193" s="3"/>
    </row>
    <row r="8194" spans="20:20">
      <c r="T8194" s="3"/>
    </row>
    <row r="8195" spans="20:20">
      <c r="T8195" s="3"/>
    </row>
    <row r="8196" spans="20:20">
      <c r="T8196" s="3"/>
    </row>
    <row r="8197" spans="20:20">
      <c r="T8197" s="3"/>
    </row>
    <row r="8198" spans="20:20">
      <c r="T8198" s="3"/>
    </row>
    <row r="8199" spans="20:20">
      <c r="T8199" s="3"/>
    </row>
    <row r="8200" spans="20:20">
      <c r="T8200" s="3"/>
    </row>
    <row r="8201" spans="20:20">
      <c r="T8201" s="3"/>
    </row>
    <row r="8202" spans="20:20">
      <c r="T8202" s="3"/>
    </row>
    <row r="8203" spans="20:20">
      <c r="T8203" s="3"/>
    </row>
    <row r="8204" spans="20:20">
      <c r="T8204" s="3"/>
    </row>
    <row r="8205" spans="20:20">
      <c r="T8205" s="3"/>
    </row>
    <row r="8206" spans="20:20">
      <c r="T8206" s="3"/>
    </row>
    <row r="8207" spans="20:20">
      <c r="T8207" s="3"/>
    </row>
    <row r="8208" spans="20:20">
      <c r="T8208" s="3"/>
    </row>
    <row r="8209" spans="20:20">
      <c r="T8209" s="3"/>
    </row>
    <row r="8210" spans="20:20">
      <c r="T8210" s="3"/>
    </row>
    <row r="8211" spans="20:20">
      <c r="T8211" s="3"/>
    </row>
    <row r="8212" spans="20:20">
      <c r="T8212" s="3"/>
    </row>
    <row r="8213" spans="20:20">
      <c r="T8213" s="3"/>
    </row>
    <row r="8214" spans="20:20">
      <c r="T8214" s="3"/>
    </row>
    <row r="8215" spans="20:20">
      <c r="T8215" s="3"/>
    </row>
    <row r="8216" spans="20:20">
      <c r="T8216" s="3"/>
    </row>
    <row r="8217" spans="20:20">
      <c r="T8217" s="3"/>
    </row>
    <row r="8218" spans="20:20">
      <c r="T8218" s="3"/>
    </row>
    <row r="8219" spans="20:20">
      <c r="T8219" s="3"/>
    </row>
    <row r="8220" spans="20:20">
      <c r="T8220" s="3"/>
    </row>
    <row r="8221" spans="20:20">
      <c r="T8221" s="3"/>
    </row>
    <row r="8222" spans="20:20">
      <c r="T8222" s="3"/>
    </row>
    <row r="8223" spans="20:20">
      <c r="T8223" s="3"/>
    </row>
    <row r="8224" spans="20:20">
      <c r="T8224" s="3"/>
    </row>
    <row r="8225" spans="20:20">
      <c r="T8225" s="3"/>
    </row>
    <row r="8226" spans="20:20">
      <c r="T8226" s="3"/>
    </row>
    <row r="8227" spans="20:20">
      <c r="T8227" s="3"/>
    </row>
    <row r="8228" spans="20:20">
      <c r="T8228" s="3"/>
    </row>
    <row r="8229" spans="20:20">
      <c r="T8229" s="3"/>
    </row>
    <row r="8230" spans="20:20">
      <c r="T8230" s="3"/>
    </row>
    <row r="8231" spans="20:20">
      <c r="T8231" s="3"/>
    </row>
    <row r="8232" spans="20:20">
      <c r="T8232" s="3"/>
    </row>
    <row r="8233" spans="20:20">
      <c r="T8233" s="3"/>
    </row>
    <row r="8234" spans="20:20">
      <c r="T8234" s="3"/>
    </row>
    <row r="8235" spans="20:20">
      <c r="T8235" s="3"/>
    </row>
    <row r="8236" spans="20:20">
      <c r="T8236" s="3"/>
    </row>
    <row r="8237" spans="20:20">
      <c r="T8237" s="3"/>
    </row>
    <row r="8238" spans="20:20">
      <c r="T8238" s="3"/>
    </row>
    <row r="8239" spans="20:20">
      <c r="T8239" s="3"/>
    </row>
    <row r="8240" spans="20:20">
      <c r="T8240" s="3"/>
    </row>
    <row r="8241" spans="20:20">
      <c r="T8241" s="3"/>
    </row>
    <row r="8242" spans="20:20">
      <c r="T8242" s="3"/>
    </row>
    <row r="8243" spans="20:20">
      <c r="T8243" s="3"/>
    </row>
    <row r="8244" spans="20:20">
      <c r="T8244" s="3"/>
    </row>
    <row r="8245" spans="20:20">
      <c r="T8245" s="3"/>
    </row>
    <row r="8246" spans="20:20">
      <c r="T8246" s="3"/>
    </row>
    <row r="8247" spans="20:20">
      <c r="T8247" s="3"/>
    </row>
    <row r="8248" spans="20:20">
      <c r="T8248" s="3"/>
    </row>
    <row r="8249" spans="20:20">
      <c r="T8249" s="3"/>
    </row>
    <row r="8250" spans="20:20">
      <c r="T8250" s="3"/>
    </row>
    <row r="8251" spans="20:20">
      <c r="T8251" s="3"/>
    </row>
    <row r="8252" spans="20:20">
      <c r="T8252" s="3"/>
    </row>
    <row r="8253" spans="20:20">
      <c r="T8253" s="3"/>
    </row>
    <row r="8254" spans="20:20">
      <c r="T8254" s="3"/>
    </row>
    <row r="8255" spans="20:20">
      <c r="T8255" s="3"/>
    </row>
    <row r="8256" spans="20:20">
      <c r="T8256" s="3"/>
    </row>
    <row r="8257" spans="20:20">
      <c r="T8257" s="3"/>
    </row>
    <row r="8258" spans="20:20">
      <c r="T8258" s="3"/>
    </row>
    <row r="8259" spans="20:20">
      <c r="T8259" s="3"/>
    </row>
    <row r="8260" spans="20:20">
      <c r="T8260" s="3"/>
    </row>
    <row r="8261" spans="20:20">
      <c r="T8261" s="3"/>
    </row>
    <row r="8262" spans="20:20">
      <c r="T8262" s="3"/>
    </row>
    <row r="8263" spans="20:20">
      <c r="T8263" s="3"/>
    </row>
    <row r="8264" spans="20:20">
      <c r="T8264" s="3"/>
    </row>
    <row r="8265" spans="20:20">
      <c r="T8265" s="3"/>
    </row>
    <row r="8266" spans="20:20">
      <c r="T8266" s="3"/>
    </row>
    <row r="8267" spans="20:20">
      <c r="T8267" s="3"/>
    </row>
    <row r="8268" spans="20:20">
      <c r="T8268" s="3"/>
    </row>
    <row r="8269" spans="20:20">
      <c r="T8269" s="3"/>
    </row>
    <row r="8270" spans="20:20">
      <c r="T8270" s="3"/>
    </row>
    <row r="8271" spans="20:20">
      <c r="T8271" s="3"/>
    </row>
    <row r="8272" spans="20:20">
      <c r="T8272" s="3"/>
    </row>
    <row r="8273" spans="20:20">
      <c r="T8273" s="3"/>
    </row>
    <row r="8274" spans="20:20">
      <c r="T8274" s="3"/>
    </row>
    <row r="8275" spans="20:20">
      <c r="T8275" s="3"/>
    </row>
    <row r="8276" spans="20:20">
      <c r="T8276" s="3"/>
    </row>
    <row r="8277" spans="20:20">
      <c r="T8277" s="3"/>
    </row>
    <row r="8278" spans="20:20">
      <c r="T8278" s="3"/>
    </row>
    <row r="8279" spans="20:20">
      <c r="T8279" s="3"/>
    </row>
    <row r="8280" spans="20:20">
      <c r="T8280" s="3"/>
    </row>
    <row r="8281" spans="20:20">
      <c r="T8281" s="3"/>
    </row>
    <row r="8282" spans="20:20">
      <c r="T8282" s="3"/>
    </row>
    <row r="8283" spans="20:20">
      <c r="T8283" s="3"/>
    </row>
    <row r="8284" spans="20:20">
      <c r="T8284" s="3"/>
    </row>
    <row r="8285" spans="20:20">
      <c r="T8285" s="3"/>
    </row>
    <row r="8286" spans="20:20">
      <c r="T8286" s="3"/>
    </row>
    <row r="8287" spans="20:20">
      <c r="T8287" s="3"/>
    </row>
    <row r="8288" spans="20:20">
      <c r="T8288" s="3"/>
    </row>
    <row r="8289" spans="20:20">
      <c r="T8289" s="3"/>
    </row>
    <row r="8290" spans="20:20">
      <c r="T8290" s="3"/>
    </row>
    <row r="8291" spans="20:20">
      <c r="T8291" s="3"/>
    </row>
    <row r="8292" spans="20:20">
      <c r="T8292" s="3"/>
    </row>
    <row r="8293" spans="20:20">
      <c r="T8293" s="3"/>
    </row>
    <row r="8294" spans="20:20">
      <c r="T8294" s="3"/>
    </row>
    <row r="8295" spans="20:20">
      <c r="T8295" s="3"/>
    </row>
    <row r="8296" spans="20:20">
      <c r="T8296" s="3"/>
    </row>
    <row r="8297" spans="20:20">
      <c r="T8297" s="3"/>
    </row>
    <row r="8298" spans="20:20">
      <c r="T8298" s="3"/>
    </row>
    <row r="8299" spans="20:20">
      <c r="T8299" s="3"/>
    </row>
    <row r="8300" spans="20:20">
      <c r="T8300" s="3"/>
    </row>
    <row r="8301" spans="20:20">
      <c r="T8301" s="3"/>
    </row>
    <row r="8302" spans="20:20">
      <c r="T8302" s="3"/>
    </row>
    <row r="8303" spans="20:20">
      <c r="T8303" s="3"/>
    </row>
    <row r="8304" spans="20:20">
      <c r="T8304" s="3"/>
    </row>
    <row r="8305" spans="20:20">
      <c r="T8305" s="3"/>
    </row>
    <row r="8306" spans="20:20">
      <c r="T8306" s="3"/>
    </row>
    <row r="8307" spans="20:20">
      <c r="T8307" s="3"/>
    </row>
    <row r="8308" spans="20:20">
      <c r="T8308" s="3"/>
    </row>
    <row r="8309" spans="20:20">
      <c r="T8309" s="3"/>
    </row>
    <row r="8310" spans="20:20">
      <c r="T8310" s="3"/>
    </row>
    <row r="8311" spans="20:20">
      <c r="T8311" s="3"/>
    </row>
    <row r="8312" spans="20:20">
      <c r="T8312" s="3"/>
    </row>
    <row r="8313" spans="20:20">
      <c r="T8313" s="3"/>
    </row>
    <row r="8314" spans="20:20">
      <c r="T8314" s="3"/>
    </row>
    <row r="8315" spans="20:20">
      <c r="T8315" s="3"/>
    </row>
    <row r="8316" spans="20:20">
      <c r="T8316" s="3"/>
    </row>
    <row r="8317" spans="20:20">
      <c r="T8317" s="3"/>
    </row>
    <row r="8318" spans="20:20">
      <c r="T8318" s="3"/>
    </row>
    <row r="8319" spans="20:20">
      <c r="T8319" s="3"/>
    </row>
    <row r="8320" spans="20:20">
      <c r="T8320" s="3"/>
    </row>
    <row r="8321" spans="20:20">
      <c r="T8321" s="3"/>
    </row>
    <row r="8322" spans="20:20">
      <c r="T8322" s="3"/>
    </row>
    <row r="8323" spans="20:20">
      <c r="T8323" s="3"/>
    </row>
    <row r="8324" spans="20:20">
      <c r="T8324" s="3"/>
    </row>
    <row r="8325" spans="20:20">
      <c r="T8325" s="3"/>
    </row>
    <row r="8326" spans="20:20">
      <c r="T8326" s="3"/>
    </row>
    <row r="8327" spans="20:20">
      <c r="T8327" s="3"/>
    </row>
    <row r="8328" spans="20:20">
      <c r="T8328" s="3"/>
    </row>
    <row r="8329" spans="20:20">
      <c r="T8329" s="3"/>
    </row>
    <row r="8330" spans="20:20">
      <c r="T8330" s="3"/>
    </row>
    <row r="8331" spans="20:20">
      <c r="T8331" s="3"/>
    </row>
    <row r="8332" spans="20:20">
      <c r="T8332" s="3"/>
    </row>
    <row r="8333" spans="20:20">
      <c r="T8333" s="3"/>
    </row>
    <row r="8334" spans="20:20">
      <c r="T8334" s="3"/>
    </row>
    <row r="8335" spans="20:20">
      <c r="T8335" s="3"/>
    </row>
    <row r="8336" spans="20:20">
      <c r="T8336" s="3"/>
    </row>
    <row r="8337" spans="20:20">
      <c r="T8337" s="3"/>
    </row>
    <row r="8338" spans="20:20">
      <c r="T8338" s="3"/>
    </row>
    <row r="8339" spans="20:20">
      <c r="T8339" s="3"/>
    </row>
    <row r="8340" spans="20:20">
      <c r="T8340" s="3"/>
    </row>
    <row r="8341" spans="20:20">
      <c r="T8341" s="3"/>
    </row>
    <row r="8342" spans="20:20">
      <c r="T8342" s="3"/>
    </row>
    <row r="8343" spans="20:20">
      <c r="T8343" s="3"/>
    </row>
    <row r="8344" spans="20:20">
      <c r="T8344" s="3"/>
    </row>
    <row r="8345" spans="20:20">
      <c r="T8345" s="3"/>
    </row>
    <row r="8346" spans="20:20">
      <c r="T8346" s="3"/>
    </row>
    <row r="8347" spans="20:20">
      <c r="T8347" s="3"/>
    </row>
    <row r="8348" spans="20:20">
      <c r="T8348" s="3"/>
    </row>
    <row r="8349" spans="20:20">
      <c r="T8349" s="3"/>
    </row>
    <row r="8350" spans="20:20">
      <c r="T8350" s="3"/>
    </row>
    <row r="8351" spans="20:20">
      <c r="T8351" s="3"/>
    </row>
    <row r="8352" spans="20:20">
      <c r="T8352" s="3"/>
    </row>
    <row r="8353" spans="20:20">
      <c r="T8353" s="3"/>
    </row>
    <row r="8354" spans="20:20">
      <c r="T8354" s="3"/>
    </row>
    <row r="8355" spans="20:20">
      <c r="T8355" s="3"/>
    </row>
    <row r="8356" spans="20:20">
      <c r="T8356" s="3"/>
    </row>
    <row r="8357" spans="20:20">
      <c r="T8357" s="3"/>
    </row>
    <row r="8358" spans="20:20">
      <c r="T8358" s="3"/>
    </row>
    <row r="8359" spans="20:20">
      <c r="T8359" s="3"/>
    </row>
    <row r="8360" spans="20:20">
      <c r="T8360" s="3"/>
    </row>
    <row r="8361" spans="20:20">
      <c r="T8361" s="3"/>
    </row>
    <row r="8362" spans="20:20">
      <c r="T8362" s="3"/>
    </row>
    <row r="8363" spans="20:20">
      <c r="T8363" s="3"/>
    </row>
    <row r="8364" spans="20:20">
      <c r="T8364" s="3"/>
    </row>
    <row r="8365" spans="20:20">
      <c r="T8365" s="3"/>
    </row>
    <row r="8366" spans="20:20">
      <c r="T8366" s="3"/>
    </row>
    <row r="8367" spans="20:20">
      <c r="T8367" s="3"/>
    </row>
    <row r="8368" spans="20:20">
      <c r="T8368" s="3"/>
    </row>
    <row r="8369" spans="20:20">
      <c r="T8369" s="3"/>
    </row>
    <row r="8370" spans="20:20">
      <c r="T8370" s="3"/>
    </row>
    <row r="8371" spans="20:20">
      <c r="T8371" s="3"/>
    </row>
    <row r="8372" spans="20:20">
      <c r="T8372" s="3"/>
    </row>
    <row r="8373" spans="20:20">
      <c r="T8373" s="3"/>
    </row>
    <row r="8374" spans="20:20">
      <c r="T8374" s="3"/>
    </row>
    <row r="8375" spans="20:20">
      <c r="T8375" s="3"/>
    </row>
    <row r="8376" spans="20:20">
      <c r="T8376" s="3"/>
    </row>
    <row r="8377" spans="20:20">
      <c r="T8377" s="3"/>
    </row>
    <row r="8378" spans="20:20">
      <c r="T8378" s="3"/>
    </row>
    <row r="8379" spans="20:20">
      <c r="T8379" s="3"/>
    </row>
    <row r="8380" spans="20:20">
      <c r="T8380" s="3"/>
    </row>
    <row r="8381" spans="20:20">
      <c r="T8381" s="3"/>
    </row>
    <row r="8382" spans="20:20">
      <c r="T8382" s="3"/>
    </row>
    <row r="8383" spans="20:20">
      <c r="T8383" s="3"/>
    </row>
    <row r="8384" spans="20:20">
      <c r="T8384" s="3"/>
    </row>
    <row r="8385" spans="20:20">
      <c r="T8385" s="3"/>
    </row>
    <row r="8386" spans="20:20">
      <c r="T8386" s="3"/>
    </row>
    <row r="8387" spans="20:20">
      <c r="T8387" s="3"/>
    </row>
    <row r="8388" spans="20:20">
      <c r="T8388" s="3"/>
    </row>
    <row r="8389" spans="20:20">
      <c r="T8389" s="3"/>
    </row>
    <row r="8390" spans="20:20">
      <c r="T8390" s="3"/>
    </row>
    <row r="8391" spans="20:20">
      <c r="T8391" s="3"/>
    </row>
    <row r="8392" spans="20:20">
      <c r="T8392" s="3"/>
    </row>
    <row r="8393" spans="20:20">
      <c r="T8393" s="3"/>
    </row>
    <row r="8394" spans="20:20">
      <c r="T8394" s="3"/>
    </row>
    <row r="8395" spans="20:20">
      <c r="T8395" s="3"/>
    </row>
    <row r="8396" spans="20:20">
      <c r="T8396" s="3"/>
    </row>
    <row r="8397" spans="20:20">
      <c r="T8397" s="3"/>
    </row>
    <row r="8398" spans="20:20">
      <c r="T8398" s="3"/>
    </row>
    <row r="8399" spans="20:20">
      <c r="T8399" s="3"/>
    </row>
    <row r="8400" spans="20:20">
      <c r="T8400" s="3"/>
    </row>
    <row r="8401" spans="20:20">
      <c r="T8401" s="3"/>
    </row>
    <row r="8402" spans="20:20">
      <c r="T8402" s="3"/>
    </row>
    <row r="8403" spans="20:20">
      <c r="T8403" s="3"/>
    </row>
    <row r="8404" spans="20:20">
      <c r="T8404" s="3"/>
    </row>
    <row r="8405" spans="20:20">
      <c r="T8405" s="3"/>
    </row>
    <row r="8406" spans="20:20">
      <c r="T8406" s="3"/>
    </row>
    <row r="8407" spans="20:20">
      <c r="T8407" s="3"/>
    </row>
    <row r="8408" spans="20:20">
      <c r="T8408" s="3"/>
    </row>
    <row r="8409" spans="20:20">
      <c r="T8409" s="3"/>
    </row>
    <row r="8410" spans="20:20">
      <c r="T8410" s="3"/>
    </row>
    <row r="8411" spans="20:20">
      <c r="T8411" s="3"/>
    </row>
    <row r="8412" spans="20:20">
      <c r="T8412" s="3"/>
    </row>
    <row r="8413" spans="20:20">
      <c r="T8413" s="3"/>
    </row>
    <row r="8414" spans="20:20">
      <c r="T8414" s="3"/>
    </row>
    <row r="8415" spans="20:20">
      <c r="T8415" s="3"/>
    </row>
    <row r="8416" spans="20:20">
      <c r="T8416" s="3"/>
    </row>
    <row r="8417" spans="20:20">
      <c r="T8417" s="3"/>
    </row>
    <row r="8418" spans="20:20">
      <c r="T8418" s="3"/>
    </row>
    <row r="8419" spans="20:20">
      <c r="T8419" s="3"/>
    </row>
    <row r="8420" spans="20:20">
      <c r="T8420" s="3"/>
    </row>
    <row r="8421" spans="20:20">
      <c r="T8421" s="3"/>
    </row>
    <row r="8422" spans="20:20">
      <c r="T8422" s="3"/>
    </row>
    <row r="8423" spans="20:20">
      <c r="T8423" s="3"/>
    </row>
    <row r="8424" spans="20:20">
      <c r="T8424" s="3"/>
    </row>
    <row r="8425" spans="20:20">
      <c r="T8425" s="3"/>
    </row>
    <row r="8426" spans="20:20">
      <c r="T8426" s="3"/>
    </row>
    <row r="8427" spans="20:20">
      <c r="T8427" s="3"/>
    </row>
    <row r="8428" spans="20:20">
      <c r="T8428" s="3"/>
    </row>
    <row r="8429" spans="20:20">
      <c r="T8429" s="3"/>
    </row>
    <row r="8430" spans="20:20">
      <c r="T8430" s="3"/>
    </row>
    <row r="8431" spans="20:20">
      <c r="T8431" s="3"/>
    </row>
    <row r="8432" spans="20:20">
      <c r="T8432" s="3"/>
    </row>
    <row r="8433" spans="20:20">
      <c r="T8433" s="3"/>
    </row>
    <row r="8434" spans="20:20">
      <c r="T8434" s="3"/>
    </row>
    <row r="8435" spans="20:20">
      <c r="T8435" s="3"/>
    </row>
    <row r="8436" spans="20:20">
      <c r="T8436" s="3"/>
    </row>
    <row r="8437" spans="20:20">
      <c r="T8437" s="3"/>
    </row>
    <row r="8438" spans="20:20">
      <c r="T8438" s="3"/>
    </row>
    <row r="8439" spans="20:20">
      <c r="T8439" s="3"/>
    </row>
    <row r="8440" spans="20:20">
      <c r="T8440" s="3"/>
    </row>
    <row r="8441" spans="20:20">
      <c r="T8441" s="3"/>
    </row>
    <row r="8442" spans="20:20">
      <c r="T8442" s="3"/>
    </row>
    <row r="8443" spans="20:20">
      <c r="T8443" s="3"/>
    </row>
    <row r="8444" spans="20:20">
      <c r="T8444" s="3"/>
    </row>
    <row r="8445" spans="20:20">
      <c r="T8445" s="3"/>
    </row>
    <row r="8446" spans="20:20">
      <c r="T8446" s="3"/>
    </row>
    <row r="8447" spans="20:20">
      <c r="T8447" s="3"/>
    </row>
    <row r="8448" spans="20:20">
      <c r="T8448" s="3"/>
    </row>
    <row r="8449" spans="20:20">
      <c r="T8449" s="3"/>
    </row>
    <row r="8450" spans="20:20">
      <c r="T8450" s="3"/>
    </row>
    <row r="8451" spans="20:20">
      <c r="T8451" s="3"/>
    </row>
    <row r="8452" spans="20:20">
      <c r="T8452" s="3"/>
    </row>
    <row r="8453" spans="20:20">
      <c r="T8453" s="3"/>
    </row>
    <row r="8454" spans="20:20">
      <c r="T8454" s="3"/>
    </row>
    <row r="8455" spans="20:20">
      <c r="T8455" s="3"/>
    </row>
    <row r="8456" spans="20:20">
      <c r="T8456" s="3"/>
    </row>
    <row r="8457" spans="20:20">
      <c r="T8457" s="3"/>
    </row>
    <row r="8458" spans="20:20">
      <c r="T8458" s="3"/>
    </row>
    <row r="8459" spans="20:20">
      <c r="T8459" s="3"/>
    </row>
    <row r="8460" spans="20:20">
      <c r="T8460" s="3"/>
    </row>
    <row r="8461" spans="20:20">
      <c r="T8461" s="3"/>
    </row>
    <row r="8462" spans="20:20">
      <c r="T8462" s="3"/>
    </row>
    <row r="8463" spans="20:20">
      <c r="T8463" s="3"/>
    </row>
    <row r="8464" spans="20:20">
      <c r="T8464" s="3"/>
    </row>
    <row r="8465" spans="20:20">
      <c r="T8465" s="3"/>
    </row>
    <row r="8466" spans="20:20">
      <c r="T8466" s="3"/>
    </row>
    <row r="8467" spans="20:20">
      <c r="T8467" s="3"/>
    </row>
    <row r="8468" spans="20:20">
      <c r="T8468" s="3"/>
    </row>
    <row r="8469" spans="20:20">
      <c r="T8469" s="3"/>
    </row>
    <row r="8470" spans="20:20">
      <c r="T8470" s="3"/>
    </row>
    <row r="8471" spans="20:20">
      <c r="T8471" s="3"/>
    </row>
    <row r="8472" spans="20:20">
      <c r="T8472" s="3"/>
    </row>
    <row r="8473" spans="20:20">
      <c r="T8473" s="3"/>
    </row>
    <row r="8474" spans="20:20">
      <c r="T8474" s="3"/>
    </row>
    <row r="8475" spans="20:20">
      <c r="T8475" s="3"/>
    </row>
    <row r="8476" spans="20:20">
      <c r="T8476" s="3"/>
    </row>
    <row r="8477" spans="20:20">
      <c r="T8477" s="3"/>
    </row>
    <row r="8478" spans="20:20">
      <c r="T8478" s="3"/>
    </row>
    <row r="8479" spans="20:20">
      <c r="T8479" s="3"/>
    </row>
    <row r="8480" spans="20:20">
      <c r="T8480" s="3"/>
    </row>
    <row r="8481" spans="20:20">
      <c r="T8481" s="3"/>
    </row>
    <row r="8482" spans="20:20">
      <c r="T8482" s="3"/>
    </row>
    <row r="8483" spans="20:20">
      <c r="T8483" s="3"/>
    </row>
    <row r="8484" spans="20:20">
      <c r="T8484" s="3"/>
    </row>
    <row r="8485" spans="20:20">
      <c r="T8485" s="3"/>
    </row>
    <row r="8486" spans="20:20">
      <c r="T8486" s="3"/>
    </row>
    <row r="8487" spans="20:20">
      <c r="T8487" s="3"/>
    </row>
    <row r="8488" spans="20:20">
      <c r="T8488" s="3"/>
    </row>
    <row r="8489" spans="20:20">
      <c r="T8489" s="3"/>
    </row>
    <row r="8490" spans="20:20">
      <c r="T8490" s="3"/>
    </row>
    <row r="8491" spans="20:20">
      <c r="T8491" s="3"/>
    </row>
    <row r="8492" spans="20:20">
      <c r="T8492" s="3"/>
    </row>
    <row r="8493" spans="20:20">
      <c r="T8493" s="3"/>
    </row>
    <row r="8494" spans="20:20">
      <c r="T8494" s="3"/>
    </row>
    <row r="8495" spans="20:20">
      <c r="T8495" s="3"/>
    </row>
    <row r="8496" spans="20:20">
      <c r="T8496" s="3"/>
    </row>
    <row r="8497" spans="20:20">
      <c r="T8497" s="3"/>
    </row>
    <row r="8498" spans="20:20">
      <c r="T8498" s="3"/>
    </row>
    <row r="8499" spans="20:20">
      <c r="T8499" s="3"/>
    </row>
    <row r="8500" spans="20:20">
      <c r="T8500" s="3"/>
    </row>
    <row r="8501" spans="20:20">
      <c r="T8501" s="3"/>
    </row>
    <row r="8502" spans="20:20">
      <c r="T8502" s="3"/>
    </row>
    <row r="8503" spans="20:20">
      <c r="T8503" s="3"/>
    </row>
    <row r="8504" spans="20:20">
      <c r="T8504" s="3"/>
    </row>
    <row r="8505" spans="20:20">
      <c r="T8505" s="3"/>
    </row>
    <row r="8506" spans="20:20">
      <c r="T8506" s="3"/>
    </row>
    <row r="8507" spans="20:20">
      <c r="T8507" s="3"/>
    </row>
    <row r="8508" spans="20:20">
      <c r="T8508" s="3"/>
    </row>
    <row r="8509" spans="20:20">
      <c r="T8509" s="3"/>
    </row>
    <row r="8510" spans="20:20">
      <c r="T8510" s="3"/>
    </row>
    <row r="8511" spans="20:20">
      <c r="T8511" s="3"/>
    </row>
    <row r="8512" spans="20:20">
      <c r="T8512" s="3"/>
    </row>
    <row r="8513" spans="20:20">
      <c r="T8513" s="3"/>
    </row>
    <row r="8514" spans="20:20">
      <c r="T8514" s="3"/>
    </row>
    <row r="8515" spans="20:20">
      <c r="T8515" s="3"/>
    </row>
    <row r="8516" spans="20:20">
      <c r="T8516" s="3"/>
    </row>
    <row r="8517" spans="20:20">
      <c r="T8517" s="3"/>
    </row>
    <row r="8518" spans="20:20">
      <c r="T8518" s="3"/>
    </row>
    <row r="8519" spans="20:20">
      <c r="T8519" s="3"/>
    </row>
    <row r="8520" spans="20:20">
      <c r="T8520" s="3"/>
    </row>
    <row r="8521" spans="20:20">
      <c r="T8521" s="3"/>
    </row>
    <row r="8522" spans="20:20">
      <c r="T8522" s="3"/>
    </row>
    <row r="8523" spans="20:20">
      <c r="T8523" s="3"/>
    </row>
    <row r="8524" spans="20:20">
      <c r="T8524" s="3"/>
    </row>
    <row r="8525" spans="20:20">
      <c r="T8525" s="3"/>
    </row>
    <row r="8526" spans="20:20">
      <c r="T8526" s="3"/>
    </row>
    <row r="8527" spans="20:20">
      <c r="T8527" s="3"/>
    </row>
    <row r="8528" spans="20:20">
      <c r="T8528" s="3"/>
    </row>
    <row r="8529" spans="20:20">
      <c r="T8529" s="3"/>
    </row>
    <row r="8530" spans="20:20">
      <c r="T8530" s="3"/>
    </row>
    <row r="8531" spans="20:20">
      <c r="T8531" s="3"/>
    </row>
    <row r="8532" spans="20:20">
      <c r="T8532" s="3"/>
    </row>
    <row r="8533" spans="20:20">
      <c r="T8533" s="3"/>
    </row>
    <row r="8534" spans="20:20">
      <c r="T8534" s="3"/>
    </row>
    <row r="8535" spans="20:20">
      <c r="T8535" s="3"/>
    </row>
    <row r="8536" spans="20:20">
      <c r="T8536" s="3"/>
    </row>
    <row r="8537" spans="20:20">
      <c r="T8537" s="3"/>
    </row>
    <row r="8538" spans="20:20">
      <c r="T8538" s="3"/>
    </row>
    <row r="8539" spans="20:20">
      <c r="T8539" s="3"/>
    </row>
    <row r="8540" spans="20:20">
      <c r="T8540" s="3"/>
    </row>
    <row r="8541" spans="20:20">
      <c r="T8541" s="3"/>
    </row>
    <row r="8542" spans="20:20">
      <c r="T8542" s="3"/>
    </row>
    <row r="8543" spans="20:20">
      <c r="T8543" s="3"/>
    </row>
    <row r="8544" spans="20:20">
      <c r="T8544" s="3"/>
    </row>
    <row r="8545" spans="20:20">
      <c r="T8545" s="3"/>
    </row>
    <row r="8546" spans="20:20">
      <c r="T8546" s="3"/>
    </row>
    <row r="8547" spans="20:20">
      <c r="T8547" s="3"/>
    </row>
    <row r="8548" spans="20:20">
      <c r="T8548" s="3"/>
    </row>
    <row r="8549" spans="20:20">
      <c r="T8549" s="3"/>
    </row>
    <row r="8550" spans="20:20">
      <c r="T8550" s="3"/>
    </row>
    <row r="8551" spans="20:20">
      <c r="T8551" s="3"/>
    </row>
    <row r="8552" spans="20:20">
      <c r="T8552" s="3"/>
    </row>
    <row r="8553" spans="20:20">
      <c r="T8553" s="3"/>
    </row>
    <row r="8554" spans="20:20">
      <c r="T8554" s="3"/>
    </row>
    <row r="8555" spans="20:20">
      <c r="T8555" s="3"/>
    </row>
    <row r="8556" spans="20:20">
      <c r="T8556" s="3"/>
    </row>
    <row r="8557" spans="20:20">
      <c r="T8557" s="3"/>
    </row>
    <row r="8558" spans="20:20">
      <c r="T8558" s="3"/>
    </row>
    <row r="8559" spans="20:20">
      <c r="T8559" s="3"/>
    </row>
    <row r="8560" spans="20:20">
      <c r="T8560" s="3"/>
    </row>
    <row r="8561" spans="20:20">
      <c r="T8561" s="3"/>
    </row>
    <row r="8562" spans="20:20">
      <c r="T8562" s="3"/>
    </row>
    <row r="8563" spans="20:20">
      <c r="T8563" s="3"/>
    </row>
    <row r="8564" spans="20:20">
      <c r="T8564" s="3"/>
    </row>
    <row r="8565" spans="20:20">
      <c r="T8565" s="3"/>
    </row>
    <row r="8566" spans="20:20">
      <c r="T8566" s="3"/>
    </row>
    <row r="8567" spans="20:20">
      <c r="T8567" s="3"/>
    </row>
    <row r="8568" spans="20:20">
      <c r="T8568" s="3"/>
    </row>
    <row r="8569" spans="20:20">
      <c r="T8569" s="3"/>
    </row>
    <row r="8570" spans="20:20">
      <c r="T8570" s="3"/>
    </row>
    <row r="8571" spans="20:20">
      <c r="T8571" s="3"/>
    </row>
    <row r="8572" spans="20:20">
      <c r="T8572" s="3"/>
    </row>
    <row r="8573" spans="20:20">
      <c r="T8573" s="3"/>
    </row>
    <row r="8574" spans="20:20">
      <c r="T8574" s="3"/>
    </row>
    <row r="8575" spans="20:20">
      <c r="T8575" s="3"/>
    </row>
    <row r="8576" spans="20:20">
      <c r="T8576" s="3"/>
    </row>
    <row r="8577" spans="20:20">
      <c r="T8577" s="3"/>
    </row>
    <row r="8578" spans="20:20">
      <c r="T8578" s="3"/>
    </row>
    <row r="8579" spans="20:20">
      <c r="T8579" s="3"/>
    </row>
    <row r="8580" spans="20:20">
      <c r="T8580" s="3"/>
    </row>
    <row r="8581" spans="20:20">
      <c r="T8581" s="3"/>
    </row>
    <row r="8582" spans="20:20">
      <c r="T8582" s="3"/>
    </row>
    <row r="8583" spans="20:20">
      <c r="T8583" s="3"/>
    </row>
    <row r="8584" spans="20:20">
      <c r="T8584" s="3"/>
    </row>
    <row r="8585" spans="20:20">
      <c r="T8585" s="3"/>
    </row>
    <row r="8586" spans="20:20">
      <c r="T8586" s="3"/>
    </row>
    <row r="8587" spans="20:20">
      <c r="T8587" s="3"/>
    </row>
    <row r="8588" spans="20:20">
      <c r="T8588" s="3"/>
    </row>
    <row r="8589" spans="20:20">
      <c r="T8589" s="3"/>
    </row>
    <row r="8590" spans="20:20">
      <c r="T8590" s="3"/>
    </row>
    <row r="8591" spans="20:20">
      <c r="T8591" s="3"/>
    </row>
    <row r="8592" spans="20:20">
      <c r="T8592" s="3"/>
    </row>
    <row r="8593" spans="20:20">
      <c r="T8593" s="3"/>
    </row>
    <row r="8594" spans="20:20">
      <c r="T8594" s="3"/>
    </row>
    <row r="8595" spans="20:20">
      <c r="T8595" s="3"/>
    </row>
    <row r="8596" spans="20:20">
      <c r="T8596" s="3"/>
    </row>
    <row r="8597" spans="20:20">
      <c r="T8597" s="3"/>
    </row>
    <row r="8598" spans="20:20">
      <c r="T8598" s="3"/>
    </row>
    <row r="8599" spans="20:20">
      <c r="T8599" s="3"/>
    </row>
    <row r="8600" spans="20:20">
      <c r="T8600" s="3"/>
    </row>
    <row r="8601" spans="20:20">
      <c r="T8601" s="3"/>
    </row>
    <row r="8602" spans="20:20">
      <c r="T8602" s="3"/>
    </row>
    <row r="8603" spans="20:20">
      <c r="T8603" s="3"/>
    </row>
    <row r="8604" spans="20:20">
      <c r="T8604" s="3"/>
    </row>
    <row r="8605" spans="20:20">
      <c r="T8605" s="3"/>
    </row>
    <row r="8606" spans="20:20">
      <c r="T8606" s="3"/>
    </row>
    <row r="8607" spans="20:20">
      <c r="T8607" s="3"/>
    </row>
    <row r="8608" spans="20:20">
      <c r="T8608" s="3"/>
    </row>
    <row r="8609" spans="20:20">
      <c r="T8609" s="3"/>
    </row>
    <row r="8610" spans="20:20">
      <c r="T8610" s="3"/>
    </row>
    <row r="8611" spans="20:20">
      <c r="T8611" s="3"/>
    </row>
    <row r="8612" spans="20:20">
      <c r="T8612" s="3"/>
    </row>
    <row r="8613" spans="20:20">
      <c r="T8613" s="3"/>
    </row>
    <row r="8614" spans="20:20">
      <c r="T8614" s="3"/>
    </row>
    <row r="8615" spans="20:20">
      <c r="T8615" s="3"/>
    </row>
    <row r="8616" spans="20:20">
      <c r="T8616" s="3"/>
    </row>
    <row r="8617" spans="20:20">
      <c r="T8617" s="3"/>
    </row>
    <row r="8618" spans="20:20">
      <c r="T8618" s="3"/>
    </row>
    <row r="8619" spans="20:20">
      <c r="T8619" s="3"/>
    </row>
    <row r="8620" spans="20:20">
      <c r="T8620" s="3"/>
    </row>
    <row r="8621" spans="20:20">
      <c r="T8621" s="3"/>
    </row>
    <row r="8622" spans="20:20">
      <c r="T8622" s="3"/>
    </row>
    <row r="8623" spans="20:20">
      <c r="T8623" s="3"/>
    </row>
    <row r="8624" spans="20:20">
      <c r="T8624" s="3"/>
    </row>
    <row r="8625" spans="20:20">
      <c r="T8625" s="3"/>
    </row>
    <row r="8626" spans="20:20">
      <c r="T8626" s="3"/>
    </row>
    <row r="8627" spans="20:20">
      <c r="T8627" s="3"/>
    </row>
    <row r="8628" spans="20:20">
      <c r="T8628" s="3"/>
    </row>
    <row r="8629" spans="20:20">
      <c r="T8629" s="3"/>
    </row>
    <row r="8630" spans="20:20">
      <c r="T8630" s="3"/>
    </row>
    <row r="8631" spans="20:20">
      <c r="T8631" s="3"/>
    </row>
    <row r="8632" spans="20:20">
      <c r="T8632" s="3"/>
    </row>
    <row r="8633" spans="20:20">
      <c r="T8633" s="3"/>
    </row>
    <row r="8634" spans="20:20">
      <c r="T8634" s="3"/>
    </row>
    <row r="8635" spans="20:20">
      <c r="T8635" s="3"/>
    </row>
    <row r="8636" spans="20:20">
      <c r="T8636" s="3"/>
    </row>
    <row r="8637" spans="20:20">
      <c r="T8637" s="3"/>
    </row>
    <row r="8638" spans="20:20">
      <c r="T8638" s="3"/>
    </row>
    <row r="8639" spans="20:20">
      <c r="T8639" s="3"/>
    </row>
    <row r="8640" spans="20:20">
      <c r="T8640" s="3"/>
    </row>
    <row r="8641" spans="20:20">
      <c r="T8641" s="3"/>
    </row>
    <row r="8642" spans="20:20">
      <c r="T8642" s="3"/>
    </row>
    <row r="8643" spans="20:20">
      <c r="T8643" s="3"/>
    </row>
    <row r="8644" spans="20:20">
      <c r="T8644" s="3"/>
    </row>
    <row r="8645" spans="20:20">
      <c r="T8645" s="3"/>
    </row>
    <row r="8646" spans="20:20">
      <c r="T8646" s="3"/>
    </row>
    <row r="8647" spans="20:20">
      <c r="T8647" s="3"/>
    </row>
    <row r="8648" spans="20:20">
      <c r="T8648" s="3"/>
    </row>
    <row r="8649" spans="20:20">
      <c r="T8649" s="3"/>
    </row>
    <row r="8650" spans="20:20">
      <c r="T8650" s="3"/>
    </row>
    <row r="8651" spans="20:20">
      <c r="T8651" s="3"/>
    </row>
    <row r="8652" spans="20:20">
      <c r="T8652" s="3"/>
    </row>
    <row r="8653" spans="20:20">
      <c r="T8653" s="3"/>
    </row>
    <row r="8654" spans="20:20">
      <c r="T8654" s="3"/>
    </row>
    <row r="8655" spans="20:20">
      <c r="T8655" s="3"/>
    </row>
    <row r="8656" spans="20:20">
      <c r="T8656" s="3"/>
    </row>
    <row r="8657" spans="20:20">
      <c r="T8657" s="3"/>
    </row>
    <row r="8658" spans="20:20">
      <c r="T8658" s="3"/>
    </row>
    <row r="8659" spans="20:20">
      <c r="T8659" s="3"/>
    </row>
    <row r="8660" spans="20:20">
      <c r="T8660" s="3"/>
    </row>
    <row r="8661" spans="20:20">
      <c r="T8661" s="3"/>
    </row>
    <row r="8662" spans="20:20">
      <c r="T8662" s="3"/>
    </row>
    <row r="8663" spans="20:20">
      <c r="T8663" s="3"/>
    </row>
    <row r="8664" spans="20:20">
      <c r="T8664" s="3"/>
    </row>
    <row r="8665" spans="20:20">
      <c r="T8665" s="3"/>
    </row>
    <row r="8666" spans="20:20">
      <c r="T8666" s="3"/>
    </row>
    <row r="8667" spans="20:20">
      <c r="T8667" s="3"/>
    </row>
    <row r="8668" spans="20:20">
      <c r="T8668" s="3"/>
    </row>
    <row r="8669" spans="20:20">
      <c r="T8669" s="3"/>
    </row>
    <row r="8670" spans="20:20">
      <c r="T8670" s="3"/>
    </row>
    <row r="8671" spans="20:20">
      <c r="T8671" s="3"/>
    </row>
    <row r="8672" spans="20:20">
      <c r="T8672" s="3"/>
    </row>
    <row r="8673" spans="20:20">
      <c r="T8673" s="3"/>
    </row>
    <row r="8674" spans="20:20">
      <c r="T8674" s="3"/>
    </row>
    <row r="8675" spans="20:20">
      <c r="T8675" s="3"/>
    </row>
    <row r="8676" spans="20:20">
      <c r="T8676" s="3"/>
    </row>
    <row r="8677" spans="20:20">
      <c r="T8677" s="3"/>
    </row>
    <row r="8678" spans="20:20">
      <c r="T8678" s="3"/>
    </row>
    <row r="8679" spans="20:20">
      <c r="T8679" s="3"/>
    </row>
    <row r="8680" spans="20:20">
      <c r="T8680" s="3"/>
    </row>
    <row r="8681" spans="20:20">
      <c r="T8681" s="3"/>
    </row>
    <row r="8682" spans="20:20">
      <c r="T8682" s="3"/>
    </row>
    <row r="8683" spans="20:20">
      <c r="T8683" s="3"/>
    </row>
    <row r="8684" spans="20:20">
      <c r="T8684" s="3"/>
    </row>
    <row r="8685" spans="20:20">
      <c r="T8685" s="3"/>
    </row>
    <row r="8686" spans="20:20">
      <c r="T8686" s="3"/>
    </row>
    <row r="8687" spans="20:20">
      <c r="T8687" s="3"/>
    </row>
    <row r="8688" spans="20:20">
      <c r="T8688" s="3"/>
    </row>
    <row r="8689" spans="20:20">
      <c r="T8689" s="3"/>
    </row>
    <row r="8690" spans="20:20">
      <c r="T8690" s="3"/>
    </row>
    <row r="8691" spans="20:20">
      <c r="T8691" s="3"/>
    </row>
    <row r="8692" spans="20:20">
      <c r="T8692" s="3"/>
    </row>
    <row r="8693" spans="20:20">
      <c r="T8693" s="3"/>
    </row>
    <row r="8694" spans="20:20">
      <c r="T8694" s="3"/>
    </row>
    <row r="8695" spans="20:20">
      <c r="T8695" s="3"/>
    </row>
    <row r="8696" spans="20:20">
      <c r="T8696" s="3"/>
    </row>
    <row r="8697" spans="20:20">
      <c r="T8697" s="3"/>
    </row>
    <row r="8698" spans="20:20">
      <c r="T8698" s="3"/>
    </row>
    <row r="8699" spans="20:20">
      <c r="T8699" s="3"/>
    </row>
    <row r="8700" spans="20:20">
      <c r="T8700" s="3"/>
    </row>
    <row r="8701" spans="20:20">
      <c r="T8701" s="3"/>
    </row>
    <row r="8702" spans="20:20">
      <c r="T8702" s="3"/>
    </row>
    <row r="8703" spans="20:20">
      <c r="T8703" s="3"/>
    </row>
    <row r="8704" spans="20:20">
      <c r="T8704" s="3"/>
    </row>
    <row r="8705" spans="20:20">
      <c r="T8705" s="3"/>
    </row>
    <row r="8706" spans="20:20">
      <c r="T8706" s="3"/>
    </row>
    <row r="8707" spans="20:20">
      <c r="T8707" s="3"/>
    </row>
    <row r="8708" spans="20:20">
      <c r="T8708" s="3"/>
    </row>
    <row r="8709" spans="20:20">
      <c r="T8709" s="3"/>
    </row>
    <row r="8710" spans="20:20">
      <c r="T8710" s="3"/>
    </row>
    <row r="8711" spans="20:20">
      <c r="T8711" s="3"/>
    </row>
    <row r="8712" spans="20:20">
      <c r="T8712" s="3"/>
    </row>
    <row r="8713" spans="20:20">
      <c r="T8713" s="3"/>
    </row>
    <row r="8714" spans="20:20">
      <c r="T8714" s="3"/>
    </row>
    <row r="8715" spans="20:20">
      <c r="T8715" s="3"/>
    </row>
    <row r="8716" spans="20:20">
      <c r="T8716" s="3"/>
    </row>
    <row r="8717" spans="20:20">
      <c r="T8717" s="3"/>
    </row>
    <row r="8718" spans="20:20">
      <c r="T8718" s="3"/>
    </row>
    <row r="8719" spans="20:20">
      <c r="T8719" s="3"/>
    </row>
    <row r="8720" spans="20:20">
      <c r="T8720" s="3"/>
    </row>
    <row r="8721" spans="20:20">
      <c r="T8721" s="3"/>
    </row>
    <row r="8722" spans="20:20">
      <c r="T8722" s="3"/>
    </row>
    <row r="8723" spans="20:20">
      <c r="T8723" s="3"/>
    </row>
    <row r="8724" spans="20:20">
      <c r="T8724" s="3"/>
    </row>
    <row r="8725" spans="20:20">
      <c r="T8725" s="3"/>
    </row>
    <row r="8726" spans="20:20">
      <c r="T8726" s="3"/>
    </row>
    <row r="8727" spans="20:20">
      <c r="T8727" s="3"/>
    </row>
    <row r="8728" spans="20:20">
      <c r="T8728" s="3"/>
    </row>
    <row r="8729" spans="20:20">
      <c r="T8729" s="3"/>
    </row>
    <row r="8730" spans="20:20">
      <c r="T8730" s="3"/>
    </row>
    <row r="8731" spans="20:20">
      <c r="T8731" s="3"/>
    </row>
    <row r="8732" spans="20:20">
      <c r="T8732" s="3"/>
    </row>
    <row r="8733" spans="20:20">
      <c r="T8733" s="3"/>
    </row>
    <row r="8734" spans="20:20">
      <c r="T8734" s="3"/>
    </row>
    <row r="8735" spans="20:20">
      <c r="T8735" s="3"/>
    </row>
    <row r="8736" spans="20:20">
      <c r="T8736" s="3"/>
    </row>
    <row r="8737" spans="20:20">
      <c r="T8737" s="3"/>
    </row>
    <row r="8738" spans="20:20">
      <c r="T8738" s="3"/>
    </row>
    <row r="8739" spans="20:20">
      <c r="T8739" s="3"/>
    </row>
    <row r="8740" spans="20:20">
      <c r="T8740" s="3"/>
    </row>
    <row r="8741" spans="20:20">
      <c r="T8741" s="3"/>
    </row>
    <row r="8742" spans="20:20">
      <c r="T8742" s="3"/>
    </row>
    <row r="8743" spans="20:20">
      <c r="T8743" s="3"/>
    </row>
    <row r="8744" spans="20:20">
      <c r="T8744" s="3"/>
    </row>
    <row r="8745" spans="20:20">
      <c r="T8745" s="3"/>
    </row>
    <row r="8746" spans="20:20">
      <c r="T8746" s="3"/>
    </row>
    <row r="8747" spans="20:20">
      <c r="T8747" s="3"/>
    </row>
    <row r="8748" spans="20:20">
      <c r="T8748" s="3"/>
    </row>
    <row r="8749" spans="20:20">
      <c r="T8749" s="3"/>
    </row>
    <row r="8750" spans="20:20">
      <c r="T8750" s="3"/>
    </row>
    <row r="8751" spans="20:20">
      <c r="T8751" s="3"/>
    </row>
    <row r="8752" spans="20:20">
      <c r="T8752" s="3"/>
    </row>
    <row r="8753" spans="20:20">
      <c r="T8753" s="3"/>
    </row>
    <row r="8754" spans="20:20">
      <c r="T8754" s="3"/>
    </row>
    <row r="8755" spans="20:20">
      <c r="T8755" s="3"/>
    </row>
    <row r="8756" spans="20:20">
      <c r="T8756" s="3"/>
    </row>
    <row r="8757" spans="20:20">
      <c r="T8757" s="3"/>
    </row>
    <row r="8758" spans="20:20">
      <c r="T8758" s="3"/>
    </row>
    <row r="8759" spans="20:20">
      <c r="T8759" s="3"/>
    </row>
    <row r="8760" spans="20:20">
      <c r="T8760" s="3"/>
    </row>
    <row r="8761" spans="20:20">
      <c r="T8761" s="3"/>
    </row>
    <row r="8762" spans="20:20">
      <c r="T8762" s="3"/>
    </row>
    <row r="8763" spans="20:20">
      <c r="T8763" s="3"/>
    </row>
    <row r="8764" spans="20:20">
      <c r="T8764" s="3"/>
    </row>
    <row r="8765" spans="20:20">
      <c r="T8765" s="3"/>
    </row>
    <row r="8766" spans="20:20">
      <c r="T8766" s="3"/>
    </row>
    <row r="8767" spans="20:20">
      <c r="T8767" s="3"/>
    </row>
    <row r="8768" spans="20:20">
      <c r="T8768" s="3"/>
    </row>
    <row r="8769" spans="20:20">
      <c r="T8769" s="3"/>
    </row>
    <row r="8770" spans="20:20">
      <c r="T8770" s="3"/>
    </row>
    <row r="8771" spans="20:20">
      <c r="T8771" s="3"/>
    </row>
    <row r="8772" spans="20:20">
      <c r="T8772" s="3"/>
    </row>
    <row r="8773" spans="20:20">
      <c r="T8773" s="3"/>
    </row>
    <row r="8774" spans="20:20">
      <c r="T8774" s="3"/>
    </row>
    <row r="8775" spans="20:20">
      <c r="T8775" s="3"/>
    </row>
    <row r="8776" spans="20:20">
      <c r="T8776" s="3"/>
    </row>
    <row r="8777" spans="20:20">
      <c r="T8777" s="3"/>
    </row>
    <row r="8778" spans="20:20">
      <c r="T8778" s="3"/>
    </row>
    <row r="8779" spans="20:20">
      <c r="T8779" s="3"/>
    </row>
    <row r="8780" spans="20:20">
      <c r="T8780" s="3"/>
    </row>
    <row r="8781" spans="20:20">
      <c r="T8781" s="3"/>
    </row>
    <row r="8782" spans="20:20">
      <c r="T8782" s="3"/>
    </row>
    <row r="8783" spans="20:20">
      <c r="T8783" s="3"/>
    </row>
    <row r="8784" spans="20:20">
      <c r="T8784" s="3"/>
    </row>
    <row r="8785" spans="20:20">
      <c r="T8785" s="3"/>
    </row>
    <row r="8786" spans="20:20">
      <c r="T8786" s="3"/>
    </row>
    <row r="8787" spans="20:20">
      <c r="T8787" s="3"/>
    </row>
    <row r="8788" spans="20:20">
      <c r="T8788" s="3"/>
    </row>
    <row r="8789" spans="20:20">
      <c r="T8789" s="3"/>
    </row>
    <row r="8790" spans="20:20">
      <c r="T8790" s="3"/>
    </row>
    <row r="8791" spans="20:20">
      <c r="T8791" s="3"/>
    </row>
    <row r="8792" spans="20:20">
      <c r="T8792" s="3"/>
    </row>
    <row r="8793" spans="20:20">
      <c r="T8793" s="3"/>
    </row>
    <row r="8794" spans="20:20">
      <c r="T8794" s="3"/>
    </row>
    <row r="8795" spans="20:20">
      <c r="T8795" s="3"/>
    </row>
    <row r="8796" spans="20:20">
      <c r="T8796" s="3"/>
    </row>
    <row r="8797" spans="20:20">
      <c r="T8797" s="3"/>
    </row>
    <row r="8798" spans="20:20">
      <c r="T8798" s="3"/>
    </row>
    <row r="8799" spans="20:20">
      <c r="T8799" s="3"/>
    </row>
    <row r="8800" spans="20:20">
      <c r="T8800" s="3"/>
    </row>
    <row r="8801" spans="20:20">
      <c r="T8801" s="3"/>
    </row>
    <row r="8802" spans="20:20">
      <c r="T8802" s="3"/>
    </row>
    <row r="8803" spans="20:20">
      <c r="T8803" s="3"/>
    </row>
    <row r="8804" spans="20:20">
      <c r="T8804" s="3"/>
    </row>
    <row r="8805" spans="20:20">
      <c r="T8805" s="3"/>
    </row>
    <row r="8806" spans="20:20">
      <c r="T8806" s="3"/>
    </row>
    <row r="8807" spans="20:20">
      <c r="T8807" s="3"/>
    </row>
    <row r="8808" spans="20:20">
      <c r="T8808" s="3"/>
    </row>
    <row r="8809" spans="20:20">
      <c r="T8809" s="3"/>
    </row>
    <row r="8810" spans="20:20">
      <c r="T8810" s="3"/>
    </row>
    <row r="8811" spans="20:20">
      <c r="T8811" s="3"/>
    </row>
    <row r="8812" spans="20:20">
      <c r="T8812" s="3"/>
    </row>
    <row r="8813" spans="20:20">
      <c r="T8813" s="3"/>
    </row>
    <row r="8814" spans="20:20">
      <c r="T8814" s="3"/>
    </row>
    <row r="8815" spans="20:20">
      <c r="T8815" s="3"/>
    </row>
    <row r="8816" spans="20:20">
      <c r="T8816" s="3"/>
    </row>
    <row r="8817" spans="20:20">
      <c r="T8817" s="3"/>
    </row>
    <row r="8818" spans="20:20">
      <c r="T8818" s="3"/>
    </row>
    <row r="8819" spans="20:20">
      <c r="T8819" s="3"/>
    </row>
    <row r="8820" spans="20:20">
      <c r="T8820" s="3"/>
    </row>
    <row r="8821" spans="20:20">
      <c r="T8821" s="3"/>
    </row>
    <row r="8822" spans="20:20">
      <c r="T8822" s="3"/>
    </row>
    <row r="8823" spans="20:20">
      <c r="T8823" s="3"/>
    </row>
    <row r="8824" spans="20:20">
      <c r="T8824" s="3"/>
    </row>
    <row r="8825" spans="20:20">
      <c r="T8825" s="3"/>
    </row>
    <row r="8826" spans="20:20">
      <c r="T8826" s="3"/>
    </row>
    <row r="8827" spans="20:20">
      <c r="T8827" s="3"/>
    </row>
    <row r="8828" spans="20:20">
      <c r="T8828" s="3"/>
    </row>
    <row r="8829" spans="20:20">
      <c r="T8829" s="3"/>
    </row>
    <row r="8830" spans="20:20">
      <c r="T8830" s="3"/>
    </row>
    <row r="8831" spans="20:20">
      <c r="T8831" s="3"/>
    </row>
    <row r="8832" spans="20:20">
      <c r="T8832" s="3"/>
    </row>
    <row r="8833" spans="20:20">
      <c r="T8833" s="3"/>
    </row>
    <row r="8834" spans="20:20">
      <c r="T8834" s="3"/>
    </row>
    <row r="8835" spans="20:20">
      <c r="T8835" s="3"/>
    </row>
    <row r="8836" spans="20:20">
      <c r="T8836" s="3"/>
    </row>
    <row r="8837" spans="20:20">
      <c r="T8837" s="3"/>
    </row>
    <row r="8838" spans="20:20">
      <c r="T8838" s="3"/>
    </row>
    <row r="8839" spans="20:20">
      <c r="T8839" s="3"/>
    </row>
    <row r="8840" spans="20:20">
      <c r="T8840" s="3"/>
    </row>
    <row r="8841" spans="20:20">
      <c r="T8841" s="3"/>
    </row>
    <row r="8842" spans="20:20">
      <c r="T8842" s="3"/>
    </row>
    <row r="8843" spans="20:20">
      <c r="T8843" s="3"/>
    </row>
    <row r="8844" spans="20:20">
      <c r="T8844" s="3"/>
    </row>
    <row r="8845" spans="20:20">
      <c r="T8845" s="3"/>
    </row>
    <row r="8846" spans="20:20">
      <c r="T8846" s="3"/>
    </row>
    <row r="8847" spans="20:20">
      <c r="T8847" s="3"/>
    </row>
    <row r="8848" spans="20:20">
      <c r="T8848" s="3"/>
    </row>
    <row r="8849" spans="20:20">
      <c r="T8849" s="3"/>
    </row>
    <row r="8850" spans="20:20">
      <c r="T8850" s="3"/>
    </row>
    <row r="8851" spans="20:20">
      <c r="T8851" s="3"/>
    </row>
    <row r="8852" spans="20:20">
      <c r="T8852" s="3"/>
    </row>
    <row r="8853" spans="20:20">
      <c r="T8853" s="3"/>
    </row>
    <row r="8854" spans="20:20">
      <c r="T8854" s="3"/>
    </row>
    <row r="8855" spans="20:20">
      <c r="T8855" s="3"/>
    </row>
    <row r="8856" spans="20:20">
      <c r="T8856" s="3"/>
    </row>
    <row r="8857" spans="20:20">
      <c r="T8857" s="3"/>
    </row>
    <row r="8858" spans="20:20">
      <c r="T8858" s="3"/>
    </row>
    <row r="8859" spans="20:20">
      <c r="T8859" s="3"/>
    </row>
    <row r="8860" spans="20:20">
      <c r="T8860" s="3"/>
    </row>
    <row r="8861" spans="20:20">
      <c r="T8861" s="3"/>
    </row>
    <row r="8862" spans="20:20">
      <c r="T8862" s="96"/>
    </row>
    <row r="8863" spans="20:20">
      <c r="T8863" s="3"/>
    </row>
    <row r="8864" spans="20:20">
      <c r="T8864" s="3"/>
    </row>
    <row r="8865" spans="20:20">
      <c r="T8865" s="3"/>
    </row>
    <row r="8866" spans="20:20">
      <c r="T8866" s="3"/>
    </row>
    <row r="8867" spans="20:20">
      <c r="T8867" s="3"/>
    </row>
    <row r="8868" spans="20:20">
      <c r="T8868" s="3"/>
    </row>
    <row r="8869" spans="20:20">
      <c r="T8869" s="3"/>
    </row>
    <row r="8870" spans="20:20">
      <c r="T8870" s="3"/>
    </row>
    <row r="8871" spans="20:20">
      <c r="T8871" s="3"/>
    </row>
    <row r="8872" spans="20:20">
      <c r="T8872" s="3"/>
    </row>
    <row r="8873" spans="20:20">
      <c r="T8873" s="3"/>
    </row>
    <row r="8874" spans="20:20">
      <c r="T8874" s="3"/>
    </row>
    <row r="8875" spans="20:20">
      <c r="T8875" s="3"/>
    </row>
    <row r="8876" spans="20:20">
      <c r="T8876" s="3"/>
    </row>
    <row r="8877" spans="20:20">
      <c r="T8877" s="3"/>
    </row>
    <row r="8878" spans="20:20">
      <c r="T8878" s="3"/>
    </row>
    <row r="8879" spans="20:20">
      <c r="T8879" s="3"/>
    </row>
    <row r="8880" spans="20:20">
      <c r="T8880" s="3"/>
    </row>
    <row r="8881" spans="20:20">
      <c r="T8881" s="3"/>
    </row>
    <row r="8882" spans="20:20">
      <c r="T8882" s="3"/>
    </row>
    <row r="8883" spans="20:20">
      <c r="T8883" s="3"/>
    </row>
    <row r="8884" spans="20:20">
      <c r="T8884" s="3"/>
    </row>
    <row r="8885" spans="20:20">
      <c r="T8885" s="3"/>
    </row>
    <row r="8886" spans="20:20">
      <c r="T8886" s="3"/>
    </row>
    <row r="8887" spans="20:20">
      <c r="T8887" s="3"/>
    </row>
    <row r="8888" spans="20:20">
      <c r="T8888" s="3"/>
    </row>
    <row r="8889" spans="20:20">
      <c r="T8889" s="3"/>
    </row>
    <row r="8890" spans="20:20">
      <c r="T8890" s="3"/>
    </row>
    <row r="8891" spans="20:20">
      <c r="T8891" s="3"/>
    </row>
    <row r="8892" spans="20:20">
      <c r="T8892" s="3"/>
    </row>
    <row r="8893" spans="20:20">
      <c r="T8893" s="3"/>
    </row>
    <row r="8894" spans="20:20">
      <c r="T8894" s="3"/>
    </row>
    <row r="8895" spans="20:20">
      <c r="T8895" s="3"/>
    </row>
    <row r="8896" spans="20:20">
      <c r="T8896" s="3"/>
    </row>
    <row r="8897" spans="20:20">
      <c r="T8897" s="3"/>
    </row>
    <row r="8898" spans="20:20">
      <c r="T8898" s="3"/>
    </row>
    <row r="8899" spans="20:20">
      <c r="T8899" s="3"/>
    </row>
    <row r="8900" spans="20:20">
      <c r="T8900" s="3"/>
    </row>
    <row r="8901" spans="20:20">
      <c r="T8901" s="3"/>
    </row>
    <row r="8902" spans="20:20">
      <c r="T8902" s="3"/>
    </row>
    <row r="8903" spans="20:20">
      <c r="T8903" s="3"/>
    </row>
    <row r="8904" spans="20:20">
      <c r="T8904" s="3"/>
    </row>
    <row r="8905" spans="20:20">
      <c r="T8905" s="3"/>
    </row>
    <row r="8906" spans="20:20">
      <c r="T8906" s="3"/>
    </row>
    <row r="8907" spans="20:20">
      <c r="T8907" s="3"/>
    </row>
    <row r="8908" spans="20:20">
      <c r="T8908" s="3"/>
    </row>
    <row r="8909" spans="20:20">
      <c r="T8909" s="3"/>
    </row>
    <row r="8910" spans="20:20">
      <c r="T8910" s="3"/>
    </row>
    <row r="8911" spans="20:20">
      <c r="T8911" s="3"/>
    </row>
    <row r="8912" spans="20:20">
      <c r="T8912" s="3"/>
    </row>
    <row r="8913" spans="20:20">
      <c r="T8913" s="3"/>
    </row>
    <row r="8914" spans="20:20">
      <c r="T8914" s="3"/>
    </row>
    <row r="8915" spans="20:20">
      <c r="T8915" s="3"/>
    </row>
    <row r="8916" spans="20:20">
      <c r="T8916" s="3"/>
    </row>
    <row r="8917" spans="20:20">
      <c r="T8917" s="3"/>
    </row>
    <row r="8918" spans="20:20">
      <c r="T8918" s="3"/>
    </row>
    <row r="8919" spans="20:20">
      <c r="T8919" s="3"/>
    </row>
    <row r="8920" spans="20:20">
      <c r="T8920" s="3"/>
    </row>
    <row r="8921" spans="20:20">
      <c r="T8921" s="3"/>
    </row>
    <row r="8922" spans="20:20">
      <c r="T8922" s="3"/>
    </row>
    <row r="8923" spans="20:20">
      <c r="T8923" s="3"/>
    </row>
    <row r="8924" spans="20:20">
      <c r="T8924" s="3"/>
    </row>
    <row r="8925" spans="20:20">
      <c r="T8925" s="3"/>
    </row>
    <row r="8926" spans="20:20">
      <c r="T8926" s="3"/>
    </row>
    <row r="8927" spans="20:20">
      <c r="T8927" s="3"/>
    </row>
    <row r="8928" spans="20:20">
      <c r="T8928" s="3"/>
    </row>
    <row r="8929" spans="20:20">
      <c r="T8929" s="3"/>
    </row>
    <row r="8930" spans="20:20">
      <c r="T8930" s="3"/>
    </row>
    <row r="8931" spans="20:20">
      <c r="T8931" s="3"/>
    </row>
    <row r="8932" spans="20:20">
      <c r="T8932" s="3"/>
    </row>
    <row r="8933" spans="20:20">
      <c r="T8933" s="3"/>
    </row>
    <row r="8934" spans="20:20">
      <c r="T8934" s="3"/>
    </row>
    <row r="8935" spans="20:20">
      <c r="T8935" s="3"/>
    </row>
    <row r="8936" spans="20:20">
      <c r="T8936" s="3"/>
    </row>
    <row r="8937" spans="20:20">
      <c r="T8937" s="3"/>
    </row>
    <row r="8938" spans="20:20">
      <c r="T8938" s="3"/>
    </row>
    <row r="8939" spans="20:20">
      <c r="T8939" s="3"/>
    </row>
    <row r="8940" spans="20:20">
      <c r="T8940" s="3"/>
    </row>
    <row r="8941" spans="20:20">
      <c r="T8941" s="3"/>
    </row>
    <row r="8942" spans="20:20">
      <c r="T8942" s="3"/>
    </row>
    <row r="8943" spans="20:20">
      <c r="T8943" s="3"/>
    </row>
    <row r="8944" spans="20:20">
      <c r="T8944" s="3"/>
    </row>
    <row r="8945" spans="20:20">
      <c r="T8945" s="3"/>
    </row>
    <row r="8946" spans="20:20">
      <c r="T8946" s="3"/>
    </row>
    <row r="8947" spans="20:20">
      <c r="T8947" s="3"/>
    </row>
    <row r="8948" spans="20:20">
      <c r="T8948" s="3"/>
    </row>
    <row r="8949" spans="20:20">
      <c r="T8949" s="3"/>
    </row>
    <row r="8950" spans="20:20">
      <c r="T8950" s="3"/>
    </row>
    <row r="8951" spans="20:20">
      <c r="T8951" s="3"/>
    </row>
    <row r="8952" spans="20:20">
      <c r="T8952" s="3"/>
    </row>
    <row r="8953" spans="20:20">
      <c r="T8953" s="3"/>
    </row>
    <row r="8954" spans="20:20">
      <c r="T8954" s="3"/>
    </row>
    <row r="8955" spans="20:20">
      <c r="T8955" s="3"/>
    </row>
    <row r="8956" spans="20:20">
      <c r="T8956" s="3"/>
    </row>
    <row r="8957" spans="20:20">
      <c r="T8957" s="3"/>
    </row>
    <row r="8958" spans="20:20">
      <c r="T8958" s="3"/>
    </row>
    <row r="8959" spans="20:20">
      <c r="T8959" s="3"/>
    </row>
    <row r="8960" spans="20:20">
      <c r="T8960" s="3"/>
    </row>
    <row r="8961" spans="20:20">
      <c r="T8961" s="3"/>
    </row>
    <row r="8962" spans="20:20">
      <c r="T8962" s="3"/>
    </row>
    <row r="8963" spans="20:20">
      <c r="T8963" s="3"/>
    </row>
    <row r="8964" spans="20:20">
      <c r="T8964" s="3"/>
    </row>
    <row r="8965" spans="20:20">
      <c r="T8965" s="3"/>
    </row>
    <row r="8966" spans="20:20">
      <c r="T8966" s="3"/>
    </row>
    <row r="8967" spans="20:20">
      <c r="T8967" s="3"/>
    </row>
    <row r="8968" spans="20:20">
      <c r="T8968" s="3"/>
    </row>
    <row r="8969" spans="20:20">
      <c r="T8969" s="3"/>
    </row>
    <row r="8970" spans="20:20">
      <c r="T8970" s="3"/>
    </row>
    <row r="8971" spans="20:20">
      <c r="T8971" s="3"/>
    </row>
    <row r="8972" spans="20:20">
      <c r="T8972" s="3"/>
    </row>
    <row r="8973" spans="20:20">
      <c r="T8973" s="3"/>
    </row>
    <row r="8974" spans="20:20">
      <c r="T8974" s="3"/>
    </row>
    <row r="8975" spans="20:20">
      <c r="T8975" s="3"/>
    </row>
    <row r="8976" spans="20:20">
      <c r="T8976" s="3"/>
    </row>
    <row r="8977" spans="20:20">
      <c r="T8977" s="3"/>
    </row>
    <row r="8978" spans="20:20">
      <c r="T8978" s="3"/>
    </row>
    <row r="8979" spans="20:20">
      <c r="T8979" s="3"/>
    </row>
    <row r="8980" spans="20:20">
      <c r="T8980" s="3"/>
    </row>
    <row r="8981" spans="20:20">
      <c r="T8981" s="3"/>
    </row>
    <row r="8982" spans="20:20">
      <c r="T8982" s="3"/>
    </row>
    <row r="8983" spans="20:20">
      <c r="T8983" s="3"/>
    </row>
    <row r="8984" spans="20:20">
      <c r="T8984" s="3"/>
    </row>
    <row r="8985" spans="20:20">
      <c r="T8985" s="3"/>
    </row>
    <row r="8986" spans="20:20">
      <c r="T8986" s="3"/>
    </row>
    <row r="8987" spans="20:20">
      <c r="T8987" s="3"/>
    </row>
    <row r="8988" spans="20:20">
      <c r="T8988" s="3"/>
    </row>
    <row r="8989" spans="20:20">
      <c r="T8989" s="3"/>
    </row>
    <row r="8990" spans="20:20">
      <c r="T8990" s="3"/>
    </row>
    <row r="8991" spans="20:20">
      <c r="T8991" s="3"/>
    </row>
    <row r="8992" spans="20:20">
      <c r="T8992" s="3"/>
    </row>
    <row r="8993" spans="20:20">
      <c r="T8993" s="3"/>
    </row>
    <row r="8994" spans="20:20">
      <c r="T8994" s="3"/>
    </row>
    <row r="8995" spans="20:20">
      <c r="T8995" s="3"/>
    </row>
    <row r="8996" spans="20:20">
      <c r="T8996" s="3"/>
    </row>
    <row r="8997" spans="20:20">
      <c r="T8997" s="3"/>
    </row>
    <row r="8998" spans="20:20">
      <c r="T8998" s="3"/>
    </row>
    <row r="8999" spans="20:20">
      <c r="T8999" s="3"/>
    </row>
    <row r="9000" spans="20:20">
      <c r="T9000" s="3"/>
    </row>
    <row r="9001" spans="20:20">
      <c r="T9001" s="3"/>
    </row>
    <row r="9002" spans="20:20">
      <c r="T9002" s="3"/>
    </row>
    <row r="9003" spans="20:20">
      <c r="T9003" s="3"/>
    </row>
    <row r="9004" spans="20:20">
      <c r="T9004" s="3"/>
    </row>
    <row r="9005" spans="20:20">
      <c r="T9005" s="3"/>
    </row>
    <row r="9006" spans="20:20">
      <c r="T9006" s="3"/>
    </row>
    <row r="9007" spans="20:20">
      <c r="T9007" s="3"/>
    </row>
    <row r="9008" spans="20:20">
      <c r="T9008" s="3"/>
    </row>
    <row r="9009" spans="20:20">
      <c r="T9009" s="3"/>
    </row>
    <row r="9010" spans="20:20">
      <c r="T9010" s="3"/>
    </row>
    <row r="9011" spans="20:20">
      <c r="T9011" s="3"/>
    </row>
    <row r="9012" spans="20:20">
      <c r="T9012" s="3"/>
    </row>
    <row r="9013" spans="20:20">
      <c r="T9013" s="3"/>
    </row>
    <row r="9014" spans="20:20">
      <c r="T9014" s="3"/>
    </row>
    <row r="9015" spans="20:20">
      <c r="T9015" s="3"/>
    </row>
    <row r="9016" spans="20:20">
      <c r="T9016" s="3"/>
    </row>
    <row r="9017" spans="20:20">
      <c r="T9017" s="3"/>
    </row>
    <row r="9018" spans="20:20">
      <c r="T9018" s="3"/>
    </row>
    <row r="9019" spans="20:20">
      <c r="T9019" s="3"/>
    </row>
    <row r="9020" spans="20:20">
      <c r="T9020" s="3"/>
    </row>
    <row r="9021" spans="20:20">
      <c r="T9021" s="3"/>
    </row>
    <row r="9022" spans="20:20">
      <c r="T9022" s="3"/>
    </row>
    <row r="9023" spans="20:20">
      <c r="T9023" s="3"/>
    </row>
    <row r="9024" spans="20:20">
      <c r="T9024" s="3"/>
    </row>
    <row r="9025" spans="20:20">
      <c r="T9025" s="3"/>
    </row>
    <row r="9026" spans="20:20">
      <c r="T9026" s="3"/>
    </row>
    <row r="9027" spans="20:20">
      <c r="T9027" s="3"/>
    </row>
    <row r="9028" spans="20:20">
      <c r="T9028" s="3"/>
    </row>
    <row r="9029" spans="20:20">
      <c r="T9029" s="3"/>
    </row>
    <row r="9030" spans="20:20">
      <c r="T9030" s="3"/>
    </row>
    <row r="9031" spans="20:20">
      <c r="T9031" s="3"/>
    </row>
    <row r="9032" spans="20:20">
      <c r="T9032" s="3"/>
    </row>
    <row r="9033" spans="20:20">
      <c r="T9033" s="3"/>
    </row>
    <row r="9034" spans="20:20">
      <c r="T9034" s="96"/>
    </row>
    <row r="9035" spans="20:20">
      <c r="T9035" s="3"/>
    </row>
    <row r="9036" spans="20:20">
      <c r="T9036" s="3"/>
    </row>
    <row r="9037" spans="20:20">
      <c r="T9037" s="3"/>
    </row>
    <row r="9038" spans="20:20">
      <c r="T9038" s="3"/>
    </row>
    <row r="9039" spans="20:20">
      <c r="T9039" s="3"/>
    </row>
    <row r="9040" spans="20:20">
      <c r="T9040" s="3"/>
    </row>
    <row r="9041" spans="20:20">
      <c r="T9041" s="3"/>
    </row>
    <row r="9042" spans="20:20">
      <c r="T9042" s="3"/>
    </row>
    <row r="9043" spans="20:20">
      <c r="T9043" s="3"/>
    </row>
    <row r="9044" spans="20:20">
      <c r="T9044" s="3"/>
    </row>
    <row r="9045" spans="20:20">
      <c r="T9045" s="3"/>
    </row>
    <row r="9046" spans="20:20">
      <c r="T9046" s="3"/>
    </row>
    <row r="9047" spans="20:20">
      <c r="T9047" s="3"/>
    </row>
    <row r="9048" spans="20:20">
      <c r="T9048" s="3"/>
    </row>
    <row r="9049" spans="20:20">
      <c r="T9049" s="3"/>
    </row>
    <row r="9050" spans="20:20">
      <c r="T9050" s="3"/>
    </row>
    <row r="9051" spans="20:20">
      <c r="T9051" s="3"/>
    </row>
    <row r="9052" spans="20:20">
      <c r="T9052" s="3"/>
    </row>
    <row r="9053" spans="20:20">
      <c r="T9053" s="3"/>
    </row>
    <row r="9054" spans="20:20">
      <c r="T9054" s="3"/>
    </row>
    <row r="9055" spans="20:20">
      <c r="T9055" s="3"/>
    </row>
    <row r="9056" spans="20:20">
      <c r="T9056" s="3"/>
    </row>
    <row r="9057" spans="20:20">
      <c r="T9057" s="3"/>
    </row>
    <row r="9058" spans="20:20">
      <c r="T9058" s="3"/>
    </row>
    <row r="9059" spans="20:20">
      <c r="T9059" s="3"/>
    </row>
    <row r="9060" spans="20:20">
      <c r="T9060" s="3"/>
    </row>
    <row r="9061" spans="20:20">
      <c r="T9061" s="3"/>
    </row>
    <row r="9062" spans="20:20">
      <c r="T9062" s="3"/>
    </row>
    <row r="9063" spans="20:20">
      <c r="T9063" s="3"/>
    </row>
    <row r="9064" spans="20:20">
      <c r="T9064" s="3"/>
    </row>
    <row r="9065" spans="20:20">
      <c r="T9065" s="3"/>
    </row>
    <row r="9066" spans="20:20">
      <c r="T9066" s="3"/>
    </row>
    <row r="9067" spans="20:20">
      <c r="T9067" s="3"/>
    </row>
    <row r="9068" spans="20:20">
      <c r="T9068" s="3"/>
    </row>
    <row r="9069" spans="20:20">
      <c r="T9069" s="3"/>
    </row>
    <row r="9070" spans="20:20">
      <c r="T9070" s="3"/>
    </row>
    <row r="9071" spans="20:20">
      <c r="T9071" s="3"/>
    </row>
    <row r="9072" spans="20:20">
      <c r="T9072" s="3"/>
    </row>
    <row r="9073" spans="20:20">
      <c r="T9073" s="3"/>
    </row>
    <row r="9074" spans="20:20">
      <c r="T9074" s="3"/>
    </row>
    <row r="9075" spans="20:20">
      <c r="T9075" s="3"/>
    </row>
    <row r="9076" spans="20:20">
      <c r="T9076" s="3"/>
    </row>
    <row r="9077" spans="20:20">
      <c r="T9077" s="3"/>
    </row>
    <row r="9078" spans="20:20">
      <c r="T9078" s="3"/>
    </row>
    <row r="9079" spans="20:20">
      <c r="T9079" s="3"/>
    </row>
    <row r="9080" spans="20:20">
      <c r="T9080" s="3"/>
    </row>
    <row r="9081" spans="20:20">
      <c r="T9081" s="3"/>
    </row>
    <row r="9082" spans="20:20">
      <c r="T9082" s="3"/>
    </row>
    <row r="9083" spans="20:20">
      <c r="T9083" s="3"/>
    </row>
    <row r="9084" spans="20:20">
      <c r="T9084" s="3"/>
    </row>
    <row r="9085" spans="20:20">
      <c r="T9085" s="3"/>
    </row>
    <row r="9086" spans="20:20">
      <c r="T9086" s="3"/>
    </row>
    <row r="9087" spans="20:20">
      <c r="T9087" s="3"/>
    </row>
    <row r="9088" spans="20:20">
      <c r="T9088" s="3"/>
    </row>
    <row r="9089" spans="20:20">
      <c r="T9089" s="3"/>
    </row>
    <row r="9090" spans="20:20">
      <c r="T9090" s="3"/>
    </row>
    <row r="9091" spans="20:20">
      <c r="T9091" s="3"/>
    </row>
    <row r="9092" spans="20:20">
      <c r="T9092" s="3"/>
    </row>
    <row r="9093" spans="20:20">
      <c r="T9093" s="3"/>
    </row>
    <row r="9094" spans="20:20">
      <c r="T9094" s="3"/>
    </row>
    <row r="9095" spans="20:20">
      <c r="T9095" s="3"/>
    </row>
    <row r="9096" spans="20:20">
      <c r="T9096" s="3"/>
    </row>
    <row r="9097" spans="20:20">
      <c r="T9097" s="3"/>
    </row>
    <row r="9098" spans="20:20">
      <c r="T9098" s="3"/>
    </row>
    <row r="9099" spans="20:20">
      <c r="T9099" s="3"/>
    </row>
    <row r="9100" spans="20:20">
      <c r="T9100" s="3"/>
    </row>
    <row r="9101" spans="20:20">
      <c r="T9101" s="3"/>
    </row>
    <row r="9102" spans="20:20">
      <c r="T9102" s="3"/>
    </row>
    <row r="9103" spans="20:20">
      <c r="T9103" s="3"/>
    </row>
    <row r="9104" spans="20:20">
      <c r="T9104" s="3"/>
    </row>
    <row r="9105" spans="20:20">
      <c r="T9105" s="3"/>
    </row>
    <row r="9106" spans="20:20">
      <c r="T9106" s="3"/>
    </row>
    <row r="9107" spans="20:20">
      <c r="T9107" s="3"/>
    </row>
    <row r="9108" spans="20:20">
      <c r="T9108" s="3"/>
    </row>
    <row r="9109" spans="20:20">
      <c r="T9109" s="3"/>
    </row>
    <row r="9110" spans="20:20">
      <c r="T9110" s="3"/>
    </row>
    <row r="9111" spans="20:20">
      <c r="T9111" s="3"/>
    </row>
    <row r="9112" spans="20:20">
      <c r="T9112" s="3"/>
    </row>
    <row r="9113" spans="20:20">
      <c r="T9113" s="3"/>
    </row>
    <row r="9114" spans="20:20">
      <c r="T9114" s="3"/>
    </row>
    <row r="9115" spans="20:20">
      <c r="T9115" s="3"/>
    </row>
    <row r="9116" spans="20:20">
      <c r="T9116" s="3"/>
    </row>
    <row r="9117" spans="20:20">
      <c r="T9117" s="3"/>
    </row>
    <row r="9118" spans="20:20">
      <c r="T9118" s="3"/>
    </row>
    <row r="9119" spans="20:20">
      <c r="T9119" s="3"/>
    </row>
    <row r="9120" spans="20:20">
      <c r="T9120" s="3"/>
    </row>
    <row r="9121" spans="20:20">
      <c r="T9121" s="3"/>
    </row>
    <row r="9122" spans="20:20">
      <c r="T9122" s="3"/>
    </row>
    <row r="9123" spans="20:20">
      <c r="T9123" s="3"/>
    </row>
    <row r="9124" spans="20:20">
      <c r="T9124" s="3"/>
    </row>
    <row r="9125" spans="20:20">
      <c r="T9125" s="3"/>
    </row>
    <row r="9126" spans="20:20">
      <c r="T9126" s="3"/>
    </row>
    <row r="9127" spans="20:20">
      <c r="T9127" s="3"/>
    </row>
    <row r="9128" spans="20:20">
      <c r="T9128" s="3"/>
    </row>
    <row r="9129" spans="20:20">
      <c r="T9129" s="3"/>
    </row>
    <row r="9130" spans="20:20">
      <c r="T9130" s="3"/>
    </row>
    <row r="9131" spans="20:20">
      <c r="T9131" s="3"/>
    </row>
    <row r="9132" spans="20:20">
      <c r="T9132" s="3"/>
    </row>
    <row r="9133" spans="20:20">
      <c r="T9133" s="3"/>
    </row>
    <row r="9134" spans="20:20">
      <c r="T9134" s="3"/>
    </row>
    <row r="9135" spans="20:20">
      <c r="T9135" s="3"/>
    </row>
    <row r="9136" spans="20:20">
      <c r="T9136" s="3"/>
    </row>
    <row r="9137" spans="20:20">
      <c r="T9137" s="3"/>
    </row>
    <row r="9138" spans="20:20">
      <c r="T9138" s="3"/>
    </row>
    <row r="9139" spans="20:20">
      <c r="T9139" s="3"/>
    </row>
    <row r="9140" spans="20:20">
      <c r="T9140" s="3"/>
    </row>
    <row r="9141" spans="20:20">
      <c r="T9141" s="3"/>
    </row>
    <row r="9142" spans="20:20">
      <c r="T9142" s="3"/>
    </row>
    <row r="9143" spans="20:20">
      <c r="T9143" s="3"/>
    </row>
    <row r="9144" spans="20:20">
      <c r="T9144" s="3"/>
    </row>
    <row r="9145" spans="20:20">
      <c r="T9145" s="3"/>
    </row>
    <row r="9146" spans="20:20">
      <c r="T9146" s="3"/>
    </row>
    <row r="9147" spans="20:20">
      <c r="T9147" s="3"/>
    </row>
    <row r="9148" spans="20:20">
      <c r="T9148" s="3"/>
    </row>
    <row r="9149" spans="20:20">
      <c r="T9149" s="3"/>
    </row>
    <row r="9150" spans="20:20">
      <c r="T9150" s="3"/>
    </row>
    <row r="9151" spans="20:20">
      <c r="T9151" s="3"/>
    </row>
    <row r="9152" spans="20:20">
      <c r="T9152" s="3"/>
    </row>
    <row r="9153" spans="20:20">
      <c r="T9153" s="3"/>
    </row>
    <row r="9154" spans="20:20">
      <c r="T9154" s="3"/>
    </row>
    <row r="9155" spans="20:20">
      <c r="T9155" s="3"/>
    </row>
    <row r="9156" spans="20:20">
      <c r="T9156" s="3"/>
    </row>
    <row r="9157" spans="20:20">
      <c r="T9157" s="3"/>
    </row>
    <row r="9158" spans="20:20">
      <c r="T9158" s="3"/>
    </row>
    <row r="9159" spans="20:20">
      <c r="T9159" s="3"/>
    </row>
    <row r="9160" spans="20:20">
      <c r="T9160" s="3"/>
    </row>
    <row r="9161" spans="20:20">
      <c r="T9161" s="3"/>
    </row>
    <row r="9162" spans="20:20">
      <c r="T9162" s="3"/>
    </row>
    <row r="9163" spans="20:20">
      <c r="T9163" s="3"/>
    </row>
    <row r="9164" spans="20:20">
      <c r="T9164" s="3"/>
    </row>
    <row r="9165" spans="20:20">
      <c r="T9165" s="3"/>
    </row>
    <row r="9166" spans="20:20">
      <c r="T9166" s="3"/>
    </row>
    <row r="9167" spans="20:20">
      <c r="T9167" s="3"/>
    </row>
    <row r="9168" spans="20:20">
      <c r="T9168" s="3"/>
    </row>
    <row r="9169" spans="20:20">
      <c r="T9169" s="3"/>
    </row>
    <row r="9170" spans="20:20">
      <c r="T9170" s="3"/>
    </row>
    <row r="9171" spans="20:20">
      <c r="T9171" s="3"/>
    </row>
    <row r="9172" spans="20:20">
      <c r="T9172" s="3"/>
    </row>
    <row r="9173" spans="20:20">
      <c r="T9173" s="3"/>
    </row>
    <row r="9174" spans="20:20">
      <c r="T9174" s="3"/>
    </row>
    <row r="9175" spans="20:20">
      <c r="T9175" s="3"/>
    </row>
    <row r="9176" spans="20:20">
      <c r="T9176" s="3"/>
    </row>
    <row r="9177" spans="20:20">
      <c r="T9177" s="3"/>
    </row>
    <row r="9178" spans="20:20">
      <c r="T9178" s="3"/>
    </row>
    <row r="9179" spans="20:20">
      <c r="T9179" s="3"/>
    </row>
    <row r="9180" spans="20:20">
      <c r="T9180" s="3"/>
    </row>
    <row r="9181" spans="20:20">
      <c r="T9181" s="3"/>
    </row>
    <row r="9182" spans="20:20">
      <c r="T9182" s="3"/>
    </row>
    <row r="9183" spans="20:20">
      <c r="T9183" s="3"/>
    </row>
    <row r="9184" spans="20:20">
      <c r="T9184" s="3"/>
    </row>
    <row r="9185" spans="20:20">
      <c r="T9185" s="3"/>
    </row>
    <row r="9186" spans="20:20">
      <c r="T9186" s="3"/>
    </row>
    <row r="9187" spans="20:20">
      <c r="T9187" s="3"/>
    </row>
    <row r="9188" spans="20:20">
      <c r="T9188" s="3"/>
    </row>
    <row r="9189" spans="20:20">
      <c r="T9189" s="3"/>
    </row>
    <row r="9190" spans="20:20">
      <c r="T9190" s="3"/>
    </row>
    <row r="9191" spans="20:20">
      <c r="T9191" s="3"/>
    </row>
    <row r="9192" spans="20:20">
      <c r="T9192" s="3"/>
    </row>
    <row r="9193" spans="20:20">
      <c r="T9193" s="3"/>
    </row>
    <row r="9194" spans="20:20">
      <c r="T9194" s="3"/>
    </row>
    <row r="9195" spans="20:20">
      <c r="T9195" s="3"/>
    </row>
    <row r="9196" spans="20:20">
      <c r="T9196" s="3"/>
    </row>
    <row r="9197" spans="20:20">
      <c r="T9197" s="3"/>
    </row>
    <row r="9198" spans="20:20">
      <c r="T9198" s="3"/>
    </row>
    <row r="9199" spans="20:20">
      <c r="T9199" s="3"/>
    </row>
    <row r="9200" spans="20:20">
      <c r="T9200" s="3"/>
    </row>
    <row r="9201" spans="20:20">
      <c r="T9201" s="3"/>
    </row>
    <row r="9202" spans="20:20">
      <c r="T9202" s="3"/>
    </row>
    <row r="9203" spans="20:20">
      <c r="T9203" s="3"/>
    </row>
    <row r="9204" spans="20:20">
      <c r="T9204" s="3"/>
    </row>
    <row r="9205" spans="20:20">
      <c r="T9205" s="3"/>
    </row>
    <row r="9206" spans="20:20">
      <c r="T9206" s="3"/>
    </row>
    <row r="9207" spans="20:20">
      <c r="T9207" s="3"/>
    </row>
    <row r="9208" spans="20:20">
      <c r="T9208" s="3"/>
    </row>
    <row r="9209" spans="20:20">
      <c r="T9209" s="3"/>
    </row>
    <row r="9210" spans="20:20">
      <c r="T9210" s="3"/>
    </row>
    <row r="9211" spans="20:20">
      <c r="T9211" s="3"/>
    </row>
    <row r="9212" spans="20:20">
      <c r="T9212" s="3"/>
    </row>
    <row r="9213" spans="20:20">
      <c r="T9213" s="3"/>
    </row>
    <row r="9214" spans="20:20">
      <c r="T9214" s="3"/>
    </row>
    <row r="9215" spans="20:20">
      <c r="T9215" s="3"/>
    </row>
    <row r="9216" spans="20:20">
      <c r="T9216" s="3"/>
    </row>
    <row r="9217" spans="20:20">
      <c r="T9217" s="3"/>
    </row>
    <row r="9218" spans="20:20">
      <c r="T9218" s="3"/>
    </row>
    <row r="9219" spans="20:20">
      <c r="T9219" s="3"/>
    </row>
    <row r="9220" spans="20:20">
      <c r="T9220" s="3"/>
    </row>
    <row r="9221" spans="20:20">
      <c r="T9221" s="3"/>
    </row>
    <row r="9222" spans="20:20">
      <c r="T9222" s="3"/>
    </row>
    <row r="9223" spans="20:20">
      <c r="T9223" s="3"/>
    </row>
    <row r="9224" spans="20:20">
      <c r="T9224" s="3"/>
    </row>
    <row r="9225" spans="20:20">
      <c r="T9225" s="3"/>
    </row>
    <row r="9226" spans="20:20">
      <c r="T9226" s="3"/>
    </row>
    <row r="9227" spans="20:20">
      <c r="T9227" s="3"/>
    </row>
    <row r="9228" spans="20:20">
      <c r="T9228" s="3"/>
    </row>
    <row r="9229" spans="20:20">
      <c r="T9229" s="3"/>
    </row>
    <row r="9230" spans="20:20">
      <c r="T9230" s="3"/>
    </row>
    <row r="9231" spans="20:20">
      <c r="T9231" s="3"/>
    </row>
    <row r="9232" spans="20:20">
      <c r="T9232" s="3"/>
    </row>
    <row r="9233" spans="20:20">
      <c r="T9233" s="3"/>
    </row>
    <row r="9234" spans="20:20">
      <c r="T9234" s="3"/>
    </row>
    <row r="9235" spans="20:20">
      <c r="T9235" s="3"/>
    </row>
    <row r="9236" spans="20:20">
      <c r="T9236" s="3"/>
    </row>
    <row r="9237" spans="20:20">
      <c r="T9237" s="3"/>
    </row>
    <row r="9238" spans="20:20">
      <c r="T9238" s="3"/>
    </row>
    <row r="9239" spans="20:20">
      <c r="T9239" s="3"/>
    </row>
    <row r="9240" spans="20:20">
      <c r="T9240" s="3"/>
    </row>
    <row r="9241" spans="20:20">
      <c r="T9241" s="3"/>
    </row>
    <row r="9242" spans="20:20">
      <c r="T9242" s="3"/>
    </row>
    <row r="9243" spans="20:20">
      <c r="T9243" s="3"/>
    </row>
    <row r="9244" spans="20:20">
      <c r="T9244" s="3"/>
    </row>
    <row r="9245" spans="20:20">
      <c r="T9245" s="3"/>
    </row>
    <row r="9246" spans="20:20">
      <c r="T9246" s="3"/>
    </row>
    <row r="9247" spans="20:20">
      <c r="T9247" s="3"/>
    </row>
    <row r="9248" spans="20:20">
      <c r="T9248" s="3"/>
    </row>
    <row r="9249" spans="20:20">
      <c r="T9249" s="3"/>
    </row>
    <row r="9250" spans="20:20">
      <c r="T9250" s="3"/>
    </row>
    <row r="9251" spans="20:20">
      <c r="T9251" s="3"/>
    </row>
    <row r="9252" spans="20:20">
      <c r="T9252" s="3"/>
    </row>
    <row r="9253" spans="20:20">
      <c r="T9253" s="3"/>
    </row>
    <row r="9254" spans="20:20">
      <c r="T9254" s="3"/>
    </row>
    <row r="9255" spans="20:20">
      <c r="T9255" s="3"/>
    </row>
    <row r="9256" spans="20:20">
      <c r="T9256" s="3"/>
    </row>
    <row r="9257" spans="20:20">
      <c r="T9257" s="3"/>
    </row>
    <row r="9258" spans="20:20">
      <c r="T9258" s="3"/>
    </row>
    <row r="9259" spans="20:20">
      <c r="T9259" s="3"/>
    </row>
    <row r="9260" spans="20:20">
      <c r="T9260" s="3"/>
    </row>
    <row r="9261" spans="20:20">
      <c r="T9261" s="3"/>
    </row>
    <row r="9262" spans="20:20">
      <c r="T9262" s="3"/>
    </row>
    <row r="9263" spans="20:20">
      <c r="T9263" s="3"/>
    </row>
    <row r="9264" spans="20:20">
      <c r="T9264" s="3"/>
    </row>
    <row r="9265" spans="20:20">
      <c r="T9265" s="3"/>
    </row>
    <row r="9266" spans="20:20">
      <c r="T9266" s="3"/>
    </row>
    <row r="9267" spans="20:20">
      <c r="T9267" s="3"/>
    </row>
    <row r="9268" spans="20:20">
      <c r="T9268" s="3"/>
    </row>
    <row r="9269" spans="20:20">
      <c r="T9269" s="3"/>
    </row>
    <row r="9270" spans="20:20">
      <c r="T9270" s="3"/>
    </row>
    <row r="9271" spans="20:20">
      <c r="T9271" s="3"/>
    </row>
    <row r="9272" spans="20:20">
      <c r="T9272" s="3"/>
    </row>
    <row r="9273" spans="20:20">
      <c r="T9273" s="3"/>
    </row>
    <row r="9274" spans="20:20">
      <c r="T9274" s="3"/>
    </row>
    <row r="9275" spans="20:20">
      <c r="T9275" s="3"/>
    </row>
    <row r="9276" spans="20:20">
      <c r="T9276" s="3"/>
    </row>
    <row r="9277" spans="20:20">
      <c r="T9277" s="3"/>
    </row>
    <row r="9278" spans="20:20">
      <c r="T9278" s="3"/>
    </row>
    <row r="9279" spans="20:20">
      <c r="T9279" s="3"/>
    </row>
    <row r="9280" spans="20:20">
      <c r="T9280" s="3"/>
    </row>
    <row r="9281" spans="20:20">
      <c r="T9281" s="3"/>
    </row>
    <row r="9282" spans="20:20">
      <c r="T9282" s="3"/>
    </row>
    <row r="9283" spans="20:20">
      <c r="T9283" s="3"/>
    </row>
    <row r="9284" spans="20:20">
      <c r="T9284" s="3"/>
    </row>
    <row r="9285" spans="20:20">
      <c r="T9285" s="3"/>
    </row>
    <row r="9286" spans="20:20">
      <c r="T9286" s="3"/>
    </row>
    <row r="9287" spans="20:20">
      <c r="T9287" s="3"/>
    </row>
    <row r="9288" spans="20:20">
      <c r="T9288" s="3"/>
    </row>
    <row r="9289" spans="20:20">
      <c r="T9289" s="3"/>
    </row>
    <row r="9290" spans="20:20">
      <c r="T9290" s="3"/>
    </row>
    <row r="9291" spans="20:20">
      <c r="T9291" s="3"/>
    </row>
    <row r="9292" spans="20:20">
      <c r="T9292" s="3"/>
    </row>
    <row r="9293" spans="20:20">
      <c r="T9293" s="3"/>
    </row>
    <row r="9294" spans="20:20">
      <c r="T9294" s="3"/>
    </row>
    <row r="9295" spans="20:20">
      <c r="T9295" s="3"/>
    </row>
    <row r="9296" spans="20:20">
      <c r="T9296" s="3"/>
    </row>
    <row r="9297" spans="20:20">
      <c r="T9297" s="3"/>
    </row>
    <row r="9298" spans="20:20">
      <c r="T9298" s="3"/>
    </row>
    <row r="9299" spans="20:20">
      <c r="T9299" s="3"/>
    </row>
    <row r="9300" spans="20:20">
      <c r="T9300" s="3"/>
    </row>
    <row r="9301" spans="20:20">
      <c r="T9301" s="3"/>
    </row>
    <row r="9302" spans="20:20">
      <c r="T9302" s="3"/>
    </row>
    <row r="9303" spans="20:20">
      <c r="T9303" s="3"/>
    </row>
    <row r="9304" spans="20:20">
      <c r="T9304" s="3"/>
    </row>
    <row r="9305" spans="20:20">
      <c r="T9305" s="3"/>
    </row>
    <row r="9306" spans="20:20">
      <c r="T9306" s="3"/>
    </row>
    <row r="9307" spans="20:20">
      <c r="T9307" s="3"/>
    </row>
    <row r="9308" spans="20:20">
      <c r="T9308" s="3"/>
    </row>
    <row r="9309" spans="20:20">
      <c r="T9309" s="3"/>
    </row>
    <row r="9310" spans="20:20">
      <c r="T9310" s="3"/>
    </row>
    <row r="9311" spans="20:20">
      <c r="T9311" s="3"/>
    </row>
    <row r="9312" spans="20:20">
      <c r="T9312" s="3"/>
    </row>
    <row r="9313" spans="20:20">
      <c r="T9313" s="3"/>
    </row>
    <row r="9314" spans="20:20">
      <c r="T9314" s="3"/>
    </row>
    <row r="9315" spans="20:20">
      <c r="T9315" s="3"/>
    </row>
    <row r="9316" spans="20:20">
      <c r="T9316" s="3"/>
    </row>
    <row r="9317" spans="20:20">
      <c r="T9317" s="3"/>
    </row>
    <row r="9318" spans="20:20">
      <c r="T9318" s="3"/>
    </row>
    <row r="9319" spans="20:20">
      <c r="T9319" s="3"/>
    </row>
    <row r="9320" spans="20:20">
      <c r="T9320" s="3"/>
    </row>
    <row r="9321" spans="20:20">
      <c r="T9321" s="3"/>
    </row>
    <row r="9322" spans="20:20">
      <c r="T9322" s="3"/>
    </row>
    <row r="9323" spans="20:20">
      <c r="T9323" s="3"/>
    </row>
    <row r="9324" spans="20:20">
      <c r="T9324" s="3"/>
    </row>
    <row r="9325" spans="20:20">
      <c r="T9325" s="3"/>
    </row>
    <row r="9326" spans="20:20">
      <c r="T9326" s="3"/>
    </row>
    <row r="9327" spans="20:20">
      <c r="T9327" s="3"/>
    </row>
    <row r="9328" spans="20:20">
      <c r="T9328" s="3"/>
    </row>
    <row r="9329" spans="20:20">
      <c r="T9329" s="3"/>
    </row>
    <row r="9330" spans="20:20">
      <c r="T9330" s="3"/>
    </row>
    <row r="9331" spans="20:20">
      <c r="T9331" s="3"/>
    </row>
    <row r="9332" spans="20:20">
      <c r="T9332" s="3"/>
    </row>
    <row r="9333" spans="20:20">
      <c r="T9333" s="3"/>
    </row>
    <row r="9334" spans="20:20">
      <c r="T9334" s="3"/>
    </row>
    <row r="9335" spans="20:20">
      <c r="T9335" s="3"/>
    </row>
    <row r="9336" spans="20:20">
      <c r="T9336" s="3"/>
    </row>
    <row r="9337" spans="20:20">
      <c r="T9337" s="3"/>
    </row>
    <row r="9338" spans="20:20">
      <c r="T9338" s="3"/>
    </row>
    <row r="9339" spans="20:20">
      <c r="T9339" s="3"/>
    </row>
    <row r="9340" spans="20:20">
      <c r="T9340" s="3"/>
    </row>
    <row r="9341" spans="20:20">
      <c r="T9341" s="3"/>
    </row>
    <row r="9342" spans="20:20">
      <c r="T9342" s="3"/>
    </row>
    <row r="9343" spans="20:20">
      <c r="T9343" s="3"/>
    </row>
    <row r="9344" spans="20:20">
      <c r="T9344" s="3"/>
    </row>
    <row r="9345" spans="20:20">
      <c r="T9345" s="3"/>
    </row>
    <row r="9346" spans="20:20">
      <c r="T9346" s="3"/>
    </row>
    <row r="9347" spans="20:20">
      <c r="T9347" s="3"/>
    </row>
    <row r="9348" spans="20:20">
      <c r="T9348" s="3"/>
    </row>
    <row r="9349" spans="20:20">
      <c r="T9349" s="3"/>
    </row>
    <row r="9350" spans="20:20">
      <c r="T9350" s="3"/>
    </row>
    <row r="9351" spans="20:20">
      <c r="T9351" s="3"/>
    </row>
    <row r="9352" spans="20:20">
      <c r="T9352" s="3"/>
    </row>
    <row r="9353" spans="20:20">
      <c r="T9353" s="3"/>
    </row>
    <row r="9354" spans="20:20">
      <c r="T9354" s="3"/>
    </row>
    <row r="9355" spans="20:20">
      <c r="T9355" s="3"/>
    </row>
    <row r="9356" spans="20:20">
      <c r="T9356" s="3"/>
    </row>
    <row r="9357" spans="20:20">
      <c r="T9357" s="3"/>
    </row>
    <row r="9358" spans="20:20">
      <c r="T9358" s="3"/>
    </row>
    <row r="9359" spans="20:20">
      <c r="T9359" s="3"/>
    </row>
    <row r="9360" spans="20:20">
      <c r="T9360" s="3"/>
    </row>
    <row r="9361" spans="20:20">
      <c r="T9361" s="3"/>
    </row>
    <row r="9362" spans="20:20">
      <c r="T9362" s="3"/>
    </row>
    <row r="9363" spans="20:20">
      <c r="T9363" s="3"/>
    </row>
    <row r="9364" spans="20:20">
      <c r="T9364" s="3"/>
    </row>
    <row r="9365" spans="20:20">
      <c r="T9365" s="3"/>
    </row>
    <row r="9366" spans="20:20">
      <c r="T9366" s="3"/>
    </row>
    <row r="9367" spans="20:20">
      <c r="T9367" s="3"/>
    </row>
    <row r="9368" spans="20:20">
      <c r="T9368" s="3"/>
    </row>
    <row r="9369" spans="20:20">
      <c r="T9369" s="3"/>
    </row>
    <row r="9370" spans="20:20">
      <c r="T9370" s="3"/>
    </row>
    <row r="9371" spans="20:20">
      <c r="T9371" s="3"/>
    </row>
    <row r="9372" spans="20:20">
      <c r="T9372" s="3"/>
    </row>
    <row r="9373" spans="20:20">
      <c r="T9373" s="3"/>
    </row>
    <row r="9374" spans="20:20">
      <c r="T9374" s="3"/>
    </row>
    <row r="9375" spans="20:20">
      <c r="T9375" s="3"/>
    </row>
    <row r="9376" spans="20:20">
      <c r="T9376" s="3"/>
    </row>
    <row r="9377" spans="20:20">
      <c r="T9377" s="3"/>
    </row>
    <row r="9378" spans="20:20">
      <c r="T9378" s="3"/>
    </row>
    <row r="9379" spans="20:20">
      <c r="T9379" s="3"/>
    </row>
    <row r="9380" spans="20:20">
      <c r="T9380" s="3"/>
    </row>
    <row r="9381" spans="20:20">
      <c r="T9381" s="3"/>
    </row>
    <row r="9382" spans="20:20">
      <c r="T9382" s="3"/>
    </row>
    <row r="9383" spans="20:20">
      <c r="T9383" s="3"/>
    </row>
    <row r="9384" spans="20:20">
      <c r="T9384" s="3"/>
    </row>
    <row r="9385" spans="20:20">
      <c r="T9385" s="3"/>
    </row>
    <row r="9386" spans="20:20">
      <c r="T9386" s="3"/>
    </row>
    <row r="9387" spans="20:20">
      <c r="T9387" s="3"/>
    </row>
    <row r="9388" spans="20:20">
      <c r="T9388" s="3"/>
    </row>
    <row r="9389" spans="20:20">
      <c r="T9389" s="3"/>
    </row>
    <row r="9390" spans="20:20">
      <c r="T9390" s="3"/>
    </row>
    <row r="9391" spans="20:20">
      <c r="T9391" s="3"/>
    </row>
    <row r="9392" spans="20:20">
      <c r="T9392" s="3"/>
    </row>
    <row r="9393" spans="20:20">
      <c r="T9393" s="3"/>
    </row>
    <row r="9394" spans="20:20">
      <c r="T9394" s="3"/>
    </row>
    <row r="9395" spans="20:20">
      <c r="T9395" s="3"/>
    </row>
    <row r="9396" spans="20:20">
      <c r="T9396" s="3"/>
    </row>
    <row r="9397" spans="20:20">
      <c r="T9397" s="3"/>
    </row>
    <row r="9398" spans="20:20">
      <c r="T9398" s="3"/>
    </row>
    <row r="9399" spans="20:20">
      <c r="T9399" s="3"/>
    </row>
    <row r="9400" spans="20:20">
      <c r="T9400" s="3"/>
    </row>
    <row r="9401" spans="20:20">
      <c r="T9401" s="3"/>
    </row>
    <row r="9402" spans="20:20">
      <c r="T9402" s="3"/>
    </row>
    <row r="9403" spans="20:20">
      <c r="T9403" s="3"/>
    </row>
    <row r="9404" spans="20:20">
      <c r="T9404" s="3"/>
    </row>
    <row r="9405" spans="20:20">
      <c r="T9405" s="3"/>
    </row>
    <row r="9406" spans="20:20">
      <c r="T9406" s="3"/>
    </row>
    <row r="9407" spans="20:20">
      <c r="T9407" s="3"/>
    </row>
    <row r="9408" spans="20:20">
      <c r="T9408" s="3"/>
    </row>
    <row r="9409" spans="20:20">
      <c r="T9409" s="3"/>
    </row>
    <row r="9410" spans="20:20">
      <c r="T9410" s="3"/>
    </row>
    <row r="9411" spans="20:20">
      <c r="T9411" s="3"/>
    </row>
    <row r="9412" spans="20:20">
      <c r="T9412" s="3"/>
    </row>
    <row r="9413" spans="20:20">
      <c r="T9413" s="3"/>
    </row>
    <row r="9414" spans="20:20">
      <c r="T9414" s="3"/>
    </row>
    <row r="9415" spans="20:20">
      <c r="T9415" s="3"/>
    </row>
    <row r="9416" spans="20:20">
      <c r="T9416" s="3"/>
    </row>
    <row r="9417" spans="20:20">
      <c r="T9417" s="3"/>
    </row>
    <row r="9418" spans="20:20">
      <c r="T9418" s="3"/>
    </row>
    <row r="9419" spans="20:20">
      <c r="T9419" s="3"/>
    </row>
    <row r="9420" spans="20:20">
      <c r="T9420" s="3"/>
    </row>
    <row r="9421" spans="20:20">
      <c r="T9421" s="3"/>
    </row>
    <row r="9422" spans="20:20">
      <c r="T9422" s="3"/>
    </row>
    <row r="9423" spans="20:20">
      <c r="T9423" s="3"/>
    </row>
    <row r="9424" spans="20:20">
      <c r="T9424" s="3"/>
    </row>
    <row r="9425" spans="20:20">
      <c r="T9425" s="3"/>
    </row>
    <row r="9426" spans="20:20">
      <c r="T9426" s="3"/>
    </row>
    <row r="9427" spans="20:20">
      <c r="T9427" s="3"/>
    </row>
    <row r="9428" spans="20:20">
      <c r="T9428" s="3"/>
    </row>
    <row r="9429" spans="20:20">
      <c r="T9429" s="3"/>
    </row>
    <row r="9430" spans="20:20">
      <c r="T9430" s="3"/>
    </row>
    <row r="9431" spans="20:20">
      <c r="T9431" s="3"/>
    </row>
    <row r="9432" spans="20:20">
      <c r="T9432" s="3"/>
    </row>
    <row r="9433" spans="20:20">
      <c r="T9433" s="3"/>
    </row>
    <row r="9434" spans="20:20">
      <c r="T9434" s="3"/>
    </row>
    <row r="9435" spans="20:20">
      <c r="T9435" s="3"/>
    </row>
    <row r="9436" spans="20:20">
      <c r="T9436" s="3"/>
    </row>
    <row r="9437" spans="20:20">
      <c r="T9437" s="3"/>
    </row>
    <row r="9438" spans="20:20">
      <c r="T9438" s="3"/>
    </row>
    <row r="9439" spans="20:20">
      <c r="T9439" s="3"/>
    </row>
    <row r="9440" spans="20:20">
      <c r="T9440" s="3"/>
    </row>
    <row r="9441" spans="20:20">
      <c r="T9441" s="3"/>
    </row>
    <row r="9442" spans="20:20">
      <c r="T9442" s="3"/>
    </row>
    <row r="9443" spans="20:20">
      <c r="T9443" s="3"/>
    </row>
    <row r="9444" spans="20:20">
      <c r="T9444" s="3"/>
    </row>
    <row r="9445" spans="20:20">
      <c r="T9445" s="3"/>
    </row>
    <row r="9446" spans="20:20">
      <c r="T9446" s="3"/>
    </row>
    <row r="9447" spans="20:20">
      <c r="T9447" s="3"/>
    </row>
    <row r="9448" spans="20:20">
      <c r="T9448" s="3"/>
    </row>
    <row r="9449" spans="20:20">
      <c r="T9449" s="3"/>
    </row>
    <row r="9450" spans="20:20">
      <c r="T9450" s="3"/>
    </row>
    <row r="9451" spans="20:20">
      <c r="T9451" s="3"/>
    </row>
    <row r="9452" spans="20:20">
      <c r="T9452" s="3"/>
    </row>
    <row r="9453" spans="20:20">
      <c r="T9453" s="3"/>
    </row>
    <row r="9454" spans="20:20">
      <c r="T9454" s="3"/>
    </row>
    <row r="9455" spans="20:20">
      <c r="T9455" s="3"/>
    </row>
    <row r="9456" spans="20:20">
      <c r="T9456" s="3"/>
    </row>
    <row r="9457" spans="20:20">
      <c r="T9457" s="3"/>
    </row>
    <row r="9458" spans="20:20">
      <c r="T9458" s="3"/>
    </row>
    <row r="9459" spans="20:20">
      <c r="T9459" s="3"/>
    </row>
    <row r="9460" spans="20:20">
      <c r="T9460" s="3"/>
    </row>
    <row r="9461" spans="20:20">
      <c r="T9461" s="3"/>
    </row>
    <row r="9462" spans="20:20">
      <c r="T9462" s="3"/>
    </row>
    <row r="9463" spans="20:20">
      <c r="T9463" s="3"/>
    </row>
    <row r="9464" spans="20:20">
      <c r="T9464" s="3"/>
    </row>
    <row r="9465" spans="20:20">
      <c r="T9465" s="3"/>
    </row>
    <row r="9466" spans="20:20">
      <c r="T9466" s="3"/>
    </row>
    <row r="9467" spans="20:20">
      <c r="T9467" s="3"/>
    </row>
    <row r="9468" spans="20:20">
      <c r="T9468" s="3"/>
    </row>
    <row r="9469" spans="20:20">
      <c r="T9469" s="3"/>
    </row>
    <row r="9470" spans="20:20">
      <c r="T9470" s="3"/>
    </row>
    <row r="9471" spans="20:20">
      <c r="T9471" s="3"/>
    </row>
    <row r="9472" spans="20:20">
      <c r="T9472" s="3"/>
    </row>
    <row r="9473" spans="20:20">
      <c r="T9473" s="3"/>
    </row>
    <row r="9474" spans="20:20">
      <c r="T9474" s="3"/>
    </row>
    <row r="9475" spans="20:20">
      <c r="T9475" s="3"/>
    </row>
    <row r="9476" spans="20:20">
      <c r="T9476" s="3"/>
    </row>
    <row r="9477" spans="20:20">
      <c r="T9477" s="3"/>
    </row>
    <row r="9478" spans="20:20">
      <c r="T9478" s="3"/>
    </row>
    <row r="9479" spans="20:20">
      <c r="T9479" s="3"/>
    </row>
    <row r="9480" spans="20:20">
      <c r="T9480" s="3"/>
    </row>
    <row r="9481" spans="20:20">
      <c r="T9481" s="3"/>
    </row>
    <row r="9482" spans="20:20">
      <c r="T9482" s="3"/>
    </row>
    <row r="9483" spans="20:20">
      <c r="T9483" s="3"/>
    </row>
    <row r="9484" spans="20:20">
      <c r="T9484" s="3"/>
    </row>
    <row r="9485" spans="20:20">
      <c r="T9485" s="3"/>
    </row>
    <row r="9486" spans="20:20">
      <c r="T9486" s="3"/>
    </row>
    <row r="9487" spans="20:20">
      <c r="T9487" s="3"/>
    </row>
    <row r="9488" spans="20:20">
      <c r="T9488" s="3"/>
    </row>
    <row r="9489" spans="20:20">
      <c r="T9489" s="3"/>
    </row>
    <row r="9490" spans="20:20">
      <c r="T9490" s="3"/>
    </row>
    <row r="9491" spans="20:20">
      <c r="T9491" s="3"/>
    </row>
    <row r="9492" spans="20:20">
      <c r="T9492" s="3"/>
    </row>
    <row r="9493" spans="20:20">
      <c r="T9493" s="3"/>
    </row>
    <row r="9494" spans="20:20">
      <c r="T9494" s="3"/>
    </row>
    <row r="9495" spans="20:20">
      <c r="T9495" s="3"/>
    </row>
    <row r="9496" spans="20:20">
      <c r="T9496" s="3"/>
    </row>
    <row r="9497" spans="20:20">
      <c r="T9497" s="3"/>
    </row>
    <row r="9498" spans="20:20">
      <c r="T9498" s="3"/>
    </row>
    <row r="9499" spans="20:20">
      <c r="T9499" s="3"/>
    </row>
    <row r="9500" spans="20:20">
      <c r="T9500" s="3"/>
    </row>
    <row r="9501" spans="20:20">
      <c r="T9501" s="3"/>
    </row>
    <row r="9502" spans="20:20">
      <c r="T9502" s="3"/>
    </row>
    <row r="9503" spans="20:20">
      <c r="T9503" s="3"/>
    </row>
    <row r="9504" spans="20:20">
      <c r="T9504" s="3"/>
    </row>
    <row r="9505" spans="20:20">
      <c r="T9505" s="3"/>
    </row>
    <row r="9506" spans="20:20">
      <c r="T9506" s="3"/>
    </row>
    <row r="9507" spans="20:20">
      <c r="T9507" s="3"/>
    </row>
    <row r="9508" spans="20:20">
      <c r="T9508" s="3"/>
    </row>
    <row r="9509" spans="20:20">
      <c r="T9509" s="3"/>
    </row>
    <row r="9510" spans="20:20">
      <c r="T9510" s="3"/>
    </row>
    <row r="9511" spans="20:20">
      <c r="T9511" s="3"/>
    </row>
    <row r="9512" spans="20:20">
      <c r="T9512" s="3"/>
    </row>
    <row r="9513" spans="20:20">
      <c r="T9513" s="3"/>
    </row>
    <row r="9514" spans="20:20">
      <c r="T9514" s="3"/>
    </row>
    <row r="9515" spans="20:20">
      <c r="T9515" s="3"/>
    </row>
    <row r="9516" spans="20:20">
      <c r="T9516" s="3"/>
    </row>
    <row r="9517" spans="20:20">
      <c r="T9517" s="3"/>
    </row>
    <row r="9518" spans="20:20">
      <c r="T9518" s="3"/>
    </row>
    <row r="9519" spans="20:20">
      <c r="T9519" s="3"/>
    </row>
    <row r="9520" spans="20:20">
      <c r="T9520" s="3"/>
    </row>
    <row r="9521" spans="20:20">
      <c r="T9521" s="3"/>
    </row>
    <row r="9522" spans="20:20">
      <c r="T9522" s="3"/>
    </row>
    <row r="9523" spans="20:20">
      <c r="T9523" s="3"/>
    </row>
    <row r="9524" spans="20:20">
      <c r="T9524" s="3"/>
    </row>
    <row r="9525" spans="20:20">
      <c r="T9525" s="3"/>
    </row>
    <row r="9526" spans="20:20">
      <c r="T9526" s="3"/>
    </row>
    <row r="9527" spans="20:20">
      <c r="T9527" s="3"/>
    </row>
    <row r="9528" spans="20:20">
      <c r="T9528" s="3"/>
    </row>
    <row r="9529" spans="20:20">
      <c r="T9529" s="3"/>
    </row>
    <row r="9530" spans="20:20">
      <c r="T9530" s="3"/>
    </row>
    <row r="9531" spans="20:20">
      <c r="T9531" s="3"/>
    </row>
    <row r="9532" spans="20:20">
      <c r="T9532" s="3"/>
    </row>
    <row r="9533" spans="20:20">
      <c r="T9533" s="3"/>
    </row>
    <row r="9534" spans="20:20">
      <c r="T9534" s="3"/>
    </row>
    <row r="9535" spans="20:20">
      <c r="T9535" s="3"/>
    </row>
    <row r="9536" spans="20:20">
      <c r="T9536" s="3"/>
    </row>
    <row r="9537" spans="20:20">
      <c r="T9537" s="3"/>
    </row>
    <row r="9538" spans="20:20">
      <c r="T9538" s="3"/>
    </row>
    <row r="9539" spans="20:20">
      <c r="T9539" s="3"/>
    </row>
    <row r="9540" spans="20:20">
      <c r="T9540" s="3"/>
    </row>
    <row r="9541" spans="20:20">
      <c r="T9541" s="3"/>
    </row>
    <row r="9542" spans="20:20">
      <c r="T9542" s="3"/>
    </row>
    <row r="9543" spans="20:20">
      <c r="T9543" s="3"/>
    </row>
    <row r="9544" spans="20:20">
      <c r="T9544" s="3"/>
    </row>
    <row r="9545" spans="20:20">
      <c r="T9545" s="3"/>
    </row>
    <row r="9546" spans="20:20">
      <c r="T9546" s="3"/>
    </row>
    <row r="9547" spans="20:20">
      <c r="T9547" s="3"/>
    </row>
    <row r="9548" spans="20:20">
      <c r="T9548" s="3"/>
    </row>
    <row r="9549" spans="20:20">
      <c r="T9549" s="3"/>
    </row>
    <row r="9550" spans="20:20">
      <c r="T9550" s="3"/>
    </row>
    <row r="9551" spans="20:20">
      <c r="T9551" s="3"/>
    </row>
    <row r="9552" spans="20:20">
      <c r="T9552" s="3"/>
    </row>
    <row r="9553" spans="20:20">
      <c r="T9553" s="3"/>
    </row>
    <row r="9554" spans="20:20">
      <c r="T9554" s="3"/>
    </row>
    <row r="9555" spans="20:20">
      <c r="T9555" s="3"/>
    </row>
    <row r="9556" spans="20:20">
      <c r="T9556" s="3"/>
    </row>
    <row r="9557" spans="20:20">
      <c r="T9557" s="3"/>
    </row>
    <row r="9558" spans="20:20">
      <c r="T9558" s="3"/>
    </row>
    <row r="9559" spans="20:20">
      <c r="T9559" s="3"/>
    </row>
    <row r="9560" spans="20:20">
      <c r="T9560" s="3"/>
    </row>
    <row r="9561" spans="20:20">
      <c r="T9561" s="3"/>
    </row>
    <row r="9562" spans="20:20">
      <c r="T9562" s="3"/>
    </row>
    <row r="9563" spans="20:20">
      <c r="T9563" s="3"/>
    </row>
    <row r="9564" spans="20:20">
      <c r="T9564" s="3"/>
    </row>
    <row r="9565" spans="20:20">
      <c r="T9565" s="3"/>
    </row>
    <row r="9566" spans="20:20">
      <c r="T9566" s="3"/>
    </row>
    <row r="9567" spans="20:20">
      <c r="T9567" s="3"/>
    </row>
    <row r="9568" spans="20:20">
      <c r="T9568" s="3"/>
    </row>
    <row r="9569" spans="20:20">
      <c r="T9569" s="3"/>
    </row>
    <row r="9570" spans="20:20">
      <c r="T9570" s="3"/>
    </row>
    <row r="9571" spans="20:20">
      <c r="T9571" s="3"/>
    </row>
    <row r="9572" spans="20:20">
      <c r="T9572" s="3"/>
    </row>
    <row r="9573" spans="20:20">
      <c r="T9573" s="3"/>
    </row>
    <row r="9574" spans="20:20">
      <c r="T9574" s="3"/>
    </row>
    <row r="9575" spans="20:20">
      <c r="T9575" s="3"/>
    </row>
    <row r="9576" spans="20:20">
      <c r="T9576" s="3"/>
    </row>
    <row r="9577" spans="20:20">
      <c r="T9577" s="3"/>
    </row>
    <row r="9578" spans="20:20">
      <c r="T9578" s="3"/>
    </row>
    <row r="9579" spans="20:20">
      <c r="T9579" s="3"/>
    </row>
    <row r="9580" spans="20:20">
      <c r="T9580" s="3"/>
    </row>
    <row r="9581" spans="20:20">
      <c r="T9581" s="3"/>
    </row>
    <row r="9582" spans="20:20">
      <c r="T9582" s="3"/>
    </row>
    <row r="9583" spans="20:20">
      <c r="T9583" s="3"/>
    </row>
    <row r="9584" spans="20:20">
      <c r="T9584" s="3"/>
    </row>
    <row r="9585" spans="20:20">
      <c r="T9585" s="3"/>
    </row>
    <row r="9586" spans="20:20">
      <c r="T9586" s="3"/>
    </row>
    <row r="9587" spans="20:20">
      <c r="T9587" s="3"/>
    </row>
    <row r="9588" spans="20:20">
      <c r="T9588" s="3"/>
    </row>
    <row r="9589" spans="20:20">
      <c r="T9589" s="3"/>
    </row>
    <row r="9590" spans="20:20">
      <c r="T9590" s="3"/>
    </row>
    <row r="9591" spans="20:20">
      <c r="T9591" s="3"/>
    </row>
    <row r="9592" spans="20:20">
      <c r="T9592" s="3"/>
    </row>
    <row r="9593" spans="20:20">
      <c r="T9593" s="96"/>
    </row>
    <row r="9594" spans="20:20">
      <c r="T9594" s="3"/>
    </row>
    <row r="9595" spans="20:20">
      <c r="T9595" s="3"/>
    </row>
    <row r="9596" spans="20:20">
      <c r="T9596" s="3"/>
    </row>
    <row r="9597" spans="20:20">
      <c r="T9597" s="3"/>
    </row>
    <row r="9598" spans="20:20">
      <c r="T9598" s="3"/>
    </row>
    <row r="9599" spans="20:20">
      <c r="T9599" s="3"/>
    </row>
    <row r="9600" spans="20:20">
      <c r="T9600" s="3"/>
    </row>
    <row r="9601" spans="20:20">
      <c r="T9601" s="3"/>
    </row>
    <row r="9602" spans="20:20">
      <c r="T9602" s="3"/>
    </row>
    <row r="9603" spans="20:20">
      <c r="T9603" s="3"/>
    </row>
    <row r="9604" spans="20:20">
      <c r="T9604" s="3"/>
    </row>
    <row r="9605" spans="20:20">
      <c r="T9605" s="3"/>
    </row>
    <row r="9606" spans="20:20">
      <c r="T9606" s="3"/>
    </row>
    <row r="9607" spans="20:20">
      <c r="T9607" s="3"/>
    </row>
    <row r="9608" spans="20:20">
      <c r="T9608" s="3"/>
    </row>
    <row r="9609" spans="20:20">
      <c r="T9609" s="3"/>
    </row>
    <row r="9610" spans="20:20">
      <c r="T9610" s="3"/>
    </row>
    <row r="9611" spans="20:20">
      <c r="T9611" s="3"/>
    </row>
    <row r="9612" spans="20:20">
      <c r="T9612" s="3"/>
    </row>
    <row r="9613" spans="20:20">
      <c r="T9613" s="3"/>
    </row>
    <row r="9614" spans="20:20">
      <c r="T9614" s="3"/>
    </row>
    <row r="9615" spans="20:20">
      <c r="T9615" s="3"/>
    </row>
    <row r="9616" spans="20:20">
      <c r="T9616" s="3"/>
    </row>
    <row r="9617" spans="20:20">
      <c r="T9617" s="3"/>
    </row>
    <row r="9618" spans="20:20">
      <c r="T9618" s="3"/>
    </row>
    <row r="9619" spans="20:20">
      <c r="T9619" s="3"/>
    </row>
    <row r="9620" spans="20:20">
      <c r="T9620" s="3"/>
    </row>
    <row r="9621" spans="20:20">
      <c r="T9621" s="3"/>
    </row>
    <row r="9622" spans="20:20">
      <c r="T9622" s="3"/>
    </row>
    <row r="9623" spans="20:20">
      <c r="T9623" s="3"/>
    </row>
    <row r="9624" spans="20:20">
      <c r="T9624" s="3"/>
    </row>
    <row r="9625" spans="20:20">
      <c r="T9625" s="3"/>
    </row>
    <row r="9626" spans="20:20">
      <c r="T9626" s="3"/>
    </row>
    <row r="9627" spans="20:20">
      <c r="T9627" s="3"/>
    </row>
    <row r="9628" spans="20:20">
      <c r="T9628" s="3"/>
    </row>
    <row r="9629" spans="20:20">
      <c r="T9629" s="3"/>
    </row>
    <row r="9630" spans="20:20">
      <c r="T9630" s="3"/>
    </row>
    <row r="9631" spans="20:20">
      <c r="T9631" s="3"/>
    </row>
    <row r="9632" spans="20:20">
      <c r="T9632" s="3"/>
    </row>
    <row r="9633" spans="20:20">
      <c r="T9633" s="3"/>
    </row>
    <row r="9634" spans="20:20">
      <c r="T9634" s="3"/>
    </row>
    <row r="9635" spans="20:20">
      <c r="T9635" s="3"/>
    </row>
    <row r="9636" spans="20:20">
      <c r="T9636" s="3"/>
    </row>
    <row r="9637" spans="20:20">
      <c r="T9637" s="3"/>
    </row>
    <row r="9638" spans="20:20">
      <c r="T9638" s="3"/>
    </row>
    <row r="9639" spans="20:20">
      <c r="T9639" s="3"/>
    </row>
    <row r="9640" spans="20:20">
      <c r="T9640" s="3"/>
    </row>
    <row r="9641" spans="20:20">
      <c r="T9641" s="3"/>
    </row>
    <row r="9642" spans="20:20">
      <c r="T9642" s="3"/>
    </row>
    <row r="9643" spans="20:20">
      <c r="T9643" s="3"/>
    </row>
    <row r="9644" spans="20:20">
      <c r="T9644" s="3"/>
    </row>
    <row r="9645" spans="20:20">
      <c r="T9645" s="3"/>
    </row>
    <row r="9646" spans="20:20">
      <c r="T9646" s="3"/>
    </row>
    <row r="9647" spans="20:20">
      <c r="T9647" s="3"/>
    </row>
    <row r="9648" spans="20:20">
      <c r="T9648" s="3"/>
    </row>
    <row r="9649" spans="20:20">
      <c r="T9649" s="3"/>
    </row>
    <row r="9650" spans="20:20">
      <c r="T9650" s="3"/>
    </row>
    <row r="9651" spans="20:20">
      <c r="T9651" s="3"/>
    </row>
    <row r="9652" spans="20:20">
      <c r="T9652" s="3"/>
    </row>
    <row r="9653" spans="20:20">
      <c r="T9653" s="3"/>
    </row>
    <row r="9654" spans="20:20">
      <c r="T9654" s="3"/>
    </row>
    <row r="9655" spans="20:20">
      <c r="T9655" s="3"/>
    </row>
    <row r="9656" spans="20:20">
      <c r="T9656" s="3"/>
    </row>
    <row r="9657" spans="20:20">
      <c r="T9657" s="3"/>
    </row>
    <row r="9658" spans="20:20">
      <c r="T9658" s="3"/>
    </row>
    <row r="9659" spans="20:20">
      <c r="T9659" s="3"/>
    </row>
    <row r="9660" spans="20:20">
      <c r="T9660" s="3"/>
    </row>
    <row r="9661" spans="20:20">
      <c r="T9661" s="3"/>
    </row>
    <row r="9662" spans="20:20">
      <c r="T9662" s="3"/>
    </row>
    <row r="9663" spans="20:20">
      <c r="T9663" s="3"/>
    </row>
    <row r="9664" spans="20:20">
      <c r="T9664" s="3"/>
    </row>
    <row r="9665" spans="20:20">
      <c r="T9665" s="3"/>
    </row>
    <row r="9666" spans="20:20">
      <c r="T9666" s="3"/>
    </row>
    <row r="9667" spans="20:20">
      <c r="T9667" s="3"/>
    </row>
    <row r="9668" spans="20:20">
      <c r="T9668" s="3"/>
    </row>
    <row r="9669" spans="20:20">
      <c r="T9669" s="3"/>
    </row>
    <row r="9670" spans="20:20">
      <c r="T9670" s="3"/>
    </row>
    <row r="9671" spans="20:20">
      <c r="T9671" s="3"/>
    </row>
    <row r="9672" spans="20:20">
      <c r="T9672" s="3"/>
    </row>
    <row r="9673" spans="20:20">
      <c r="T9673" s="3"/>
    </row>
    <row r="9674" spans="20:20">
      <c r="T9674" s="3"/>
    </row>
    <row r="9675" spans="20:20">
      <c r="T9675" s="3"/>
    </row>
    <row r="9676" spans="20:20">
      <c r="T9676" s="3"/>
    </row>
    <row r="9677" spans="20:20">
      <c r="T9677" s="3"/>
    </row>
    <row r="9678" spans="20:20">
      <c r="T9678" s="3"/>
    </row>
    <row r="9679" spans="20:20">
      <c r="T9679" s="3"/>
    </row>
    <row r="9680" spans="20:20">
      <c r="T9680" s="3"/>
    </row>
    <row r="9681" spans="20:20">
      <c r="T9681" s="3"/>
    </row>
    <row r="9682" spans="20:20">
      <c r="T9682" s="3"/>
    </row>
    <row r="9683" spans="20:20">
      <c r="T9683" s="3"/>
    </row>
    <row r="9684" spans="20:20">
      <c r="T9684" s="3"/>
    </row>
    <row r="9685" spans="20:20">
      <c r="T9685" s="3"/>
    </row>
    <row r="9686" spans="20:20">
      <c r="T9686" s="3"/>
    </row>
    <row r="9687" spans="20:20">
      <c r="T9687" s="3"/>
    </row>
    <row r="9688" spans="20:20">
      <c r="T9688" s="3"/>
    </row>
    <row r="9689" spans="20:20">
      <c r="T9689" s="3"/>
    </row>
    <row r="9690" spans="20:20">
      <c r="T9690" s="3"/>
    </row>
    <row r="9691" spans="20:20">
      <c r="T9691" s="3"/>
    </row>
    <row r="9692" spans="20:20">
      <c r="T9692" s="3"/>
    </row>
    <row r="9693" spans="20:20">
      <c r="T9693" s="3"/>
    </row>
    <row r="9694" spans="20:20">
      <c r="T9694" s="3"/>
    </row>
    <row r="9695" spans="20:20">
      <c r="T9695" s="3"/>
    </row>
    <row r="9696" spans="20:20">
      <c r="T9696" s="3"/>
    </row>
    <row r="9697" spans="20:20">
      <c r="T9697" s="3"/>
    </row>
    <row r="9698" spans="20:20">
      <c r="T9698" s="3"/>
    </row>
    <row r="9699" spans="20:20">
      <c r="T9699" s="3"/>
    </row>
    <row r="9700" spans="20:20">
      <c r="T9700" s="3"/>
    </row>
    <row r="9701" spans="20:20">
      <c r="T9701" s="3"/>
    </row>
    <row r="9702" spans="20:20">
      <c r="T9702" s="3"/>
    </row>
    <row r="9703" spans="20:20">
      <c r="T9703" s="3"/>
    </row>
    <row r="9704" spans="20:20">
      <c r="T9704" s="3"/>
    </row>
    <row r="9705" spans="20:20">
      <c r="T9705" s="3"/>
    </row>
    <row r="9706" spans="20:20">
      <c r="T9706" s="3"/>
    </row>
    <row r="9707" spans="20:20">
      <c r="T9707" s="3"/>
    </row>
    <row r="9708" spans="20:20">
      <c r="T9708" s="3"/>
    </row>
    <row r="9709" spans="20:20">
      <c r="T9709" s="3"/>
    </row>
    <row r="9710" spans="20:20">
      <c r="T9710" s="3"/>
    </row>
    <row r="9711" spans="20:20">
      <c r="T9711" s="3"/>
    </row>
    <row r="9712" spans="20:20">
      <c r="T9712" s="3"/>
    </row>
    <row r="9713" spans="20:20">
      <c r="T9713" s="3"/>
    </row>
    <row r="9714" spans="20:20">
      <c r="T9714" s="3"/>
    </row>
    <row r="9715" spans="20:20">
      <c r="T9715" s="3"/>
    </row>
    <row r="9716" spans="20:20">
      <c r="T9716" s="3"/>
    </row>
    <row r="9717" spans="20:20">
      <c r="T9717" s="3"/>
    </row>
    <row r="9718" spans="20:20">
      <c r="T9718" s="3"/>
    </row>
    <row r="9719" spans="20:20">
      <c r="T9719" s="3"/>
    </row>
    <row r="9720" spans="20:20">
      <c r="T9720" s="3"/>
    </row>
    <row r="9721" spans="20:20">
      <c r="T9721" s="3"/>
    </row>
    <row r="9722" spans="20:20">
      <c r="T9722" s="3"/>
    </row>
    <row r="9723" spans="20:20">
      <c r="T9723" s="3"/>
    </row>
    <row r="9724" spans="20:20">
      <c r="T9724" s="3"/>
    </row>
    <row r="9725" spans="20:20">
      <c r="T9725" s="3"/>
    </row>
    <row r="9726" spans="20:20">
      <c r="T9726" s="3"/>
    </row>
    <row r="9727" spans="20:20">
      <c r="T9727" s="3"/>
    </row>
    <row r="9728" spans="20:20">
      <c r="T9728" s="3"/>
    </row>
    <row r="9729" spans="20:20">
      <c r="T9729" s="3"/>
    </row>
    <row r="9730" spans="20:20">
      <c r="T9730" s="3"/>
    </row>
    <row r="9731" spans="20:20">
      <c r="T9731" s="3"/>
    </row>
    <row r="9732" spans="20:20">
      <c r="T9732" s="3"/>
    </row>
    <row r="9733" spans="20:20">
      <c r="T9733" s="3"/>
    </row>
    <row r="9734" spans="20:20">
      <c r="T9734" s="3"/>
    </row>
    <row r="9735" spans="20:20">
      <c r="T9735" s="3"/>
    </row>
    <row r="9736" spans="20:20">
      <c r="T9736" s="3"/>
    </row>
    <row r="9737" spans="20:20">
      <c r="T9737" s="3"/>
    </row>
    <row r="9738" spans="20:20">
      <c r="T9738" s="3"/>
    </row>
    <row r="9739" spans="20:20">
      <c r="T9739" s="3"/>
    </row>
    <row r="9740" spans="20:20">
      <c r="T9740" s="3"/>
    </row>
    <row r="9741" spans="20:20">
      <c r="T9741" s="3"/>
    </row>
    <row r="9742" spans="20:20">
      <c r="T9742" s="3"/>
    </row>
    <row r="9743" spans="20:20">
      <c r="T9743" s="3"/>
    </row>
    <row r="9744" spans="20:20">
      <c r="T9744" s="3"/>
    </row>
    <row r="9745" spans="20:20">
      <c r="T9745" s="3"/>
    </row>
    <row r="9746" spans="20:20">
      <c r="T9746" s="3"/>
    </row>
    <row r="9747" spans="20:20">
      <c r="T9747" s="3"/>
    </row>
    <row r="9748" spans="20:20">
      <c r="T9748" s="3"/>
    </row>
    <row r="9749" spans="20:20">
      <c r="T9749" s="3"/>
    </row>
    <row r="9750" spans="20:20">
      <c r="T9750" s="3"/>
    </row>
    <row r="9751" spans="20:20">
      <c r="T9751" s="3"/>
    </row>
    <row r="9752" spans="20:20">
      <c r="T9752" s="3"/>
    </row>
    <row r="9753" spans="20:20">
      <c r="T9753" s="3"/>
    </row>
    <row r="9754" spans="20:20">
      <c r="T9754" s="3"/>
    </row>
    <row r="9755" spans="20:20">
      <c r="T9755" s="3"/>
    </row>
    <row r="9756" spans="20:20">
      <c r="T9756" s="3"/>
    </row>
    <row r="9757" spans="20:20">
      <c r="T9757" s="3"/>
    </row>
    <row r="9758" spans="20:20">
      <c r="T9758" s="3"/>
    </row>
    <row r="9759" spans="20:20">
      <c r="T9759" s="3"/>
    </row>
    <row r="9760" spans="20:20">
      <c r="T9760" s="3"/>
    </row>
    <row r="9761" spans="20:20">
      <c r="T9761" s="3"/>
    </row>
    <row r="9762" spans="20:20">
      <c r="T9762" s="3"/>
    </row>
    <row r="9763" spans="20:20">
      <c r="T9763" s="3"/>
    </row>
    <row r="9764" spans="20:20">
      <c r="T9764" s="3"/>
    </row>
    <row r="9765" spans="20:20">
      <c r="T9765" s="3"/>
    </row>
    <row r="9766" spans="20:20">
      <c r="T9766" s="3"/>
    </row>
    <row r="9767" spans="20:20">
      <c r="T9767" s="3"/>
    </row>
    <row r="9768" spans="20:20">
      <c r="T9768" s="3"/>
    </row>
    <row r="9769" spans="20:20">
      <c r="T9769" s="3"/>
    </row>
    <row r="9770" spans="20:20">
      <c r="T9770" s="3"/>
    </row>
    <row r="9771" spans="20:20">
      <c r="T9771" s="3"/>
    </row>
    <row r="9772" spans="20:20">
      <c r="T9772" s="3"/>
    </row>
    <row r="9773" spans="20:20">
      <c r="T9773" s="3"/>
    </row>
    <row r="9774" spans="20:20">
      <c r="T9774" s="3"/>
    </row>
    <row r="9775" spans="20:20">
      <c r="T9775" s="3"/>
    </row>
    <row r="9776" spans="20:20">
      <c r="T9776" s="3"/>
    </row>
    <row r="9777" spans="20:20">
      <c r="T9777" s="3"/>
    </row>
    <row r="9778" spans="20:20">
      <c r="T9778" s="3"/>
    </row>
    <row r="9779" spans="20:20">
      <c r="T9779" s="3"/>
    </row>
    <row r="9780" spans="20:20">
      <c r="T9780" s="3"/>
    </row>
    <row r="9781" spans="20:20">
      <c r="T9781" s="3"/>
    </row>
    <row r="9782" spans="20:20">
      <c r="T9782" s="3"/>
    </row>
    <row r="9783" spans="20:20">
      <c r="T9783" s="3"/>
    </row>
    <row r="9784" spans="20:20">
      <c r="T9784" s="3"/>
    </row>
    <row r="9785" spans="20:20">
      <c r="T9785" s="3"/>
    </row>
    <row r="9786" spans="20:20">
      <c r="T9786" s="3"/>
    </row>
    <row r="9787" spans="20:20">
      <c r="T9787" s="3"/>
    </row>
    <row r="9788" spans="20:20">
      <c r="T9788" s="3"/>
    </row>
    <row r="9789" spans="20:20">
      <c r="T9789" s="3"/>
    </row>
    <row r="9790" spans="20:20">
      <c r="T9790" s="3"/>
    </row>
    <row r="9791" spans="20:20">
      <c r="T9791" s="3"/>
    </row>
    <row r="9792" spans="20:20">
      <c r="T9792" s="3"/>
    </row>
    <row r="9793" spans="20:20">
      <c r="T9793" s="3"/>
    </row>
    <row r="9794" spans="20:20">
      <c r="T9794" s="3"/>
    </row>
    <row r="9795" spans="20:20">
      <c r="T9795" s="3"/>
    </row>
    <row r="9796" spans="20:20">
      <c r="T9796" s="3"/>
    </row>
    <row r="9797" spans="20:20">
      <c r="T9797" s="3"/>
    </row>
    <row r="9798" spans="20:20">
      <c r="T9798" s="3"/>
    </row>
    <row r="9799" spans="20:20">
      <c r="T9799" s="3"/>
    </row>
    <row r="9800" spans="20:20">
      <c r="T9800" s="3"/>
    </row>
    <row r="9801" spans="20:20">
      <c r="T9801" s="3"/>
    </row>
    <row r="9802" spans="20:20">
      <c r="T9802" s="3"/>
    </row>
    <row r="9803" spans="20:20">
      <c r="T9803" s="3"/>
    </row>
    <row r="9804" spans="20:20">
      <c r="T9804" s="3"/>
    </row>
    <row r="9805" spans="20:20">
      <c r="T9805" s="3"/>
    </row>
    <row r="9806" spans="20:20">
      <c r="T9806" s="3"/>
    </row>
    <row r="9807" spans="20:20">
      <c r="T9807" s="3"/>
    </row>
    <row r="9808" spans="20:20">
      <c r="T9808" s="3"/>
    </row>
    <row r="9809" spans="20:20">
      <c r="T9809" s="3"/>
    </row>
    <row r="9810" spans="20:20">
      <c r="T9810" s="3"/>
    </row>
    <row r="9811" spans="20:20">
      <c r="T9811" s="3"/>
    </row>
    <row r="9812" spans="20:20">
      <c r="T9812" s="3"/>
    </row>
    <row r="9813" spans="20:20">
      <c r="T9813" s="3"/>
    </row>
    <row r="9814" spans="20:20">
      <c r="T9814" s="3"/>
    </row>
    <row r="9815" spans="20:20">
      <c r="T9815" s="3"/>
    </row>
    <row r="9816" spans="20:20">
      <c r="T9816" s="3"/>
    </row>
    <row r="9817" spans="20:20">
      <c r="T9817" s="3"/>
    </row>
    <row r="9818" spans="20:20">
      <c r="T9818" s="3"/>
    </row>
    <row r="9819" spans="20:20">
      <c r="T9819" s="3"/>
    </row>
    <row r="9820" spans="20:20">
      <c r="T9820" s="3"/>
    </row>
    <row r="9821" spans="20:20">
      <c r="T9821" s="3"/>
    </row>
    <row r="9822" spans="20:20">
      <c r="T9822" s="3"/>
    </row>
    <row r="9823" spans="20:20">
      <c r="T9823" s="3"/>
    </row>
    <row r="9824" spans="20:20">
      <c r="T9824" s="3"/>
    </row>
    <row r="9825" spans="20:20">
      <c r="T9825" s="3"/>
    </row>
    <row r="9826" spans="20:20">
      <c r="T9826" s="3"/>
    </row>
    <row r="9827" spans="20:20">
      <c r="T9827" s="3"/>
    </row>
    <row r="9828" spans="20:20">
      <c r="T9828" s="3"/>
    </row>
    <row r="9829" spans="20:20">
      <c r="T9829" s="3"/>
    </row>
    <row r="9830" spans="20:20">
      <c r="T9830" s="3"/>
    </row>
    <row r="9831" spans="20:20">
      <c r="T9831" s="3"/>
    </row>
    <row r="9832" spans="20:20">
      <c r="T9832" s="3"/>
    </row>
    <row r="9833" spans="20:20">
      <c r="T9833" s="3"/>
    </row>
    <row r="9834" spans="20:20">
      <c r="T9834" s="3"/>
    </row>
    <row r="9835" spans="20:20">
      <c r="T9835" s="3"/>
    </row>
    <row r="9836" spans="20:20">
      <c r="T9836" s="3"/>
    </row>
    <row r="9837" spans="20:20">
      <c r="T9837" s="3"/>
    </row>
    <row r="9838" spans="20:20">
      <c r="T9838" s="3"/>
    </row>
    <row r="9839" spans="20:20">
      <c r="T9839" s="3"/>
    </row>
    <row r="9840" spans="20:20">
      <c r="T9840" s="3"/>
    </row>
    <row r="9841" spans="20:20">
      <c r="T9841" s="3"/>
    </row>
    <row r="9842" spans="20:20">
      <c r="T9842" s="3"/>
    </row>
    <row r="9843" spans="20:20">
      <c r="T9843" s="3"/>
    </row>
    <row r="9844" spans="20:20">
      <c r="T9844" s="3"/>
    </row>
    <row r="9845" spans="20:20">
      <c r="T9845" s="3"/>
    </row>
    <row r="9846" spans="20:20">
      <c r="T9846" s="3"/>
    </row>
    <row r="9847" spans="20:20">
      <c r="T9847" s="3"/>
    </row>
    <row r="9848" spans="20:20">
      <c r="T9848" s="3"/>
    </row>
    <row r="9849" spans="20:20">
      <c r="T9849" s="3"/>
    </row>
    <row r="9850" spans="20:20">
      <c r="T9850" s="3"/>
    </row>
    <row r="9851" spans="20:20">
      <c r="T9851" s="3"/>
    </row>
    <row r="9852" spans="20:20">
      <c r="T9852" s="3"/>
    </row>
    <row r="9853" spans="20:20">
      <c r="T9853" s="3"/>
    </row>
    <row r="9854" spans="20:20">
      <c r="T9854" s="3"/>
    </row>
    <row r="9855" spans="20:20">
      <c r="T9855" s="3"/>
    </row>
    <row r="9856" spans="20:20">
      <c r="T9856" s="3"/>
    </row>
    <row r="9857" spans="20:20">
      <c r="T9857" s="3"/>
    </row>
    <row r="9858" spans="20:20">
      <c r="T9858" s="3"/>
    </row>
    <row r="9859" spans="20:20">
      <c r="T9859" s="3"/>
    </row>
    <row r="9860" spans="20:20">
      <c r="T9860" s="3"/>
    </row>
    <row r="9861" spans="20:20">
      <c r="T9861" s="3"/>
    </row>
    <row r="9862" spans="20:20">
      <c r="T9862" s="3"/>
    </row>
    <row r="9863" spans="20:20">
      <c r="T9863" s="3"/>
    </row>
    <row r="9864" spans="20:20">
      <c r="T9864" s="3"/>
    </row>
    <row r="9865" spans="20:20">
      <c r="T9865" s="3"/>
    </row>
    <row r="9866" spans="20:20">
      <c r="T9866" s="3"/>
    </row>
    <row r="9867" spans="20:20">
      <c r="T9867" s="3"/>
    </row>
    <row r="9868" spans="20:20">
      <c r="T9868" s="3"/>
    </row>
    <row r="9869" spans="20:20">
      <c r="T9869" s="3"/>
    </row>
    <row r="9870" spans="20:20">
      <c r="T9870" s="3"/>
    </row>
    <row r="9871" spans="20:20">
      <c r="T9871" s="3"/>
    </row>
    <row r="9872" spans="20:20">
      <c r="T9872" s="3"/>
    </row>
    <row r="9873" spans="20:20">
      <c r="T9873" s="3"/>
    </row>
    <row r="9874" spans="20:20">
      <c r="T9874" s="3"/>
    </row>
    <row r="9875" spans="20:20">
      <c r="T9875" s="3"/>
    </row>
    <row r="9876" spans="20:20">
      <c r="T9876" s="3"/>
    </row>
    <row r="9877" spans="20:20">
      <c r="T9877" s="3"/>
    </row>
    <row r="9878" spans="20:20">
      <c r="T9878" s="3"/>
    </row>
    <row r="9879" spans="20:20">
      <c r="T9879" s="3"/>
    </row>
    <row r="9880" spans="20:20">
      <c r="T9880" s="3"/>
    </row>
    <row r="9881" spans="20:20">
      <c r="T9881" s="3"/>
    </row>
    <row r="9882" spans="20:20">
      <c r="T9882" s="3"/>
    </row>
    <row r="9883" spans="20:20">
      <c r="T9883" s="3"/>
    </row>
    <row r="9884" spans="20:20">
      <c r="T9884" s="3"/>
    </row>
    <row r="9885" spans="20:20">
      <c r="T9885" s="3"/>
    </row>
    <row r="9886" spans="20:20">
      <c r="T9886" s="3"/>
    </row>
    <row r="9887" spans="20:20">
      <c r="T9887" s="3"/>
    </row>
    <row r="9888" spans="20:20">
      <c r="T9888" s="3"/>
    </row>
    <row r="9889" spans="20:20">
      <c r="T9889" s="3"/>
    </row>
    <row r="9890" spans="20:20">
      <c r="T9890" s="3"/>
    </row>
    <row r="9891" spans="20:20">
      <c r="T9891" s="3"/>
    </row>
    <row r="9892" spans="20:20">
      <c r="T9892" s="3"/>
    </row>
    <row r="9893" spans="20:20">
      <c r="T9893" s="3"/>
    </row>
    <row r="9894" spans="20:20">
      <c r="T9894" s="3"/>
    </row>
    <row r="9895" spans="20:20">
      <c r="T9895" s="3"/>
    </row>
    <row r="9896" spans="20:20">
      <c r="T9896" s="3"/>
    </row>
    <row r="9897" spans="20:20">
      <c r="T9897" s="3"/>
    </row>
    <row r="9898" spans="20:20">
      <c r="T9898" s="3"/>
    </row>
    <row r="9899" spans="20:20">
      <c r="T9899" s="3"/>
    </row>
    <row r="9900" spans="20:20">
      <c r="T9900" s="3"/>
    </row>
    <row r="9901" spans="20:20">
      <c r="T9901" s="3"/>
    </row>
    <row r="9902" spans="20:20">
      <c r="T9902" s="3"/>
    </row>
    <row r="9903" spans="20:20">
      <c r="T9903" s="3"/>
    </row>
    <row r="9904" spans="20:20">
      <c r="T9904" s="3"/>
    </row>
    <row r="9905" spans="20:20">
      <c r="T9905" s="3"/>
    </row>
    <row r="9906" spans="20:20">
      <c r="T9906" s="3"/>
    </row>
    <row r="9907" spans="20:20">
      <c r="T9907" s="3"/>
    </row>
    <row r="9908" spans="20:20">
      <c r="T9908" s="3"/>
    </row>
    <row r="9909" spans="20:20">
      <c r="T9909" s="3"/>
    </row>
    <row r="9910" spans="20:20">
      <c r="T9910" s="3"/>
    </row>
    <row r="9911" spans="20:20">
      <c r="T9911" s="3"/>
    </row>
    <row r="9912" spans="20:20">
      <c r="T9912" s="3"/>
    </row>
    <row r="9913" spans="20:20">
      <c r="T9913" s="3"/>
    </row>
    <row r="9914" spans="20:20">
      <c r="T9914" s="3"/>
    </row>
    <row r="9915" spans="20:20">
      <c r="T9915" s="3"/>
    </row>
    <row r="9916" spans="20:20">
      <c r="T9916" s="3"/>
    </row>
    <row r="9917" spans="20:20">
      <c r="T9917" s="3"/>
    </row>
    <row r="9918" spans="20:20">
      <c r="T9918" s="3"/>
    </row>
    <row r="9919" spans="20:20">
      <c r="T9919" s="3"/>
    </row>
    <row r="9920" spans="20:20">
      <c r="T9920" s="3"/>
    </row>
    <row r="9921" spans="20:20">
      <c r="T9921" s="3"/>
    </row>
    <row r="9922" spans="20:20">
      <c r="T9922" s="3"/>
    </row>
    <row r="9923" spans="20:20">
      <c r="T9923" s="3"/>
    </row>
    <row r="9924" spans="20:20">
      <c r="T9924" s="3"/>
    </row>
    <row r="9925" spans="20:20">
      <c r="T9925" s="3"/>
    </row>
    <row r="9926" spans="20:20">
      <c r="T9926" s="3"/>
    </row>
    <row r="9927" spans="20:20">
      <c r="T9927" s="3"/>
    </row>
    <row r="9928" spans="20:20">
      <c r="T9928" s="3"/>
    </row>
    <row r="9929" spans="20:20">
      <c r="T9929" s="3"/>
    </row>
    <row r="9930" spans="20:20">
      <c r="T9930" s="3"/>
    </row>
    <row r="9931" spans="20:20">
      <c r="T9931" s="3"/>
    </row>
    <row r="9932" spans="20:20">
      <c r="T9932" s="3"/>
    </row>
    <row r="9933" spans="20:20">
      <c r="T9933" s="3"/>
    </row>
    <row r="9934" spans="20:20">
      <c r="T9934" s="3"/>
    </row>
    <row r="9935" spans="20:20">
      <c r="T9935" s="3"/>
    </row>
    <row r="9936" spans="20:20">
      <c r="T9936" s="3"/>
    </row>
    <row r="9937" spans="20:20">
      <c r="T9937" s="3"/>
    </row>
    <row r="9938" spans="20:20">
      <c r="T9938" s="3"/>
    </row>
    <row r="9939" spans="20:20">
      <c r="T9939" s="3"/>
    </row>
    <row r="9940" spans="20:20">
      <c r="T9940" s="3"/>
    </row>
    <row r="9941" spans="20:20">
      <c r="T9941" s="3"/>
    </row>
    <row r="9942" spans="20:20">
      <c r="T9942" s="3"/>
    </row>
    <row r="9943" spans="20:20">
      <c r="T9943" s="3"/>
    </row>
    <row r="9944" spans="20:20">
      <c r="T9944" s="3"/>
    </row>
    <row r="9945" spans="20:20">
      <c r="T9945" s="3"/>
    </row>
    <row r="9946" spans="20:20">
      <c r="T9946" s="3"/>
    </row>
    <row r="9947" spans="20:20">
      <c r="T9947" s="3"/>
    </row>
    <row r="9948" spans="20:20">
      <c r="T9948" s="3"/>
    </row>
    <row r="9949" spans="20:20">
      <c r="T9949" s="3"/>
    </row>
    <row r="9950" spans="20:20">
      <c r="T9950" s="3"/>
    </row>
    <row r="9951" spans="20:20">
      <c r="T9951" s="3"/>
    </row>
    <row r="9952" spans="20:20">
      <c r="T9952" s="3"/>
    </row>
    <row r="9953" spans="20:20">
      <c r="T9953" s="3"/>
    </row>
    <row r="9954" spans="20:20">
      <c r="T9954" s="3"/>
    </row>
    <row r="9955" spans="20:20">
      <c r="T9955" s="3"/>
    </row>
    <row r="9956" spans="20:20">
      <c r="T9956" s="3"/>
    </row>
    <row r="9957" spans="20:20">
      <c r="T9957" s="3"/>
    </row>
    <row r="9958" spans="20:20">
      <c r="T9958" s="3"/>
    </row>
    <row r="9959" spans="20:20">
      <c r="T9959" s="3"/>
    </row>
    <row r="9960" spans="20:20">
      <c r="T9960" s="3"/>
    </row>
    <row r="9961" spans="20:20">
      <c r="T9961" s="3"/>
    </row>
    <row r="9962" spans="20:20">
      <c r="T9962" s="3"/>
    </row>
    <row r="9963" spans="20:20">
      <c r="T9963" s="3"/>
    </row>
    <row r="9964" spans="20:20">
      <c r="T9964" s="3"/>
    </row>
    <row r="9965" spans="20:20">
      <c r="T9965" s="3"/>
    </row>
    <row r="9966" spans="20:20">
      <c r="T9966" s="3"/>
    </row>
    <row r="9967" spans="20:20">
      <c r="T9967" s="3"/>
    </row>
    <row r="9968" spans="20:20">
      <c r="T9968" s="3"/>
    </row>
    <row r="9969" spans="20:20">
      <c r="T9969" s="3"/>
    </row>
    <row r="9970" spans="20:20">
      <c r="T9970" s="3"/>
    </row>
    <row r="9971" spans="20:20">
      <c r="T9971" s="3"/>
    </row>
    <row r="9972" spans="20:20">
      <c r="T9972" s="3"/>
    </row>
    <row r="9973" spans="20:20">
      <c r="T9973" s="3"/>
    </row>
    <row r="9974" spans="20:20">
      <c r="T9974" s="3"/>
    </row>
    <row r="9975" spans="20:20">
      <c r="T9975" s="3"/>
    </row>
    <row r="9976" spans="20:20">
      <c r="T9976" s="3"/>
    </row>
    <row r="9977" spans="20:20">
      <c r="T9977" s="3"/>
    </row>
    <row r="9978" spans="20:20">
      <c r="T9978" s="3"/>
    </row>
    <row r="9979" spans="20:20">
      <c r="T9979" s="3"/>
    </row>
    <row r="9980" spans="20:20">
      <c r="T9980" s="3"/>
    </row>
    <row r="9981" spans="20:20">
      <c r="T9981" s="3"/>
    </row>
    <row r="9982" spans="20:20">
      <c r="T9982" s="3"/>
    </row>
    <row r="9983" spans="20:20">
      <c r="T9983" s="3"/>
    </row>
    <row r="9984" spans="20:20">
      <c r="T9984" s="3"/>
    </row>
    <row r="9985" spans="20:20">
      <c r="T9985" s="3"/>
    </row>
    <row r="9986" spans="20:20">
      <c r="T9986" s="3"/>
    </row>
    <row r="9987" spans="20:20">
      <c r="T9987" s="3"/>
    </row>
    <row r="9988" spans="20:20">
      <c r="T9988" s="3"/>
    </row>
    <row r="9989" spans="20:20">
      <c r="T9989" s="3"/>
    </row>
    <row r="9990" spans="20:20">
      <c r="T9990" s="3"/>
    </row>
    <row r="9991" spans="20:20">
      <c r="T9991" s="3"/>
    </row>
    <row r="9992" spans="20:20">
      <c r="T9992" s="3"/>
    </row>
    <row r="9993" spans="20:20">
      <c r="T9993" s="3"/>
    </row>
    <row r="9994" spans="20:20">
      <c r="T9994" s="3"/>
    </row>
    <row r="9995" spans="20:20">
      <c r="T9995" s="3"/>
    </row>
    <row r="9996" spans="20:20">
      <c r="T9996" s="3"/>
    </row>
    <row r="9997" spans="20:20">
      <c r="T9997" s="3"/>
    </row>
    <row r="9998" spans="20:20">
      <c r="T9998" s="3"/>
    </row>
    <row r="9999" spans="20:20">
      <c r="T9999" s="3"/>
    </row>
    <row r="10000" spans="20:20">
      <c r="T10000" s="3"/>
    </row>
    <row r="10001" spans="20:20">
      <c r="T10001" s="3"/>
    </row>
    <row r="10002" spans="20:20">
      <c r="T10002" s="3"/>
    </row>
    <row r="10003" spans="20:20">
      <c r="T10003" s="3"/>
    </row>
    <row r="10004" spans="20:20">
      <c r="T10004" s="3"/>
    </row>
    <row r="10005" spans="20:20">
      <c r="T10005" s="3"/>
    </row>
    <row r="10006" spans="20:20">
      <c r="T10006" s="3"/>
    </row>
    <row r="10007" spans="20:20">
      <c r="T10007" s="3"/>
    </row>
    <row r="10008" spans="20:20">
      <c r="T10008" s="3"/>
    </row>
    <row r="10009" spans="20:20">
      <c r="T10009" s="3"/>
    </row>
    <row r="10010" spans="20:20">
      <c r="T10010" s="3"/>
    </row>
    <row r="10011" spans="20:20">
      <c r="T10011" s="3"/>
    </row>
    <row r="10012" spans="20:20">
      <c r="T10012" s="3"/>
    </row>
    <row r="10013" spans="20:20">
      <c r="T10013" s="3"/>
    </row>
    <row r="10014" spans="20:20">
      <c r="T10014" s="3"/>
    </row>
    <row r="10015" spans="20:20">
      <c r="T10015" s="3"/>
    </row>
    <row r="10016" spans="20:20">
      <c r="T10016" s="3"/>
    </row>
    <row r="10017" spans="20:20">
      <c r="T10017" s="3"/>
    </row>
    <row r="10018" spans="20:20">
      <c r="T10018" s="3"/>
    </row>
    <row r="10019" spans="20:20">
      <c r="T10019" s="3"/>
    </row>
    <row r="10020" spans="20:20">
      <c r="T10020" s="3"/>
    </row>
    <row r="10021" spans="20:20">
      <c r="T10021" s="3"/>
    </row>
    <row r="10022" spans="20:20">
      <c r="T10022" s="3"/>
    </row>
    <row r="10023" spans="20:20">
      <c r="T10023" s="3"/>
    </row>
    <row r="10024" spans="20:20">
      <c r="T10024" s="3"/>
    </row>
    <row r="10025" spans="20:20">
      <c r="T10025" s="3"/>
    </row>
    <row r="10026" spans="20:20">
      <c r="T10026" s="3"/>
    </row>
    <row r="10027" spans="20:20">
      <c r="T10027" s="3"/>
    </row>
    <row r="10028" spans="20:20">
      <c r="T10028" s="3"/>
    </row>
    <row r="10029" spans="20:20">
      <c r="T10029" s="3"/>
    </row>
    <row r="10030" spans="20:20">
      <c r="T10030" s="3"/>
    </row>
    <row r="10031" spans="20:20">
      <c r="T10031" s="3"/>
    </row>
    <row r="10032" spans="20:20">
      <c r="T10032" s="3"/>
    </row>
    <row r="10033" spans="20:20">
      <c r="T10033" s="3"/>
    </row>
    <row r="10034" spans="20:20">
      <c r="T10034" s="3"/>
    </row>
    <row r="10035" spans="20:20">
      <c r="T10035" s="3"/>
    </row>
    <row r="10036" spans="20:20">
      <c r="T10036" s="3"/>
    </row>
    <row r="10037" spans="20:20">
      <c r="T10037" s="3"/>
    </row>
    <row r="10038" spans="20:20">
      <c r="T10038" s="3"/>
    </row>
    <row r="10039" spans="20:20">
      <c r="T10039" s="3"/>
    </row>
    <row r="10040" spans="20:20">
      <c r="T10040" s="3"/>
    </row>
    <row r="10041" spans="20:20">
      <c r="T10041" s="3"/>
    </row>
    <row r="10042" spans="20:20">
      <c r="T10042" s="3"/>
    </row>
    <row r="10043" spans="20:20">
      <c r="T10043" s="3"/>
    </row>
    <row r="10044" spans="20:20">
      <c r="T10044" s="3"/>
    </row>
    <row r="10045" spans="20:20">
      <c r="T10045" s="3"/>
    </row>
    <row r="10046" spans="20:20">
      <c r="T10046" s="3"/>
    </row>
    <row r="10047" spans="20:20">
      <c r="T10047" s="3"/>
    </row>
    <row r="10048" spans="20:20">
      <c r="T10048" s="3"/>
    </row>
    <row r="10049" spans="20:20">
      <c r="T10049" s="3"/>
    </row>
    <row r="10050" spans="20:20">
      <c r="T10050" s="3"/>
    </row>
    <row r="10051" spans="20:20">
      <c r="T10051" s="3"/>
    </row>
    <row r="10052" spans="20:20">
      <c r="T10052" s="3"/>
    </row>
    <row r="10053" spans="20:20">
      <c r="T10053" s="3"/>
    </row>
    <row r="10054" spans="20:20">
      <c r="T10054" s="3"/>
    </row>
    <row r="10055" spans="20:20">
      <c r="T10055" s="3"/>
    </row>
    <row r="10056" spans="20:20">
      <c r="T10056" s="3"/>
    </row>
    <row r="10057" spans="20:20">
      <c r="T10057" s="3"/>
    </row>
    <row r="10058" spans="20:20">
      <c r="T10058" s="3"/>
    </row>
    <row r="10059" spans="20:20">
      <c r="T10059" s="3"/>
    </row>
    <row r="10060" spans="20:20">
      <c r="T10060" s="3"/>
    </row>
    <row r="10061" spans="20:20">
      <c r="T10061" s="3"/>
    </row>
    <row r="10062" spans="20:20">
      <c r="T10062" s="3"/>
    </row>
    <row r="10063" spans="20:20">
      <c r="T10063" s="3"/>
    </row>
    <row r="10064" spans="20:20">
      <c r="T10064" s="3"/>
    </row>
    <row r="10065" spans="20:20">
      <c r="T10065" s="3"/>
    </row>
    <row r="10066" spans="20:20">
      <c r="T10066" s="3"/>
    </row>
    <row r="10067" spans="20:20">
      <c r="T10067" s="3"/>
    </row>
    <row r="10068" spans="20:20">
      <c r="T10068" s="3"/>
    </row>
    <row r="10069" spans="20:20">
      <c r="T10069" s="3"/>
    </row>
    <row r="10070" spans="20:20">
      <c r="T10070" s="3"/>
    </row>
    <row r="10071" spans="20:20">
      <c r="T10071" s="3"/>
    </row>
    <row r="10072" spans="20:20">
      <c r="T10072" s="3"/>
    </row>
    <row r="10073" spans="20:20">
      <c r="T10073" s="3"/>
    </row>
    <row r="10074" spans="20:20">
      <c r="T10074" s="3"/>
    </row>
    <row r="10075" spans="20:20">
      <c r="T10075" s="3"/>
    </row>
    <row r="10076" spans="20:20">
      <c r="T10076" s="3"/>
    </row>
    <row r="10077" spans="20:20">
      <c r="T10077" s="3"/>
    </row>
    <row r="10078" spans="20:20">
      <c r="T10078" s="3"/>
    </row>
    <row r="10079" spans="20:20">
      <c r="T10079" s="3"/>
    </row>
    <row r="10080" spans="20:20">
      <c r="T10080" s="3"/>
    </row>
    <row r="10081" spans="20:20">
      <c r="T10081" s="3"/>
    </row>
    <row r="10082" spans="20:20">
      <c r="T10082" s="3"/>
    </row>
    <row r="10083" spans="20:20">
      <c r="T10083" s="3"/>
    </row>
    <row r="10084" spans="20:20">
      <c r="T10084" s="3"/>
    </row>
    <row r="10085" spans="20:20">
      <c r="T10085" s="3"/>
    </row>
    <row r="10086" spans="20:20">
      <c r="T10086" s="3"/>
    </row>
    <row r="10087" spans="20:20">
      <c r="T10087" s="3"/>
    </row>
    <row r="10088" spans="20:20">
      <c r="T10088" s="3"/>
    </row>
    <row r="10089" spans="20:20">
      <c r="T10089" s="3"/>
    </row>
    <row r="10090" spans="20:20">
      <c r="T10090" s="3"/>
    </row>
    <row r="10091" spans="20:20">
      <c r="T10091" s="3"/>
    </row>
    <row r="10092" spans="20:20">
      <c r="T10092" s="3"/>
    </row>
    <row r="10093" spans="20:20">
      <c r="T10093" s="3"/>
    </row>
    <row r="10094" spans="20:20">
      <c r="T10094" s="3"/>
    </row>
    <row r="10095" spans="20:20">
      <c r="T10095" s="3"/>
    </row>
    <row r="10096" spans="20:20">
      <c r="T10096" s="3"/>
    </row>
    <row r="10097" spans="20:20">
      <c r="T10097" s="3"/>
    </row>
    <row r="10098" spans="20:20">
      <c r="T10098" s="3"/>
    </row>
    <row r="10099" spans="20:20">
      <c r="T10099" s="3"/>
    </row>
    <row r="10100" spans="20:20">
      <c r="T10100" s="3"/>
    </row>
    <row r="10101" spans="20:20">
      <c r="T10101" s="3"/>
    </row>
    <row r="10102" spans="20:20">
      <c r="T10102" s="3"/>
    </row>
    <row r="10103" spans="20:20">
      <c r="T10103" s="3"/>
    </row>
    <row r="10104" spans="20:20">
      <c r="T10104" s="3"/>
    </row>
    <row r="10105" spans="20:20">
      <c r="T10105" s="3"/>
    </row>
    <row r="10106" spans="20:20">
      <c r="T10106" s="3"/>
    </row>
    <row r="10107" spans="20:20">
      <c r="T10107" s="3"/>
    </row>
    <row r="10108" spans="20:20">
      <c r="T10108" s="3"/>
    </row>
    <row r="10109" spans="20:20">
      <c r="T10109" s="3"/>
    </row>
    <row r="10110" spans="20:20">
      <c r="T10110" s="3"/>
    </row>
    <row r="10111" spans="20:20">
      <c r="T10111" s="3"/>
    </row>
    <row r="10112" spans="20:20">
      <c r="T10112" s="3"/>
    </row>
    <row r="10113" spans="20:20">
      <c r="T10113" s="3"/>
    </row>
    <row r="10114" spans="20:20">
      <c r="T10114" s="3"/>
    </row>
    <row r="10115" spans="20:20">
      <c r="T10115" s="3"/>
    </row>
    <row r="10116" spans="20:20">
      <c r="T10116" s="3"/>
    </row>
    <row r="10117" spans="20:20">
      <c r="T10117" s="3"/>
    </row>
    <row r="10118" spans="20:20">
      <c r="T10118" s="3"/>
    </row>
    <row r="10119" spans="20:20">
      <c r="T10119" s="3"/>
    </row>
    <row r="10120" spans="20:20">
      <c r="T10120" s="3"/>
    </row>
    <row r="10121" spans="20:20">
      <c r="T10121" s="3"/>
    </row>
    <row r="10122" spans="20:20">
      <c r="T10122" s="3"/>
    </row>
    <row r="10123" spans="20:20">
      <c r="T10123" s="3"/>
    </row>
    <row r="10124" spans="20:20">
      <c r="T10124" s="3"/>
    </row>
    <row r="10125" spans="20:20">
      <c r="T10125" s="3"/>
    </row>
    <row r="10126" spans="20:20">
      <c r="T10126" s="3"/>
    </row>
    <row r="10127" spans="20:20">
      <c r="T10127" s="3"/>
    </row>
    <row r="10128" spans="20:20">
      <c r="T10128" s="3"/>
    </row>
    <row r="10129" spans="20:20">
      <c r="T10129" s="3"/>
    </row>
    <row r="10130" spans="20:20">
      <c r="T10130" s="3"/>
    </row>
    <row r="10131" spans="20:20">
      <c r="T10131" s="3"/>
    </row>
    <row r="10132" spans="20:20">
      <c r="T10132" s="3"/>
    </row>
    <row r="10133" spans="20:20">
      <c r="T10133" s="3"/>
    </row>
    <row r="10134" spans="20:20">
      <c r="T10134" s="3"/>
    </row>
    <row r="10135" spans="20:20">
      <c r="T10135" s="3"/>
    </row>
    <row r="10136" spans="20:20">
      <c r="T10136" s="3"/>
    </row>
    <row r="10137" spans="20:20">
      <c r="T10137" s="3"/>
    </row>
    <row r="10138" spans="20:20">
      <c r="T10138" s="3"/>
    </row>
    <row r="10139" spans="20:20">
      <c r="T10139" s="3"/>
    </row>
    <row r="10140" spans="20:20">
      <c r="T10140" s="3"/>
    </row>
    <row r="10141" spans="20:20">
      <c r="T10141" s="3"/>
    </row>
    <row r="10142" spans="20:20">
      <c r="T10142" s="3"/>
    </row>
    <row r="10143" spans="20:20">
      <c r="T10143" s="3"/>
    </row>
    <row r="10144" spans="20:20">
      <c r="T10144" s="3"/>
    </row>
    <row r="10145" spans="20:20">
      <c r="T10145" s="3"/>
    </row>
    <row r="10146" spans="20:20">
      <c r="T10146" s="3"/>
    </row>
    <row r="10147" spans="20:20">
      <c r="T10147" s="3"/>
    </row>
    <row r="10148" spans="20:20">
      <c r="T10148" s="3"/>
    </row>
    <row r="10149" spans="20:20">
      <c r="T10149" s="3"/>
    </row>
    <row r="10150" spans="20:20">
      <c r="T10150" s="3"/>
    </row>
    <row r="10151" spans="20:20">
      <c r="T10151" s="3"/>
    </row>
    <row r="10152" spans="20:20">
      <c r="T10152" s="3"/>
    </row>
    <row r="10153" spans="20:20">
      <c r="T10153" s="3"/>
    </row>
    <row r="10154" spans="20:20">
      <c r="T10154" s="3"/>
    </row>
    <row r="10155" spans="20:20">
      <c r="T10155" s="3"/>
    </row>
    <row r="10156" spans="20:20">
      <c r="T10156" s="3"/>
    </row>
    <row r="10157" spans="20:20">
      <c r="T10157" s="3"/>
    </row>
    <row r="10158" spans="20:20">
      <c r="T10158" s="3"/>
    </row>
    <row r="10159" spans="20:20">
      <c r="T10159" s="3"/>
    </row>
    <row r="10160" spans="20:20">
      <c r="T10160" s="3"/>
    </row>
    <row r="10161" spans="20:20">
      <c r="T10161" s="3"/>
    </row>
    <row r="10162" spans="20:20">
      <c r="T10162" s="3"/>
    </row>
    <row r="10163" spans="20:20">
      <c r="T10163" s="3"/>
    </row>
    <row r="10164" spans="20:20">
      <c r="T10164" s="3"/>
    </row>
    <row r="10165" spans="20:20">
      <c r="T10165" s="3"/>
    </row>
    <row r="10166" spans="20:20">
      <c r="T10166" s="3"/>
    </row>
    <row r="10167" spans="20:20">
      <c r="T10167" s="3"/>
    </row>
    <row r="10168" spans="20:20">
      <c r="T10168" s="3"/>
    </row>
    <row r="10169" spans="20:20">
      <c r="T10169" s="3"/>
    </row>
    <row r="10170" spans="20:20">
      <c r="T10170" s="3"/>
    </row>
    <row r="10171" spans="20:20">
      <c r="T10171" s="3"/>
    </row>
    <row r="10172" spans="20:20">
      <c r="T10172" s="3"/>
    </row>
    <row r="10173" spans="20:20">
      <c r="T10173" s="3"/>
    </row>
    <row r="10174" spans="20:20">
      <c r="T10174" s="3"/>
    </row>
    <row r="10175" spans="20:20">
      <c r="T10175" s="3"/>
    </row>
    <row r="10176" spans="20:20">
      <c r="T10176" s="3"/>
    </row>
    <row r="10177" spans="20:20">
      <c r="T10177" s="3"/>
    </row>
    <row r="10178" spans="20:20">
      <c r="T10178" s="3"/>
    </row>
    <row r="10179" spans="20:20">
      <c r="T10179" s="3"/>
    </row>
    <row r="10180" spans="20:20">
      <c r="T10180" s="3"/>
    </row>
    <row r="10181" spans="20:20">
      <c r="T10181" s="3"/>
    </row>
    <row r="10182" spans="20:20">
      <c r="T10182" s="3"/>
    </row>
    <row r="10183" spans="20:20">
      <c r="T10183" s="3"/>
    </row>
    <row r="10184" spans="20:20">
      <c r="T10184" s="3"/>
    </row>
    <row r="10185" spans="20:20">
      <c r="T10185" s="3"/>
    </row>
    <row r="10186" spans="20:20">
      <c r="T10186" s="3"/>
    </row>
    <row r="10187" spans="20:20">
      <c r="T10187" s="3"/>
    </row>
    <row r="10188" spans="20:20">
      <c r="T10188" s="3"/>
    </row>
    <row r="10189" spans="20:20">
      <c r="T10189" s="3"/>
    </row>
    <row r="10190" spans="20:20">
      <c r="T10190" s="3"/>
    </row>
    <row r="10191" spans="20:20">
      <c r="T10191" s="3"/>
    </row>
    <row r="10192" spans="20:20">
      <c r="T10192" s="3"/>
    </row>
    <row r="10193" spans="20:20">
      <c r="T10193" s="3"/>
    </row>
    <row r="10194" spans="20:20">
      <c r="T10194" s="3"/>
    </row>
    <row r="10195" spans="20:20">
      <c r="T10195" s="3"/>
    </row>
    <row r="10196" spans="20:20">
      <c r="T10196" s="3"/>
    </row>
    <row r="10197" spans="20:20">
      <c r="T10197" s="3"/>
    </row>
    <row r="10198" spans="20:20">
      <c r="T10198" s="3"/>
    </row>
    <row r="10199" spans="20:20">
      <c r="T10199" s="3"/>
    </row>
    <row r="10200" spans="20:20">
      <c r="T10200" s="3"/>
    </row>
    <row r="10201" spans="20:20">
      <c r="T10201" s="3"/>
    </row>
    <row r="10202" spans="20:20">
      <c r="T10202" s="3"/>
    </row>
    <row r="10203" spans="20:20">
      <c r="T10203" s="3"/>
    </row>
    <row r="10204" spans="20:20">
      <c r="T10204" s="3"/>
    </row>
    <row r="10205" spans="20:20">
      <c r="T10205" s="3"/>
    </row>
    <row r="10206" spans="20:20">
      <c r="T10206" s="3"/>
    </row>
    <row r="10207" spans="20:20">
      <c r="T10207" s="3"/>
    </row>
    <row r="10208" spans="20:20">
      <c r="T10208" s="3"/>
    </row>
    <row r="10209" spans="20:20">
      <c r="T10209" s="3"/>
    </row>
    <row r="10210" spans="20:20">
      <c r="T10210" s="3"/>
    </row>
    <row r="10211" spans="20:20">
      <c r="T10211" s="3"/>
    </row>
    <row r="10212" spans="20:20">
      <c r="T10212" s="3"/>
    </row>
    <row r="10213" spans="20:20">
      <c r="T10213" s="3"/>
    </row>
    <row r="10214" spans="20:20">
      <c r="T10214" s="3"/>
    </row>
    <row r="10215" spans="20:20">
      <c r="T10215" s="3"/>
    </row>
    <row r="10216" spans="20:20">
      <c r="T10216" s="3"/>
    </row>
    <row r="10217" spans="20:20">
      <c r="T10217" s="3"/>
    </row>
    <row r="10218" spans="20:20">
      <c r="T10218" s="3"/>
    </row>
    <row r="10219" spans="20:20">
      <c r="T10219" s="3"/>
    </row>
    <row r="10220" spans="20:20">
      <c r="T10220" s="3"/>
    </row>
    <row r="10221" spans="20:20">
      <c r="T10221" s="3"/>
    </row>
    <row r="10222" spans="20:20">
      <c r="T10222" s="3"/>
    </row>
    <row r="10223" spans="20:20">
      <c r="T10223" s="3"/>
    </row>
    <row r="10224" spans="20:20">
      <c r="T10224" s="3"/>
    </row>
    <row r="10225" spans="20:20">
      <c r="T10225" s="3"/>
    </row>
    <row r="10226" spans="20:20">
      <c r="T10226" s="3"/>
    </row>
    <row r="10227" spans="20:20">
      <c r="T10227" s="3"/>
    </row>
    <row r="10228" spans="20:20">
      <c r="T10228" s="3"/>
    </row>
    <row r="10229" spans="20:20">
      <c r="T10229" s="3"/>
    </row>
    <row r="10230" spans="20:20">
      <c r="T10230" s="3"/>
    </row>
    <row r="10231" spans="20:20">
      <c r="T10231" s="3"/>
    </row>
    <row r="10232" spans="20:20">
      <c r="T10232" s="3"/>
    </row>
    <row r="10233" spans="20:20">
      <c r="T10233" s="3"/>
    </row>
    <row r="10234" spans="20:20">
      <c r="T10234" s="3"/>
    </row>
    <row r="10235" spans="20:20">
      <c r="T10235" s="3"/>
    </row>
    <row r="10236" spans="20:20">
      <c r="T10236" s="3"/>
    </row>
    <row r="10237" spans="20:20">
      <c r="T10237" s="3"/>
    </row>
    <row r="10238" spans="20:20">
      <c r="T10238" s="3"/>
    </row>
    <row r="10239" spans="20:20">
      <c r="T10239" s="3"/>
    </row>
    <row r="10240" spans="20:20">
      <c r="T10240" s="3"/>
    </row>
    <row r="10241" spans="20:20">
      <c r="T10241" s="3"/>
    </row>
    <row r="10242" spans="20:20">
      <c r="T10242" s="3"/>
    </row>
    <row r="10243" spans="20:20">
      <c r="T10243" s="3"/>
    </row>
    <row r="10244" spans="20:20">
      <c r="T10244" s="3"/>
    </row>
    <row r="10245" spans="20:20">
      <c r="T10245" s="3"/>
    </row>
    <row r="10246" spans="20:20">
      <c r="T10246" s="3"/>
    </row>
    <row r="10247" spans="20:20">
      <c r="T10247" s="3"/>
    </row>
    <row r="10248" spans="20:20">
      <c r="T10248" s="3"/>
    </row>
    <row r="10249" spans="20:20">
      <c r="T10249" s="3"/>
    </row>
    <row r="10250" spans="20:20">
      <c r="T10250" s="3"/>
    </row>
    <row r="10251" spans="20:20">
      <c r="T10251" s="3"/>
    </row>
    <row r="10252" spans="20:20">
      <c r="T10252" s="3"/>
    </row>
    <row r="10253" spans="20:20">
      <c r="T10253" s="3"/>
    </row>
    <row r="10254" spans="20:20">
      <c r="T10254" s="3"/>
    </row>
    <row r="10255" spans="20:20">
      <c r="T10255" s="3"/>
    </row>
    <row r="10256" spans="20:20">
      <c r="T10256" s="3"/>
    </row>
    <row r="10257" spans="20:20">
      <c r="T10257" s="3"/>
    </row>
    <row r="10258" spans="20:20">
      <c r="T10258" s="3"/>
    </row>
    <row r="10259" spans="20:20">
      <c r="T10259" s="3"/>
    </row>
    <row r="10260" spans="20:20">
      <c r="T10260" s="3"/>
    </row>
    <row r="10261" spans="20:20">
      <c r="T10261" s="3"/>
    </row>
    <row r="10262" spans="20:20">
      <c r="T10262" s="3"/>
    </row>
    <row r="10263" spans="20:20">
      <c r="T10263" s="3"/>
    </row>
    <row r="10264" spans="20:20">
      <c r="T10264" s="3"/>
    </row>
    <row r="10265" spans="20:20">
      <c r="T10265" s="3"/>
    </row>
    <row r="10266" spans="20:20">
      <c r="T10266" s="3"/>
    </row>
    <row r="10267" spans="20:20">
      <c r="T10267" s="3"/>
    </row>
    <row r="10268" spans="20:20">
      <c r="T10268" s="3"/>
    </row>
    <row r="10269" spans="20:20">
      <c r="T10269" s="3"/>
    </row>
    <row r="10270" spans="20:20">
      <c r="T10270" s="3"/>
    </row>
    <row r="10271" spans="20:20">
      <c r="T10271" s="3"/>
    </row>
    <row r="10272" spans="20:20">
      <c r="T10272" s="3"/>
    </row>
    <row r="10273" spans="20:20">
      <c r="T10273" s="3"/>
    </row>
    <row r="10274" spans="20:20">
      <c r="T10274" s="3"/>
    </row>
    <row r="10275" spans="20:20">
      <c r="T10275" s="3"/>
    </row>
    <row r="10276" spans="20:20">
      <c r="T10276" s="3"/>
    </row>
    <row r="10277" spans="20:20">
      <c r="T10277" s="3"/>
    </row>
    <row r="10278" spans="20:20">
      <c r="T10278" s="3"/>
    </row>
    <row r="10279" spans="20:20">
      <c r="T10279" s="3"/>
    </row>
    <row r="10280" spans="20:20">
      <c r="T10280" s="3"/>
    </row>
    <row r="10281" spans="20:20">
      <c r="T10281" s="3"/>
    </row>
    <row r="10282" spans="20:20">
      <c r="T10282" s="3"/>
    </row>
    <row r="10283" spans="20:20">
      <c r="T10283" s="3"/>
    </row>
    <row r="10284" spans="20:20">
      <c r="T10284" s="3"/>
    </row>
    <row r="10285" spans="20:20">
      <c r="T10285" s="3"/>
    </row>
    <row r="10286" spans="20:20">
      <c r="T10286" s="3"/>
    </row>
    <row r="10287" spans="20:20">
      <c r="T10287" s="3"/>
    </row>
    <row r="10288" spans="20:20">
      <c r="T10288" s="3"/>
    </row>
    <row r="10289" spans="20:20">
      <c r="T10289" s="3"/>
    </row>
    <row r="10290" spans="20:20">
      <c r="T10290" s="3"/>
    </row>
    <row r="10291" spans="20:20">
      <c r="T10291" s="3"/>
    </row>
    <row r="10292" spans="20:20">
      <c r="T10292" s="3"/>
    </row>
    <row r="10293" spans="20:20">
      <c r="T10293" s="3"/>
    </row>
    <row r="10294" spans="20:20">
      <c r="T10294" s="3"/>
    </row>
    <row r="10295" spans="20:20">
      <c r="T10295" s="3"/>
    </row>
    <row r="10296" spans="20:20">
      <c r="T10296" s="3"/>
    </row>
    <row r="10297" spans="20:20">
      <c r="T10297" s="3"/>
    </row>
    <row r="10298" spans="20:20">
      <c r="T10298" s="3"/>
    </row>
    <row r="10299" spans="20:20">
      <c r="T10299" s="3"/>
    </row>
    <row r="10300" spans="20:20">
      <c r="T10300" s="3"/>
    </row>
    <row r="10301" spans="20:20">
      <c r="T10301" s="3"/>
    </row>
    <row r="10302" spans="20:20">
      <c r="T10302" s="96"/>
    </row>
    <row r="10303" spans="20:20">
      <c r="T10303" s="3"/>
    </row>
    <row r="10304" spans="20:20">
      <c r="T10304" s="3"/>
    </row>
    <row r="10305" spans="20:20">
      <c r="T10305" s="3"/>
    </row>
    <row r="10306" spans="20:20">
      <c r="T10306" s="3"/>
    </row>
    <row r="10307" spans="20:20">
      <c r="T10307" s="3"/>
    </row>
    <row r="10308" spans="20:20">
      <c r="T10308" s="3"/>
    </row>
    <row r="10309" spans="20:20">
      <c r="T10309" s="3"/>
    </row>
    <row r="10310" spans="20:20">
      <c r="T10310" s="3"/>
    </row>
    <row r="10311" spans="20:20">
      <c r="T10311" s="3"/>
    </row>
    <row r="10312" spans="20:20">
      <c r="T10312" s="3"/>
    </row>
    <row r="10313" spans="20:20">
      <c r="T10313" s="3"/>
    </row>
    <row r="10314" spans="20:20">
      <c r="T10314" s="3"/>
    </row>
    <row r="10315" spans="20:20">
      <c r="T10315" s="3"/>
    </row>
    <row r="10316" spans="20:20">
      <c r="T10316" s="3"/>
    </row>
    <row r="10317" spans="20:20">
      <c r="T10317" s="3"/>
    </row>
    <row r="10318" spans="20:20">
      <c r="T10318" s="3"/>
    </row>
    <row r="10319" spans="20:20">
      <c r="T10319" s="3"/>
    </row>
    <row r="10320" spans="20:20">
      <c r="T10320" s="3"/>
    </row>
    <row r="10321" spans="20:20">
      <c r="T10321" s="3"/>
    </row>
    <row r="10322" spans="20:20">
      <c r="T10322" s="3"/>
    </row>
    <row r="10323" spans="20:20">
      <c r="T10323" s="3"/>
    </row>
    <row r="10324" spans="20:20">
      <c r="T10324" s="3"/>
    </row>
    <row r="10325" spans="20:20">
      <c r="T10325" s="3"/>
    </row>
    <row r="10326" spans="20:20">
      <c r="T10326" s="3"/>
    </row>
    <row r="10327" spans="20:20">
      <c r="T10327" s="3"/>
    </row>
    <row r="10328" spans="20:20">
      <c r="T10328" s="3"/>
    </row>
    <row r="10329" spans="20:20">
      <c r="T10329" s="3"/>
    </row>
    <row r="10330" spans="20:20">
      <c r="T10330" s="3"/>
    </row>
    <row r="10331" spans="20:20">
      <c r="T10331" s="3"/>
    </row>
    <row r="10332" spans="20:20">
      <c r="T10332" s="3"/>
    </row>
    <row r="10333" spans="20:20">
      <c r="T10333" s="3"/>
    </row>
    <row r="10334" spans="20:20">
      <c r="T10334" s="3"/>
    </row>
    <row r="10335" spans="20:20">
      <c r="T10335" s="3"/>
    </row>
    <row r="10336" spans="20:20">
      <c r="T10336" s="3"/>
    </row>
    <row r="10337" spans="20:20">
      <c r="T10337" s="3"/>
    </row>
    <row r="10338" spans="20:20">
      <c r="T10338" s="3"/>
    </row>
    <row r="10339" spans="20:20">
      <c r="T10339" s="3"/>
    </row>
    <row r="10340" spans="20:20">
      <c r="T10340" s="3"/>
    </row>
    <row r="10341" spans="20:20">
      <c r="T10341" s="3"/>
    </row>
    <row r="10342" spans="20:20">
      <c r="T10342" s="3"/>
    </row>
    <row r="10343" spans="20:20">
      <c r="T10343" s="3"/>
    </row>
    <row r="10344" spans="20:20">
      <c r="T10344" s="3"/>
    </row>
    <row r="10345" spans="20:20">
      <c r="T10345" s="3"/>
    </row>
    <row r="10346" spans="20:20">
      <c r="T10346" s="3"/>
    </row>
    <row r="10347" spans="20:20">
      <c r="T10347" s="3"/>
    </row>
    <row r="10348" spans="20:20">
      <c r="T10348" s="3"/>
    </row>
    <row r="10349" spans="20:20">
      <c r="T10349" s="3"/>
    </row>
    <row r="10350" spans="20:20">
      <c r="T10350" s="3"/>
    </row>
    <row r="10351" spans="20:20">
      <c r="T10351" s="3"/>
    </row>
    <row r="10352" spans="20:20">
      <c r="T10352" s="3"/>
    </row>
    <row r="10353" spans="20:20">
      <c r="T10353" s="3"/>
    </row>
    <row r="10354" spans="20:20">
      <c r="T10354" s="3"/>
    </row>
    <row r="10355" spans="20:20">
      <c r="T10355" s="3"/>
    </row>
    <row r="10356" spans="20:20">
      <c r="T10356" s="3"/>
    </row>
    <row r="10357" spans="20:20">
      <c r="T10357" s="3"/>
    </row>
    <row r="10358" spans="20:20">
      <c r="T10358" s="3"/>
    </row>
    <row r="10359" spans="20:20">
      <c r="T10359" s="3"/>
    </row>
    <row r="10360" spans="20:20">
      <c r="T10360" s="3"/>
    </row>
    <row r="10361" spans="20:20">
      <c r="T10361" s="3"/>
    </row>
    <row r="10362" spans="20:20">
      <c r="T10362" s="3"/>
    </row>
    <row r="10363" spans="20:20">
      <c r="T10363" s="3"/>
    </row>
    <row r="10364" spans="20:20">
      <c r="T10364" s="3"/>
    </row>
    <row r="10365" spans="20:20">
      <c r="T10365" s="3"/>
    </row>
    <row r="10366" spans="20:20">
      <c r="T10366" s="3"/>
    </row>
    <row r="10367" spans="20:20">
      <c r="T10367" s="3"/>
    </row>
    <row r="10368" spans="20:20">
      <c r="T10368" s="3"/>
    </row>
    <row r="10369" spans="20:20">
      <c r="T10369" s="3"/>
    </row>
    <row r="10370" spans="20:20">
      <c r="T10370" s="3"/>
    </row>
    <row r="10371" spans="20:20">
      <c r="T10371" s="3"/>
    </row>
    <row r="10372" spans="20:20">
      <c r="T10372" s="3"/>
    </row>
    <row r="10373" spans="20:20">
      <c r="T10373" s="3"/>
    </row>
    <row r="10374" spans="20:20">
      <c r="T10374" s="3"/>
    </row>
    <row r="10375" spans="20:20">
      <c r="T10375" s="3"/>
    </row>
    <row r="10376" spans="20:20">
      <c r="T10376" s="3"/>
    </row>
    <row r="10377" spans="20:20">
      <c r="T10377" s="3"/>
    </row>
    <row r="10378" spans="20:20">
      <c r="T10378" s="3"/>
    </row>
    <row r="10379" spans="20:20">
      <c r="T10379" s="3"/>
    </row>
    <row r="10380" spans="20:20">
      <c r="T10380" s="3"/>
    </row>
    <row r="10381" spans="20:20">
      <c r="T10381" s="3"/>
    </row>
    <row r="10382" spans="20:20">
      <c r="T10382" s="3"/>
    </row>
    <row r="10383" spans="20:20">
      <c r="T10383" s="3"/>
    </row>
    <row r="10384" spans="20:20">
      <c r="T10384" s="3"/>
    </row>
    <row r="10385" spans="20:20">
      <c r="T10385" s="3"/>
    </row>
    <row r="10386" spans="20:20">
      <c r="T10386" s="3"/>
    </row>
    <row r="10387" spans="20:20">
      <c r="T10387" s="3"/>
    </row>
    <row r="10388" spans="20:20">
      <c r="T10388" s="3"/>
    </row>
    <row r="10389" spans="20:20">
      <c r="T10389" s="3"/>
    </row>
    <row r="10390" spans="20:20">
      <c r="T10390" s="3"/>
    </row>
    <row r="10391" spans="20:20">
      <c r="T10391" s="3"/>
    </row>
    <row r="10392" spans="20:20">
      <c r="T10392" s="3"/>
    </row>
    <row r="10393" spans="20:20">
      <c r="T10393" s="3"/>
    </row>
    <row r="10394" spans="20:20">
      <c r="T10394" s="3"/>
    </row>
    <row r="10395" spans="20:20">
      <c r="T10395" s="3"/>
    </row>
    <row r="10396" spans="20:20">
      <c r="T10396" s="3"/>
    </row>
    <row r="10397" spans="20:20">
      <c r="T10397" s="3"/>
    </row>
    <row r="10398" spans="20:20">
      <c r="T10398" s="3"/>
    </row>
    <row r="10399" spans="20:20">
      <c r="T10399" s="3"/>
    </row>
    <row r="10400" spans="20:20">
      <c r="T10400" s="3"/>
    </row>
    <row r="10401" spans="20:20">
      <c r="T10401" s="3"/>
    </row>
    <row r="10402" spans="20:20">
      <c r="T10402" s="3"/>
    </row>
    <row r="10403" spans="20:20">
      <c r="T10403" s="3"/>
    </row>
    <row r="10404" spans="20:20">
      <c r="T10404" s="3"/>
    </row>
    <row r="10405" spans="20:20">
      <c r="T10405" s="3"/>
    </row>
    <row r="10406" spans="20:20">
      <c r="T10406" s="3"/>
    </row>
    <row r="10407" spans="20:20">
      <c r="T10407" s="3"/>
    </row>
    <row r="10408" spans="20:20">
      <c r="T10408" s="3"/>
    </row>
    <row r="10409" spans="20:20">
      <c r="T10409" s="3"/>
    </row>
    <row r="10410" spans="20:20">
      <c r="T10410" s="96"/>
    </row>
    <row r="10411" spans="20:20">
      <c r="T10411" s="3"/>
    </row>
    <row r="10412" spans="20:20">
      <c r="T10412" s="3"/>
    </row>
    <row r="10413" spans="20:20">
      <c r="T10413" s="3"/>
    </row>
    <row r="10414" spans="20:20">
      <c r="T10414" s="3"/>
    </row>
    <row r="10415" spans="20:20">
      <c r="T10415" s="3"/>
    </row>
    <row r="10416" spans="20:20">
      <c r="T10416" s="3"/>
    </row>
    <row r="10417" spans="20:20">
      <c r="T10417" s="3"/>
    </row>
    <row r="10418" spans="20:20">
      <c r="T10418" s="3"/>
    </row>
    <row r="10419" spans="20:20">
      <c r="T10419" s="3"/>
    </row>
    <row r="10420" spans="20:20">
      <c r="T10420" s="3"/>
    </row>
    <row r="10421" spans="20:20">
      <c r="T10421" s="3"/>
    </row>
    <row r="10422" spans="20:20">
      <c r="T10422" s="96"/>
    </row>
    <row r="10423" spans="20:20">
      <c r="T10423" s="3"/>
    </row>
    <row r="10424" spans="20:20">
      <c r="T10424" s="3"/>
    </row>
    <row r="10425" spans="20:20">
      <c r="T10425" s="3"/>
    </row>
    <row r="10426" spans="20:20">
      <c r="T10426" s="3"/>
    </row>
    <row r="10427" spans="20:20">
      <c r="T10427" s="3"/>
    </row>
    <row r="10428" spans="20:20">
      <c r="T10428" s="3"/>
    </row>
    <row r="10429" spans="20:20">
      <c r="T10429" s="3"/>
    </row>
    <row r="10430" spans="20:20">
      <c r="T10430" s="3"/>
    </row>
    <row r="10431" spans="20:20">
      <c r="T10431" s="3"/>
    </row>
    <row r="10432" spans="20:20">
      <c r="T10432" s="3"/>
    </row>
    <row r="10433" spans="20:20">
      <c r="T10433" s="3"/>
    </row>
    <row r="10434" spans="20:20">
      <c r="T10434" s="3"/>
    </row>
    <row r="10435" spans="20:20">
      <c r="T10435" s="3"/>
    </row>
    <row r="10436" spans="20:20">
      <c r="T10436" s="3"/>
    </row>
    <row r="10437" spans="20:20">
      <c r="T10437" s="3"/>
    </row>
    <row r="10438" spans="20:20">
      <c r="T10438" s="3"/>
    </row>
    <row r="10439" spans="20:20">
      <c r="T10439" s="3"/>
    </row>
    <row r="10440" spans="20:20">
      <c r="T10440" s="3"/>
    </row>
    <row r="10441" spans="20:20">
      <c r="T10441" s="3"/>
    </row>
    <row r="10442" spans="20:20">
      <c r="T10442" s="3"/>
    </row>
    <row r="10443" spans="20:20">
      <c r="T10443" s="3"/>
    </row>
    <row r="10444" spans="20:20">
      <c r="T10444" s="3"/>
    </row>
    <row r="10445" spans="20:20">
      <c r="T10445" s="3"/>
    </row>
    <row r="10446" spans="20:20">
      <c r="T10446" s="3"/>
    </row>
    <row r="10447" spans="20:20">
      <c r="T10447" s="3"/>
    </row>
    <row r="10448" spans="20:20">
      <c r="T10448" s="3"/>
    </row>
    <row r="10449" spans="20:20">
      <c r="T10449" s="3"/>
    </row>
    <row r="10450" spans="20:20">
      <c r="T10450" s="3"/>
    </row>
    <row r="10451" spans="20:20">
      <c r="T10451" s="3"/>
    </row>
    <row r="10452" spans="20:20">
      <c r="T10452" s="3"/>
    </row>
    <row r="10453" spans="20:20">
      <c r="T10453" s="3"/>
    </row>
    <row r="10454" spans="20:20">
      <c r="T10454" s="3"/>
    </row>
    <row r="10455" spans="20:20">
      <c r="T10455" s="3"/>
    </row>
    <row r="10456" spans="20:20">
      <c r="T10456" s="3"/>
    </row>
    <row r="10457" spans="20:20">
      <c r="T10457" s="3"/>
    </row>
    <row r="10458" spans="20:20">
      <c r="T10458" s="3"/>
    </row>
    <row r="10459" spans="20:20">
      <c r="T10459" s="3"/>
    </row>
    <row r="10460" spans="20:20">
      <c r="T10460" s="3"/>
    </row>
    <row r="10461" spans="20:20">
      <c r="T10461" s="3"/>
    </row>
    <row r="10462" spans="20:20">
      <c r="T10462" s="3"/>
    </row>
    <row r="10463" spans="20:20">
      <c r="T10463" s="3"/>
    </row>
    <row r="10464" spans="20:20">
      <c r="T10464" s="3"/>
    </row>
    <row r="10465" spans="20:20">
      <c r="T10465" s="3"/>
    </row>
    <row r="10466" spans="20:20">
      <c r="T10466" s="3"/>
    </row>
    <row r="10467" spans="20:20">
      <c r="T10467" s="3"/>
    </row>
    <row r="10468" spans="20:20">
      <c r="T10468" s="3"/>
    </row>
    <row r="10469" spans="20:20">
      <c r="T10469" s="3"/>
    </row>
    <row r="10470" spans="20:20">
      <c r="T10470" s="3"/>
    </row>
    <row r="10471" spans="20:20">
      <c r="T10471" s="3"/>
    </row>
    <row r="10472" spans="20:20">
      <c r="T10472" s="3"/>
    </row>
    <row r="10473" spans="20:20">
      <c r="T10473" s="3"/>
    </row>
    <row r="10474" spans="20:20">
      <c r="T10474" s="3"/>
    </row>
    <row r="10475" spans="20:20">
      <c r="T10475" s="3"/>
    </row>
    <row r="10476" spans="20:20">
      <c r="T10476" s="3"/>
    </row>
    <row r="10477" spans="20:20">
      <c r="T10477" s="3"/>
    </row>
    <row r="10478" spans="20:20">
      <c r="T10478" s="3"/>
    </row>
    <row r="10479" spans="20:20">
      <c r="T10479" s="3"/>
    </row>
    <row r="10480" spans="20:20">
      <c r="T10480" s="3"/>
    </row>
    <row r="10481" spans="20:20">
      <c r="T10481" s="3"/>
    </row>
    <row r="10482" spans="20:20">
      <c r="T10482" s="3"/>
    </row>
    <row r="10483" spans="20:20">
      <c r="T10483" s="3"/>
    </row>
    <row r="10484" spans="20:20">
      <c r="T10484" s="3"/>
    </row>
    <row r="10485" spans="20:20">
      <c r="T10485" s="3"/>
    </row>
    <row r="10486" spans="20:20">
      <c r="T10486" s="3"/>
    </row>
    <row r="10487" spans="20:20">
      <c r="T10487" s="3"/>
    </row>
    <row r="10488" spans="20:20">
      <c r="T10488" s="3"/>
    </row>
    <row r="10489" spans="20:20">
      <c r="T10489" s="3"/>
    </row>
    <row r="10490" spans="20:20">
      <c r="T10490" s="3"/>
    </row>
    <row r="10491" spans="20:20">
      <c r="T10491" s="3"/>
    </row>
    <row r="10492" spans="20:20">
      <c r="T10492" s="3"/>
    </row>
    <row r="10493" spans="20:20">
      <c r="T10493" s="3"/>
    </row>
    <row r="10494" spans="20:20">
      <c r="T10494" s="3"/>
    </row>
    <row r="10495" spans="20:20">
      <c r="T10495" s="3"/>
    </row>
    <row r="10496" spans="20:20">
      <c r="T10496" s="3"/>
    </row>
    <row r="10497" spans="20:20">
      <c r="T10497" s="3"/>
    </row>
    <row r="10498" spans="20:20">
      <c r="T10498" s="3"/>
    </row>
    <row r="10499" spans="20:20">
      <c r="T10499" s="3"/>
    </row>
    <row r="10500" spans="20:20">
      <c r="T10500" s="3"/>
    </row>
    <row r="10501" spans="20:20">
      <c r="T10501" s="3"/>
    </row>
    <row r="10502" spans="20:20">
      <c r="T10502" s="3"/>
    </row>
    <row r="10503" spans="20:20">
      <c r="T10503" s="3"/>
    </row>
    <row r="10504" spans="20:20">
      <c r="T10504" s="3"/>
    </row>
    <row r="10505" spans="20:20">
      <c r="T10505" s="3"/>
    </row>
    <row r="10506" spans="20:20">
      <c r="T10506" s="3"/>
    </row>
    <row r="10507" spans="20:20">
      <c r="T10507" s="3"/>
    </row>
    <row r="10508" spans="20:20">
      <c r="T10508" s="3"/>
    </row>
    <row r="10509" spans="20:20">
      <c r="T10509" s="3"/>
    </row>
    <row r="10510" spans="20:20">
      <c r="T10510" s="3"/>
    </row>
    <row r="10511" spans="20:20">
      <c r="T10511" s="3"/>
    </row>
    <row r="10512" spans="20:20">
      <c r="T10512" s="3"/>
    </row>
    <row r="10513" spans="20:20">
      <c r="T10513" s="3"/>
    </row>
    <row r="10514" spans="20:20">
      <c r="T10514" s="3"/>
    </row>
    <row r="10515" spans="20:20">
      <c r="T10515" s="3"/>
    </row>
    <row r="10516" spans="20:20">
      <c r="T10516" s="3"/>
    </row>
    <row r="10517" spans="20:20">
      <c r="T10517" s="3"/>
    </row>
    <row r="10518" spans="20:20">
      <c r="T10518" s="3"/>
    </row>
    <row r="10519" spans="20:20">
      <c r="T10519" s="3"/>
    </row>
    <row r="10520" spans="20:20">
      <c r="T10520" s="3"/>
    </row>
    <row r="10521" spans="20:20">
      <c r="T10521" s="3"/>
    </row>
    <row r="10522" spans="20:20">
      <c r="T10522" s="3"/>
    </row>
    <row r="10523" spans="20:20">
      <c r="T10523" s="3"/>
    </row>
    <row r="10524" spans="20:20">
      <c r="T10524" s="3"/>
    </row>
    <row r="10525" spans="20:20">
      <c r="T10525" s="3"/>
    </row>
    <row r="10526" spans="20:20">
      <c r="T10526" s="3"/>
    </row>
    <row r="10527" spans="20:20">
      <c r="T10527" s="3"/>
    </row>
    <row r="10528" spans="20:20">
      <c r="T10528" s="3"/>
    </row>
    <row r="10529" spans="20:20">
      <c r="T10529" s="3"/>
    </row>
    <row r="10530" spans="20:20">
      <c r="T10530" s="3"/>
    </row>
    <row r="10531" spans="20:20">
      <c r="T10531" s="3"/>
    </row>
    <row r="10532" spans="20:20">
      <c r="T10532" s="3"/>
    </row>
    <row r="10533" spans="20:20">
      <c r="T10533" s="3"/>
    </row>
    <row r="10534" spans="20:20">
      <c r="T10534" s="3"/>
    </row>
    <row r="10535" spans="20:20">
      <c r="T10535" s="3"/>
    </row>
    <row r="10536" spans="20:20">
      <c r="T10536" s="3"/>
    </row>
    <row r="10537" spans="20:20">
      <c r="T10537" s="3"/>
    </row>
    <row r="10538" spans="20:20">
      <c r="T10538" s="3"/>
    </row>
    <row r="10539" spans="20:20">
      <c r="T10539" s="3"/>
    </row>
    <row r="10540" spans="20:20">
      <c r="T10540" s="3"/>
    </row>
    <row r="10541" spans="20:20">
      <c r="T10541" s="3"/>
    </row>
    <row r="10542" spans="20:20">
      <c r="T10542" s="3"/>
    </row>
    <row r="10543" spans="20:20">
      <c r="T10543" s="3"/>
    </row>
    <row r="10544" spans="20:20">
      <c r="T10544" s="3"/>
    </row>
    <row r="10545" spans="20:20">
      <c r="T10545" s="3"/>
    </row>
    <row r="10546" spans="20:20">
      <c r="T10546" s="3"/>
    </row>
    <row r="10547" spans="20:20">
      <c r="T10547" s="3"/>
    </row>
    <row r="10548" spans="20:20">
      <c r="T10548" s="3"/>
    </row>
    <row r="10549" spans="20:20">
      <c r="T10549" s="3"/>
    </row>
    <row r="10550" spans="20:20">
      <c r="T10550" s="3"/>
    </row>
    <row r="10551" spans="20:20">
      <c r="T10551" s="3"/>
    </row>
    <row r="10552" spans="20:20">
      <c r="T10552" s="3"/>
    </row>
    <row r="10553" spans="20:20">
      <c r="T10553" s="3"/>
    </row>
    <row r="10554" spans="20:20">
      <c r="T10554" s="3"/>
    </row>
    <row r="10555" spans="20:20">
      <c r="T10555" s="3"/>
    </row>
    <row r="10556" spans="20:20">
      <c r="T10556" s="3"/>
    </row>
    <row r="10557" spans="20:20">
      <c r="T10557" s="3"/>
    </row>
    <row r="10558" spans="20:20">
      <c r="T10558" s="3"/>
    </row>
    <row r="10559" spans="20:20">
      <c r="T10559" s="3"/>
    </row>
    <row r="10560" spans="20:20">
      <c r="T10560" s="3"/>
    </row>
    <row r="10561" spans="20:20">
      <c r="T10561" s="3"/>
    </row>
    <row r="10562" spans="20:20">
      <c r="T10562" s="3"/>
    </row>
    <row r="10563" spans="20:20">
      <c r="T10563" s="3"/>
    </row>
    <row r="10564" spans="20:20">
      <c r="T10564" s="3"/>
    </row>
    <row r="10565" spans="20:20">
      <c r="T10565" s="3"/>
    </row>
    <row r="10566" spans="20:20">
      <c r="T10566" s="3"/>
    </row>
    <row r="10567" spans="20:20">
      <c r="T10567" s="3"/>
    </row>
    <row r="10568" spans="20:20">
      <c r="T10568" s="3"/>
    </row>
    <row r="10569" spans="20:20">
      <c r="T10569" s="3"/>
    </row>
    <row r="10570" spans="20:20">
      <c r="T10570" s="3"/>
    </row>
    <row r="10571" spans="20:20">
      <c r="T10571" s="3"/>
    </row>
    <row r="10572" spans="20:20">
      <c r="T10572" s="3"/>
    </row>
    <row r="10573" spans="20:20">
      <c r="T10573" s="3"/>
    </row>
    <row r="10574" spans="20:20">
      <c r="T10574" s="3"/>
    </row>
    <row r="10575" spans="20:20">
      <c r="T10575" s="3"/>
    </row>
    <row r="10576" spans="20:20">
      <c r="T10576" s="3"/>
    </row>
    <row r="10577" spans="20:20">
      <c r="T10577" s="3"/>
    </row>
    <row r="10578" spans="20:20">
      <c r="T10578" s="3"/>
    </row>
    <row r="10579" spans="20:20">
      <c r="T10579" s="3"/>
    </row>
    <row r="10580" spans="20:20">
      <c r="T10580" s="3"/>
    </row>
    <row r="10581" spans="20:20">
      <c r="T10581" s="3"/>
    </row>
    <row r="10582" spans="20:20">
      <c r="T10582" s="3"/>
    </row>
    <row r="10583" spans="20:20">
      <c r="T10583" s="3"/>
    </row>
    <row r="10584" spans="20:20">
      <c r="T10584" s="3"/>
    </row>
    <row r="10585" spans="20:20">
      <c r="T10585" s="3"/>
    </row>
    <row r="10586" spans="20:20">
      <c r="T10586" s="3"/>
    </row>
    <row r="10587" spans="20:20">
      <c r="T10587" s="3"/>
    </row>
    <row r="10588" spans="20:20">
      <c r="T10588" s="3"/>
    </row>
    <row r="10589" spans="20:20">
      <c r="T10589" s="3"/>
    </row>
    <row r="10590" spans="20:20">
      <c r="T10590" s="3"/>
    </row>
    <row r="10591" spans="20:20">
      <c r="T10591" s="3"/>
    </row>
    <row r="10592" spans="20:20">
      <c r="T10592" s="3"/>
    </row>
    <row r="10593" spans="20:20">
      <c r="T10593" s="3"/>
    </row>
    <row r="10594" spans="20:20">
      <c r="T10594" s="3"/>
    </row>
    <row r="10595" spans="20:20">
      <c r="T10595" s="3"/>
    </row>
    <row r="10596" spans="20:20">
      <c r="T10596" s="3"/>
    </row>
    <row r="10597" spans="20:20">
      <c r="T10597" s="3"/>
    </row>
    <row r="10598" spans="20:20">
      <c r="T10598" s="3"/>
    </row>
    <row r="10599" spans="20:20">
      <c r="T10599" s="3"/>
    </row>
    <row r="10600" spans="20:20">
      <c r="T10600" s="3"/>
    </row>
    <row r="10601" spans="20:20">
      <c r="T10601" s="3"/>
    </row>
    <row r="10602" spans="20:20">
      <c r="T10602" s="3"/>
    </row>
    <row r="10603" spans="20:20">
      <c r="T10603" s="3"/>
    </row>
    <row r="10604" spans="20:20">
      <c r="T10604" s="3"/>
    </row>
    <row r="10605" spans="20:20">
      <c r="T10605" s="3"/>
    </row>
    <row r="10606" spans="20:20">
      <c r="T10606" s="3"/>
    </row>
    <row r="10607" spans="20:20">
      <c r="T10607" s="3"/>
    </row>
    <row r="10608" spans="20:20">
      <c r="T10608" s="3"/>
    </row>
    <row r="10609" spans="20:20">
      <c r="T10609" s="3"/>
    </row>
    <row r="10610" spans="20:20">
      <c r="T10610" s="3"/>
    </row>
    <row r="10611" spans="20:20">
      <c r="T10611" s="3"/>
    </row>
    <row r="10612" spans="20:20">
      <c r="T10612" s="3"/>
    </row>
    <row r="10613" spans="20:20">
      <c r="T10613" s="3"/>
    </row>
    <row r="10614" spans="20:20">
      <c r="T10614" s="3"/>
    </row>
    <row r="10615" spans="20:20">
      <c r="T10615" s="3"/>
    </row>
    <row r="10616" spans="20:20">
      <c r="T10616" s="3"/>
    </row>
    <row r="10617" spans="20:20">
      <c r="T10617" s="3"/>
    </row>
    <row r="10618" spans="20:20">
      <c r="T10618" s="3"/>
    </row>
    <row r="10619" spans="20:20">
      <c r="T10619" s="3"/>
    </row>
    <row r="10620" spans="20:20">
      <c r="T10620" s="3"/>
    </row>
    <row r="10621" spans="20:20">
      <c r="T10621" s="3"/>
    </row>
    <row r="10622" spans="20:20">
      <c r="T10622" s="3"/>
    </row>
    <row r="10623" spans="20:20">
      <c r="T10623" s="3"/>
    </row>
    <row r="10624" spans="20:20">
      <c r="T10624" s="3"/>
    </row>
    <row r="10625" spans="20:20">
      <c r="T10625" s="3"/>
    </row>
    <row r="10626" spans="20:20">
      <c r="T10626" s="3"/>
    </row>
    <row r="10627" spans="20:20">
      <c r="T10627" s="3"/>
    </row>
    <row r="10628" spans="20:20">
      <c r="T10628" s="3"/>
    </row>
    <row r="10629" spans="20:20">
      <c r="T10629" s="3"/>
    </row>
    <row r="10630" spans="20:20">
      <c r="T10630" s="3"/>
    </row>
    <row r="10631" spans="20:20">
      <c r="T10631" s="3"/>
    </row>
    <row r="10632" spans="20:20">
      <c r="T10632" s="3"/>
    </row>
    <row r="10633" spans="20:20">
      <c r="T10633" s="3"/>
    </row>
    <row r="10634" spans="20:20">
      <c r="T10634" s="3"/>
    </row>
    <row r="10635" spans="20:20">
      <c r="T10635" s="3"/>
    </row>
    <row r="10636" spans="20:20">
      <c r="T10636" s="3"/>
    </row>
    <row r="10637" spans="20:20">
      <c r="T10637" s="3"/>
    </row>
    <row r="10638" spans="20:20">
      <c r="T10638" s="3"/>
    </row>
    <row r="10639" spans="20:20">
      <c r="T10639" s="3"/>
    </row>
    <row r="10640" spans="20:20">
      <c r="T10640" s="3"/>
    </row>
    <row r="10641" spans="20:20">
      <c r="T10641" s="3"/>
    </row>
    <row r="10642" spans="20:20">
      <c r="T10642" s="3"/>
    </row>
    <row r="10643" spans="20:20">
      <c r="T10643" s="3"/>
    </row>
    <row r="10644" spans="20:20">
      <c r="T10644" s="3"/>
    </row>
    <row r="10645" spans="20:20">
      <c r="T10645" s="3"/>
    </row>
    <row r="10646" spans="20:20">
      <c r="T10646" s="3"/>
    </row>
    <row r="10647" spans="20:20">
      <c r="T10647" s="3"/>
    </row>
    <row r="10648" spans="20:20">
      <c r="T10648" s="3"/>
    </row>
    <row r="10649" spans="20:20">
      <c r="T10649" s="3"/>
    </row>
    <row r="10650" spans="20:20">
      <c r="T10650" s="3"/>
    </row>
    <row r="10651" spans="20:20">
      <c r="T10651" s="3"/>
    </row>
    <row r="10652" spans="20:20">
      <c r="T10652" s="3"/>
    </row>
    <row r="10653" spans="20:20">
      <c r="T10653" s="3"/>
    </row>
    <row r="10654" spans="20:20">
      <c r="T10654" s="3"/>
    </row>
    <row r="10655" spans="20:20">
      <c r="T10655" s="3"/>
    </row>
    <row r="10656" spans="20:20">
      <c r="T10656" s="3"/>
    </row>
    <row r="10657" spans="20:20">
      <c r="T10657" s="3"/>
    </row>
    <row r="10658" spans="20:20">
      <c r="T10658" s="3"/>
    </row>
    <row r="10659" spans="20:20">
      <c r="T10659" s="3"/>
    </row>
    <row r="10660" spans="20:20">
      <c r="T10660" s="3"/>
    </row>
    <row r="10661" spans="20:20">
      <c r="T10661" s="3"/>
    </row>
    <row r="10662" spans="20:20">
      <c r="T10662" s="3"/>
    </row>
    <row r="10663" spans="20:20">
      <c r="T10663" s="3"/>
    </row>
    <row r="10664" spans="20:20">
      <c r="T10664" s="3"/>
    </row>
    <row r="10665" spans="20:20">
      <c r="T10665" s="3"/>
    </row>
    <row r="10666" spans="20:20">
      <c r="T10666" s="3"/>
    </row>
    <row r="10667" spans="20:20">
      <c r="T10667" s="3"/>
    </row>
    <row r="10668" spans="20:20">
      <c r="T10668" s="3"/>
    </row>
    <row r="10669" spans="20:20">
      <c r="T10669" s="3"/>
    </row>
    <row r="10670" spans="20:20">
      <c r="T10670" s="3"/>
    </row>
    <row r="10671" spans="20:20">
      <c r="T10671" s="3"/>
    </row>
    <row r="10672" spans="20:20">
      <c r="T10672" s="3"/>
    </row>
    <row r="10673" spans="20:20">
      <c r="T10673" s="3"/>
    </row>
    <row r="10674" spans="20:20">
      <c r="T10674" s="3"/>
    </row>
    <row r="10675" spans="20:20">
      <c r="T10675" s="3"/>
    </row>
    <row r="10676" spans="20:20">
      <c r="T10676" s="3"/>
    </row>
    <row r="10677" spans="20:20">
      <c r="T10677" s="3"/>
    </row>
    <row r="10678" spans="20:20">
      <c r="T10678" s="3"/>
    </row>
    <row r="10679" spans="20:20">
      <c r="T10679" s="3"/>
    </row>
    <row r="10680" spans="20:20">
      <c r="T10680" s="3"/>
    </row>
    <row r="10681" spans="20:20">
      <c r="T10681" s="3"/>
    </row>
    <row r="10682" spans="20:20">
      <c r="T10682" s="3"/>
    </row>
    <row r="10683" spans="20:20">
      <c r="T10683" s="3"/>
    </row>
    <row r="10684" spans="20:20">
      <c r="T10684" s="3"/>
    </row>
    <row r="10685" spans="20:20">
      <c r="T10685" s="3"/>
    </row>
    <row r="10686" spans="20:20">
      <c r="T10686" s="3"/>
    </row>
    <row r="10687" spans="20:20">
      <c r="T10687" s="3"/>
    </row>
    <row r="10688" spans="20:20">
      <c r="T10688" s="3"/>
    </row>
    <row r="10689" spans="20:20">
      <c r="T10689" s="3"/>
    </row>
    <row r="10690" spans="20:20">
      <c r="T10690" s="3"/>
    </row>
    <row r="10691" spans="20:20">
      <c r="T10691" s="3"/>
    </row>
    <row r="10692" spans="20:20">
      <c r="T10692" s="3"/>
    </row>
    <row r="10693" spans="20:20">
      <c r="T10693" s="3"/>
    </row>
    <row r="10694" spans="20:20">
      <c r="T10694" s="3"/>
    </row>
    <row r="10695" spans="20:20">
      <c r="T10695" s="3"/>
    </row>
    <row r="10696" spans="20:20">
      <c r="T10696" s="3"/>
    </row>
    <row r="10697" spans="20:20">
      <c r="T10697" s="3"/>
    </row>
    <row r="10698" spans="20:20">
      <c r="T10698" s="3"/>
    </row>
    <row r="10699" spans="20:20">
      <c r="T10699" s="3"/>
    </row>
    <row r="10700" spans="20:20">
      <c r="T10700" s="3"/>
    </row>
    <row r="10701" spans="20:20">
      <c r="T10701" s="3"/>
    </row>
    <row r="10702" spans="20:20">
      <c r="T10702" s="3"/>
    </row>
    <row r="10703" spans="20:20">
      <c r="T10703" s="3"/>
    </row>
    <row r="10704" spans="20:20">
      <c r="T10704" s="3"/>
    </row>
    <row r="10705" spans="20:20">
      <c r="T10705" s="3"/>
    </row>
    <row r="10706" spans="20:20">
      <c r="T10706" s="3"/>
    </row>
    <row r="10707" spans="20:20">
      <c r="T10707" s="3"/>
    </row>
    <row r="10708" spans="20:20">
      <c r="T10708" s="3"/>
    </row>
    <row r="10709" spans="20:20">
      <c r="T10709" s="3"/>
    </row>
    <row r="10710" spans="20:20">
      <c r="T10710" s="3"/>
    </row>
    <row r="10711" spans="20:20">
      <c r="T10711" s="3"/>
    </row>
    <row r="10712" spans="20:20">
      <c r="T10712" s="3"/>
    </row>
    <row r="10713" spans="20:20">
      <c r="T10713" s="3"/>
    </row>
    <row r="10714" spans="20:20">
      <c r="T10714" s="3"/>
    </row>
    <row r="10715" spans="20:20">
      <c r="T10715" s="3"/>
    </row>
    <row r="10716" spans="20:20">
      <c r="T10716" s="3"/>
    </row>
    <row r="10717" spans="20:20">
      <c r="T10717" s="3"/>
    </row>
    <row r="10718" spans="20:20">
      <c r="T10718" s="3"/>
    </row>
    <row r="10719" spans="20:20">
      <c r="T10719" s="3"/>
    </row>
    <row r="10720" spans="20:20">
      <c r="T10720" s="3"/>
    </row>
    <row r="10721" spans="20:20">
      <c r="T10721" s="3"/>
    </row>
    <row r="10722" spans="20:20">
      <c r="T10722" s="3"/>
    </row>
    <row r="10723" spans="20:20">
      <c r="T10723" s="3"/>
    </row>
    <row r="10724" spans="20:20">
      <c r="T10724" s="3"/>
    </row>
    <row r="10725" spans="20:20">
      <c r="T10725" s="3"/>
    </row>
    <row r="10726" spans="20:20">
      <c r="T10726" s="3"/>
    </row>
    <row r="10727" spans="20:20">
      <c r="T10727" s="3"/>
    </row>
    <row r="10728" spans="20:20">
      <c r="T10728" s="3"/>
    </row>
    <row r="10729" spans="20:20">
      <c r="T10729" s="3"/>
    </row>
    <row r="10730" spans="20:20">
      <c r="T10730" s="3"/>
    </row>
    <row r="10731" spans="20:20">
      <c r="T10731" s="3"/>
    </row>
    <row r="10732" spans="20:20">
      <c r="T10732" s="3"/>
    </row>
    <row r="10733" spans="20:20">
      <c r="T10733" s="3"/>
    </row>
    <row r="10734" spans="20:20">
      <c r="T10734" s="3"/>
    </row>
    <row r="10735" spans="20:20">
      <c r="T10735" s="3"/>
    </row>
    <row r="10736" spans="20:20">
      <c r="T10736" s="3"/>
    </row>
    <row r="10737" spans="20:20">
      <c r="T10737" s="3"/>
    </row>
    <row r="10738" spans="20:20">
      <c r="T10738" s="3"/>
    </row>
    <row r="10739" spans="20:20">
      <c r="T10739" s="3"/>
    </row>
    <row r="10740" spans="20:20">
      <c r="T10740" s="3"/>
    </row>
    <row r="10741" spans="20:20">
      <c r="T10741" s="3"/>
    </row>
    <row r="10742" spans="20:20">
      <c r="T10742" s="3"/>
    </row>
    <row r="10743" spans="20:20">
      <c r="T10743" s="3"/>
    </row>
    <row r="10744" spans="20:20">
      <c r="T10744" s="3"/>
    </row>
    <row r="10745" spans="20:20">
      <c r="T10745" s="3"/>
    </row>
    <row r="10746" spans="20:20">
      <c r="T10746" s="3"/>
    </row>
    <row r="10747" spans="20:20">
      <c r="T10747" s="3"/>
    </row>
    <row r="10748" spans="20:20">
      <c r="T10748" s="3"/>
    </row>
    <row r="10749" spans="20:20">
      <c r="T10749" s="3"/>
    </row>
    <row r="10750" spans="20:20">
      <c r="T10750" s="3"/>
    </row>
    <row r="10751" spans="20:20">
      <c r="T10751" s="3"/>
    </row>
    <row r="10752" spans="20:20">
      <c r="T10752" s="3"/>
    </row>
    <row r="10753" spans="20:20">
      <c r="T10753" s="3"/>
    </row>
    <row r="10754" spans="20:20">
      <c r="T10754" s="3"/>
    </row>
    <row r="10755" spans="20:20">
      <c r="T10755" s="3"/>
    </row>
    <row r="10756" spans="20:20">
      <c r="T10756" s="3"/>
    </row>
    <row r="10757" spans="20:20">
      <c r="T10757" s="3"/>
    </row>
    <row r="10758" spans="20:20">
      <c r="T10758" s="3"/>
    </row>
    <row r="10759" spans="20:20">
      <c r="T10759" s="3"/>
    </row>
    <row r="10760" spans="20:20">
      <c r="T10760" s="3"/>
    </row>
    <row r="10761" spans="20:20">
      <c r="T10761" s="3"/>
    </row>
    <row r="10762" spans="20:20">
      <c r="T10762" s="3"/>
    </row>
    <row r="10763" spans="20:20">
      <c r="T10763" s="3"/>
    </row>
    <row r="10764" spans="20:20">
      <c r="T10764" s="3"/>
    </row>
    <row r="10765" spans="20:20">
      <c r="T10765" s="3"/>
    </row>
    <row r="10766" spans="20:20">
      <c r="T10766" s="3"/>
    </row>
    <row r="10767" spans="20:20">
      <c r="T10767" s="3"/>
    </row>
    <row r="10768" spans="20:20">
      <c r="T10768" s="3"/>
    </row>
    <row r="10769" spans="20:20">
      <c r="T10769" s="3"/>
    </row>
    <row r="10770" spans="20:20">
      <c r="T10770" s="3"/>
    </row>
    <row r="10771" spans="20:20">
      <c r="T10771" s="3"/>
    </row>
    <row r="10772" spans="20:20">
      <c r="T10772" s="3"/>
    </row>
    <row r="10773" spans="20:20">
      <c r="T10773" s="3"/>
    </row>
    <row r="10774" spans="20:20">
      <c r="T10774" s="3"/>
    </row>
    <row r="10775" spans="20:20">
      <c r="T10775" s="3"/>
    </row>
    <row r="10776" spans="20:20">
      <c r="T10776" s="3"/>
    </row>
    <row r="10777" spans="20:20">
      <c r="T10777" s="3"/>
    </row>
    <row r="10778" spans="20:20">
      <c r="T10778" s="3"/>
    </row>
    <row r="10779" spans="20:20">
      <c r="T10779" s="3"/>
    </row>
    <row r="10780" spans="20:20">
      <c r="T10780" s="3"/>
    </row>
    <row r="10781" spans="20:20">
      <c r="T10781" s="3"/>
    </row>
    <row r="10782" spans="20:20">
      <c r="T10782" s="3"/>
    </row>
    <row r="10783" spans="20:20">
      <c r="T10783" s="3"/>
    </row>
    <row r="10784" spans="20:20">
      <c r="T10784" s="3"/>
    </row>
    <row r="10785" spans="20:20">
      <c r="T10785" s="3"/>
    </row>
    <row r="10786" spans="20:20">
      <c r="T10786" s="3"/>
    </row>
    <row r="10787" spans="20:20">
      <c r="T10787" s="3"/>
    </row>
    <row r="10788" spans="20:20">
      <c r="T10788" s="3"/>
    </row>
    <row r="10789" spans="20:20">
      <c r="T10789" s="3"/>
    </row>
    <row r="10790" spans="20:20">
      <c r="T10790" s="3"/>
    </row>
    <row r="10791" spans="20:20">
      <c r="T10791" s="3"/>
    </row>
    <row r="10792" spans="20:20">
      <c r="T10792" s="3"/>
    </row>
    <row r="10793" spans="20:20">
      <c r="T10793" s="3"/>
    </row>
    <row r="10794" spans="20:20">
      <c r="T10794" s="3"/>
    </row>
    <row r="10795" spans="20:20">
      <c r="T10795" s="3"/>
    </row>
    <row r="10796" spans="20:20">
      <c r="T10796" s="3"/>
    </row>
    <row r="10797" spans="20:20">
      <c r="T10797" s="3"/>
    </row>
    <row r="10798" spans="20:20">
      <c r="T10798" s="3"/>
    </row>
    <row r="10799" spans="20:20">
      <c r="T10799" s="3"/>
    </row>
    <row r="10800" spans="20:20">
      <c r="T10800" s="3"/>
    </row>
    <row r="10801" spans="20:20">
      <c r="T10801" s="3"/>
    </row>
    <row r="10802" spans="20:20">
      <c r="T10802" s="3"/>
    </row>
    <row r="10803" spans="20:20">
      <c r="T10803" s="3"/>
    </row>
    <row r="10804" spans="20:20">
      <c r="T10804" s="3"/>
    </row>
    <row r="10805" spans="20:20">
      <c r="T10805" s="3"/>
    </row>
    <row r="10806" spans="20:20">
      <c r="T10806" s="3"/>
    </row>
    <row r="10807" spans="20:20">
      <c r="T10807" s="3"/>
    </row>
    <row r="10808" spans="20:20">
      <c r="T10808" s="3"/>
    </row>
    <row r="10809" spans="20:20">
      <c r="T10809" s="3"/>
    </row>
    <row r="10810" spans="20:20">
      <c r="T10810" s="3"/>
    </row>
    <row r="10811" spans="20:20">
      <c r="T10811" s="3"/>
    </row>
    <row r="10812" spans="20:20">
      <c r="T10812" s="3"/>
    </row>
    <row r="10813" spans="20:20">
      <c r="T10813" s="3"/>
    </row>
    <row r="10814" spans="20:20">
      <c r="T10814" s="3"/>
    </row>
    <row r="10815" spans="20:20">
      <c r="T10815" s="3"/>
    </row>
    <row r="10816" spans="20:20">
      <c r="T10816" s="3"/>
    </row>
    <row r="10817" spans="20:20">
      <c r="T10817" s="3"/>
    </row>
    <row r="10818" spans="20:20">
      <c r="T10818" s="3"/>
    </row>
    <row r="10819" spans="20:20">
      <c r="T10819" s="3"/>
    </row>
    <row r="10820" spans="20:20">
      <c r="T10820" s="3"/>
    </row>
    <row r="10821" spans="20:20">
      <c r="T10821" s="3"/>
    </row>
    <row r="10822" spans="20:20">
      <c r="T10822" s="3"/>
    </row>
    <row r="10823" spans="20:20">
      <c r="T10823" s="3"/>
    </row>
    <row r="10824" spans="20:20">
      <c r="T10824" s="3"/>
    </row>
    <row r="10825" spans="20:20">
      <c r="T10825" s="3"/>
    </row>
    <row r="10826" spans="20:20">
      <c r="T10826" s="3"/>
    </row>
    <row r="10827" spans="20:20">
      <c r="T10827" s="3"/>
    </row>
    <row r="10828" spans="20:20">
      <c r="T10828" s="3"/>
    </row>
    <row r="10829" spans="20:20">
      <c r="T10829" s="3"/>
    </row>
    <row r="10830" spans="20:20">
      <c r="T10830" s="3"/>
    </row>
    <row r="10831" spans="20:20">
      <c r="T10831" s="3"/>
    </row>
    <row r="10832" spans="20:20">
      <c r="T10832" s="3"/>
    </row>
    <row r="10833" spans="20:20">
      <c r="T10833" s="3"/>
    </row>
    <row r="10834" spans="20:20">
      <c r="T10834" s="3"/>
    </row>
    <row r="10835" spans="20:20">
      <c r="T10835" s="3"/>
    </row>
    <row r="10836" spans="20:20">
      <c r="T10836" s="3"/>
    </row>
    <row r="10837" spans="20:20">
      <c r="T10837" s="3"/>
    </row>
    <row r="10838" spans="20:20">
      <c r="T10838" s="3"/>
    </row>
    <row r="10839" spans="20:20">
      <c r="T10839" s="3"/>
    </row>
    <row r="10840" spans="20:20">
      <c r="T10840" s="3"/>
    </row>
    <row r="10841" spans="20:20">
      <c r="T10841" s="3"/>
    </row>
    <row r="10842" spans="20:20">
      <c r="T10842" s="3"/>
    </row>
    <row r="10843" spans="20:20">
      <c r="T10843" s="3"/>
    </row>
    <row r="10844" spans="20:20">
      <c r="T10844" s="3"/>
    </row>
    <row r="10845" spans="20:20">
      <c r="T10845" s="3"/>
    </row>
    <row r="10846" spans="20:20">
      <c r="T10846" s="3"/>
    </row>
    <row r="10847" spans="20:20">
      <c r="T10847" s="3"/>
    </row>
    <row r="10848" spans="20:20">
      <c r="T10848" s="3"/>
    </row>
    <row r="10849" spans="20:20">
      <c r="T10849" s="3"/>
    </row>
    <row r="10850" spans="20:20">
      <c r="T10850" s="3"/>
    </row>
    <row r="10851" spans="20:20">
      <c r="T10851" s="3"/>
    </row>
    <row r="10852" spans="20:20">
      <c r="T10852" s="3"/>
    </row>
    <row r="10853" spans="20:20">
      <c r="T10853" s="3"/>
    </row>
    <row r="10854" spans="20:20">
      <c r="T10854" s="3"/>
    </row>
    <row r="10855" spans="20:20">
      <c r="T10855" s="3"/>
    </row>
    <row r="10856" spans="20:20">
      <c r="T10856" s="3"/>
    </row>
    <row r="10857" spans="20:20">
      <c r="T10857" s="3"/>
    </row>
    <row r="10858" spans="20:20">
      <c r="T10858" s="3"/>
    </row>
    <row r="10859" spans="20:20">
      <c r="T10859" s="3"/>
    </row>
    <row r="10860" spans="20:20">
      <c r="T10860" s="3"/>
    </row>
    <row r="10861" spans="20:20">
      <c r="T10861" s="3"/>
    </row>
    <row r="10862" spans="20:20">
      <c r="T10862" s="3"/>
    </row>
    <row r="10863" spans="20:20">
      <c r="T10863" s="3"/>
    </row>
    <row r="10864" spans="20:20">
      <c r="T10864" s="3"/>
    </row>
    <row r="10865" spans="20:20">
      <c r="T10865" s="3"/>
    </row>
    <row r="10866" spans="20:20">
      <c r="T10866" s="3"/>
    </row>
    <row r="10867" spans="20:20">
      <c r="T10867" s="3"/>
    </row>
    <row r="10868" spans="20:20">
      <c r="T10868" s="3"/>
    </row>
    <row r="10869" spans="20:20">
      <c r="T10869" s="3"/>
    </row>
    <row r="10870" spans="20:20">
      <c r="T10870" s="3"/>
    </row>
    <row r="10871" spans="20:20">
      <c r="T10871" s="3"/>
    </row>
    <row r="10872" spans="20:20">
      <c r="T10872" s="3"/>
    </row>
    <row r="10873" spans="20:20">
      <c r="T10873" s="3"/>
    </row>
    <row r="10874" spans="20:20">
      <c r="T10874" s="3"/>
    </row>
    <row r="10875" spans="20:20">
      <c r="T10875" s="3"/>
    </row>
    <row r="10876" spans="20:20">
      <c r="T10876" s="3"/>
    </row>
    <row r="10877" spans="20:20">
      <c r="T10877" s="3"/>
    </row>
    <row r="10878" spans="20:20">
      <c r="T10878" s="3"/>
    </row>
    <row r="10879" spans="20:20">
      <c r="T10879" s="3"/>
    </row>
    <row r="10880" spans="20:20">
      <c r="T10880" s="3"/>
    </row>
    <row r="10881" spans="20:20">
      <c r="T10881" s="3"/>
    </row>
    <row r="10882" spans="20:20">
      <c r="T10882" s="3"/>
    </row>
    <row r="10883" spans="20:20">
      <c r="T10883" s="3"/>
    </row>
    <row r="10884" spans="20:20">
      <c r="T10884" s="3"/>
    </row>
    <row r="10885" spans="20:20">
      <c r="T10885" s="3"/>
    </row>
    <row r="10886" spans="20:20">
      <c r="T10886" s="3"/>
    </row>
    <row r="10887" spans="20:20">
      <c r="T10887" s="3"/>
    </row>
    <row r="10888" spans="20:20">
      <c r="T10888" s="3"/>
    </row>
    <row r="10889" spans="20:20">
      <c r="T10889" s="3"/>
    </row>
    <row r="10890" spans="20:20">
      <c r="T10890" s="3"/>
    </row>
    <row r="10891" spans="20:20">
      <c r="T10891" s="3"/>
    </row>
    <row r="10892" spans="20:20">
      <c r="T10892" s="3"/>
    </row>
    <row r="10893" spans="20:20">
      <c r="T10893" s="3"/>
    </row>
    <row r="10894" spans="20:20">
      <c r="T10894" s="3"/>
    </row>
    <row r="10895" spans="20:20">
      <c r="T10895" s="3"/>
    </row>
    <row r="10896" spans="20:20">
      <c r="T10896" s="3"/>
    </row>
    <row r="10897" spans="20:20">
      <c r="T10897" s="3"/>
    </row>
    <row r="10898" spans="20:20">
      <c r="T10898" s="3"/>
    </row>
    <row r="10899" spans="20:20">
      <c r="T10899" s="3"/>
    </row>
    <row r="10900" spans="20:20">
      <c r="T10900" s="3"/>
    </row>
    <row r="10901" spans="20:20">
      <c r="T10901" s="3"/>
    </row>
    <row r="10902" spans="20:20">
      <c r="T10902" s="3"/>
    </row>
    <row r="10903" spans="20:20">
      <c r="T10903" s="3"/>
    </row>
    <row r="10904" spans="20:20">
      <c r="T10904" s="3"/>
    </row>
    <row r="10905" spans="20:20">
      <c r="T10905" s="3"/>
    </row>
    <row r="10906" spans="20:20">
      <c r="T10906" s="3"/>
    </row>
    <row r="10907" spans="20:20">
      <c r="T10907" s="3"/>
    </row>
    <row r="10908" spans="20:20">
      <c r="T10908" s="3"/>
    </row>
    <row r="10909" spans="20:20">
      <c r="T10909" s="3"/>
    </row>
    <row r="10910" spans="20:20">
      <c r="T10910" s="3"/>
    </row>
    <row r="10911" spans="20:20">
      <c r="T10911" s="3"/>
    </row>
    <row r="10912" spans="20:20">
      <c r="T10912" s="3"/>
    </row>
    <row r="10913" spans="20:20">
      <c r="T10913" s="3"/>
    </row>
    <row r="10914" spans="20:20">
      <c r="T10914" s="3"/>
    </row>
    <row r="10915" spans="20:20">
      <c r="T10915" s="3"/>
    </row>
    <row r="10916" spans="20:20">
      <c r="T10916" s="3"/>
    </row>
    <row r="10917" spans="20:20">
      <c r="T10917" s="3"/>
    </row>
    <row r="10918" spans="20:20">
      <c r="T10918" s="3"/>
    </row>
    <row r="10919" spans="20:20">
      <c r="T10919" s="3"/>
    </row>
    <row r="10920" spans="20:20">
      <c r="T10920" s="3"/>
    </row>
    <row r="10921" spans="20:20">
      <c r="T10921" s="3"/>
    </row>
    <row r="10922" spans="20:20">
      <c r="T10922" s="3"/>
    </row>
    <row r="10923" spans="20:20">
      <c r="T10923" s="3"/>
    </row>
    <row r="10924" spans="20:20">
      <c r="T10924" s="3"/>
    </row>
    <row r="10925" spans="20:20">
      <c r="T10925" s="3"/>
    </row>
    <row r="10926" spans="20:20">
      <c r="T10926" s="3"/>
    </row>
    <row r="10927" spans="20:20">
      <c r="T10927" s="3"/>
    </row>
    <row r="10928" spans="20:20">
      <c r="T10928" s="3"/>
    </row>
    <row r="10929" spans="20:20">
      <c r="T10929" s="3"/>
    </row>
    <row r="10930" spans="20:20">
      <c r="T10930" s="3"/>
    </row>
    <row r="10931" spans="20:20">
      <c r="T10931" s="3"/>
    </row>
    <row r="10932" spans="20:20">
      <c r="T10932" s="3"/>
    </row>
    <row r="10933" spans="20:20">
      <c r="T10933" s="3"/>
    </row>
    <row r="10934" spans="20:20">
      <c r="T10934" s="3"/>
    </row>
    <row r="10935" spans="20:20">
      <c r="T10935" s="3"/>
    </row>
    <row r="10936" spans="20:20">
      <c r="T10936" s="3"/>
    </row>
    <row r="10937" spans="20:20">
      <c r="T10937" s="3"/>
    </row>
    <row r="10938" spans="20:20">
      <c r="T10938" s="3"/>
    </row>
    <row r="10939" spans="20:20">
      <c r="T10939" s="3"/>
    </row>
    <row r="10940" spans="20:20">
      <c r="T10940" s="3"/>
    </row>
    <row r="10941" spans="20:20">
      <c r="T10941" s="3"/>
    </row>
    <row r="10942" spans="20:20">
      <c r="T10942" s="3"/>
    </row>
    <row r="10943" spans="20:20">
      <c r="T10943" s="3"/>
    </row>
    <row r="10944" spans="20:20">
      <c r="T10944" s="3"/>
    </row>
    <row r="10945" spans="20:20">
      <c r="T10945" s="3"/>
    </row>
    <row r="10946" spans="20:20">
      <c r="T10946" s="3"/>
    </row>
    <row r="10947" spans="20:20">
      <c r="T10947" s="3"/>
    </row>
    <row r="10948" spans="20:20">
      <c r="T10948" s="3"/>
    </row>
    <row r="10949" spans="20:20">
      <c r="T10949" s="3"/>
    </row>
    <row r="10950" spans="20:20">
      <c r="T10950" s="3"/>
    </row>
    <row r="10951" spans="20:20">
      <c r="T10951" s="3"/>
    </row>
    <row r="10952" spans="20:20">
      <c r="T10952" s="3"/>
    </row>
    <row r="10953" spans="20:20">
      <c r="T10953" s="3"/>
    </row>
    <row r="10954" spans="20:20">
      <c r="T10954" s="3"/>
    </row>
    <row r="10955" spans="20:20">
      <c r="T10955" s="3"/>
    </row>
    <row r="10956" spans="20:20">
      <c r="T10956" s="3"/>
    </row>
    <row r="10957" spans="20:20">
      <c r="T10957" s="3"/>
    </row>
    <row r="10958" spans="20:20">
      <c r="T10958" s="3"/>
    </row>
    <row r="10959" spans="20:20">
      <c r="T10959" s="3"/>
    </row>
    <row r="10960" spans="20:20">
      <c r="T10960" s="3"/>
    </row>
    <row r="10961" spans="20:20">
      <c r="T10961" s="3"/>
    </row>
    <row r="10962" spans="20:20">
      <c r="T10962" s="3"/>
    </row>
    <row r="10963" spans="20:20">
      <c r="T10963" s="3"/>
    </row>
    <row r="10964" spans="20:20">
      <c r="T10964" s="3"/>
    </row>
    <row r="10965" spans="20:20">
      <c r="T10965" s="3"/>
    </row>
    <row r="10966" spans="20:20">
      <c r="T10966" s="3"/>
    </row>
    <row r="10967" spans="20:20">
      <c r="T10967" s="3"/>
    </row>
    <row r="10968" spans="20:20">
      <c r="T10968" s="3"/>
    </row>
    <row r="10969" spans="20:20">
      <c r="T10969" s="3"/>
    </row>
    <row r="10970" spans="20:20">
      <c r="T10970" s="3"/>
    </row>
    <row r="10971" spans="20:20">
      <c r="T10971" s="3"/>
    </row>
    <row r="10972" spans="20:20">
      <c r="T10972" s="3"/>
    </row>
    <row r="10973" spans="20:20">
      <c r="T10973" s="3"/>
    </row>
    <row r="10974" spans="20:20">
      <c r="T10974" s="3"/>
    </row>
    <row r="10975" spans="20:20">
      <c r="T10975" s="3"/>
    </row>
    <row r="10976" spans="20:20">
      <c r="T10976" s="3"/>
    </row>
    <row r="10977" spans="20:20">
      <c r="T10977" s="3"/>
    </row>
    <row r="10978" spans="20:20">
      <c r="T10978" s="3"/>
    </row>
    <row r="10979" spans="20:20">
      <c r="T10979" s="3"/>
    </row>
    <row r="10980" spans="20:20">
      <c r="T10980" s="3"/>
    </row>
    <row r="10981" spans="20:20">
      <c r="T10981" s="3"/>
    </row>
    <row r="10982" spans="20:20">
      <c r="T10982" s="3"/>
    </row>
    <row r="10983" spans="20:20">
      <c r="T10983" s="3"/>
    </row>
    <row r="10984" spans="20:20">
      <c r="T10984" s="3"/>
    </row>
    <row r="10985" spans="20:20">
      <c r="T10985" s="3"/>
    </row>
    <row r="10986" spans="20:20">
      <c r="T10986" s="3"/>
    </row>
    <row r="10987" spans="20:20">
      <c r="T10987" s="3"/>
    </row>
    <row r="10988" spans="20:20">
      <c r="T10988" s="3"/>
    </row>
    <row r="10989" spans="20:20">
      <c r="T10989" s="3"/>
    </row>
    <row r="10990" spans="20:20">
      <c r="T10990" s="3"/>
    </row>
    <row r="10991" spans="20:20">
      <c r="T10991" s="3"/>
    </row>
    <row r="10992" spans="20:20">
      <c r="T10992" s="3"/>
    </row>
    <row r="10993" spans="20:20">
      <c r="T10993" s="3"/>
    </row>
    <row r="10994" spans="20:20">
      <c r="T10994" s="3"/>
    </row>
    <row r="10995" spans="20:20">
      <c r="T10995" s="3"/>
    </row>
    <row r="10996" spans="20:20">
      <c r="T10996" s="3"/>
    </row>
    <row r="10997" spans="20:20">
      <c r="T10997" s="3"/>
    </row>
    <row r="10998" spans="20:20">
      <c r="T10998" s="3"/>
    </row>
    <row r="10999" spans="20:20">
      <c r="T10999" s="3"/>
    </row>
    <row r="11000" spans="20:20">
      <c r="T11000" s="3"/>
    </row>
    <row r="11001" spans="20:20">
      <c r="T11001" s="3"/>
    </row>
    <row r="11002" spans="20:20">
      <c r="T11002" s="3"/>
    </row>
    <row r="11003" spans="20:20">
      <c r="T11003" s="3"/>
    </row>
    <row r="11004" spans="20:20">
      <c r="T11004" s="3"/>
    </row>
    <row r="11005" spans="20:20">
      <c r="T11005" s="3"/>
    </row>
    <row r="11006" spans="20:20">
      <c r="T11006" s="3"/>
    </row>
    <row r="11007" spans="20:20">
      <c r="T11007" s="3"/>
    </row>
    <row r="11008" spans="20:20">
      <c r="T11008" s="3"/>
    </row>
    <row r="11009" spans="20:20">
      <c r="T11009" s="3"/>
    </row>
    <row r="11010" spans="20:20">
      <c r="T11010" s="3"/>
    </row>
    <row r="11011" spans="20:20">
      <c r="T11011" s="3"/>
    </row>
    <row r="11012" spans="20:20">
      <c r="T11012" s="3"/>
    </row>
    <row r="11013" spans="20:20">
      <c r="T11013" s="3"/>
    </row>
    <row r="11014" spans="20:20">
      <c r="T11014" s="3"/>
    </row>
    <row r="11015" spans="20:20">
      <c r="T11015" s="3"/>
    </row>
    <row r="11016" spans="20:20">
      <c r="T11016" s="3"/>
    </row>
    <row r="11017" spans="20:20">
      <c r="T11017" s="3"/>
    </row>
    <row r="11018" spans="20:20">
      <c r="T11018" s="3"/>
    </row>
    <row r="11019" spans="20:20">
      <c r="T11019" s="3"/>
    </row>
    <row r="11020" spans="20:20">
      <c r="T11020" s="3"/>
    </row>
    <row r="11021" spans="20:20">
      <c r="T11021" s="3"/>
    </row>
    <row r="11022" spans="20:20">
      <c r="T11022" s="3"/>
    </row>
    <row r="11023" spans="20:20">
      <c r="T11023" s="3"/>
    </row>
    <row r="11024" spans="20:20">
      <c r="T11024" s="3"/>
    </row>
    <row r="11025" spans="20:20">
      <c r="T11025" s="3"/>
    </row>
    <row r="11026" spans="20:20">
      <c r="T11026" s="3"/>
    </row>
    <row r="11027" spans="20:20">
      <c r="T11027" s="3"/>
    </row>
    <row r="11028" spans="20:20">
      <c r="T11028" s="3"/>
    </row>
    <row r="11029" spans="20:20">
      <c r="T11029" s="3"/>
    </row>
    <row r="11030" spans="20:20">
      <c r="T11030" s="3"/>
    </row>
    <row r="11031" spans="20:20">
      <c r="T11031" s="3"/>
    </row>
    <row r="11032" spans="20:20">
      <c r="T11032" s="3"/>
    </row>
    <row r="11033" spans="20:20">
      <c r="T11033" s="3"/>
    </row>
    <row r="11034" spans="20:20">
      <c r="T11034" s="3"/>
    </row>
    <row r="11035" spans="20:20">
      <c r="T11035" s="3"/>
    </row>
    <row r="11036" spans="20:20">
      <c r="T11036" s="3"/>
    </row>
    <row r="11037" spans="20:20">
      <c r="T11037" s="3"/>
    </row>
    <row r="11038" spans="20:20">
      <c r="T11038" s="3"/>
    </row>
    <row r="11039" spans="20:20">
      <c r="T11039" s="3"/>
    </row>
    <row r="11040" spans="20:20">
      <c r="T11040" s="3"/>
    </row>
    <row r="11041" spans="20:20">
      <c r="T11041" s="3"/>
    </row>
    <row r="11042" spans="20:20">
      <c r="T11042" s="3"/>
    </row>
    <row r="11043" spans="20:20">
      <c r="T11043" s="3"/>
    </row>
    <row r="11044" spans="20:20">
      <c r="T11044" s="3"/>
    </row>
    <row r="11045" spans="20:20">
      <c r="T11045" s="3"/>
    </row>
    <row r="11046" spans="20:20">
      <c r="T11046" s="3"/>
    </row>
    <row r="11047" spans="20:20">
      <c r="T11047" s="3"/>
    </row>
    <row r="11048" spans="20:20">
      <c r="T11048" s="3"/>
    </row>
    <row r="11049" spans="20:20">
      <c r="T11049" s="3"/>
    </row>
    <row r="11050" spans="20:20">
      <c r="T11050" s="3"/>
    </row>
    <row r="11051" spans="20:20">
      <c r="T11051" s="3"/>
    </row>
    <row r="11052" spans="20:20">
      <c r="T11052" s="3"/>
    </row>
    <row r="11053" spans="20:20">
      <c r="T11053" s="3"/>
    </row>
    <row r="11054" spans="20:20">
      <c r="T11054" s="3"/>
    </row>
    <row r="11055" spans="20:20">
      <c r="T11055" s="3"/>
    </row>
    <row r="11056" spans="20:20">
      <c r="T11056" s="3"/>
    </row>
    <row r="11057" spans="20:20">
      <c r="T11057" s="3"/>
    </row>
    <row r="11058" spans="20:20">
      <c r="T11058" s="3"/>
    </row>
    <row r="11059" spans="20:20">
      <c r="T11059" s="3"/>
    </row>
    <row r="11060" spans="20:20">
      <c r="T11060" s="3"/>
    </row>
    <row r="11061" spans="20:20">
      <c r="T11061" s="3"/>
    </row>
    <row r="11062" spans="20:20">
      <c r="T11062" s="3"/>
    </row>
    <row r="11063" spans="20:20">
      <c r="T11063" s="3"/>
    </row>
    <row r="11064" spans="20:20">
      <c r="T11064" s="3"/>
    </row>
    <row r="11065" spans="20:20">
      <c r="T11065" s="3"/>
    </row>
    <row r="11066" spans="20:20">
      <c r="T11066" s="3"/>
    </row>
    <row r="11067" spans="20:20">
      <c r="T11067" s="3"/>
    </row>
    <row r="11068" spans="20:20">
      <c r="T11068" s="3"/>
    </row>
    <row r="11069" spans="20:20">
      <c r="T11069" s="3"/>
    </row>
    <row r="11070" spans="20:20">
      <c r="T11070" s="3"/>
    </row>
    <row r="11071" spans="20:20">
      <c r="T11071" s="3"/>
    </row>
    <row r="11072" spans="20:20">
      <c r="T11072" s="96"/>
    </row>
    <row r="11073" spans="20:20">
      <c r="T11073" s="3"/>
    </row>
    <row r="11074" spans="20:20">
      <c r="T11074" s="3"/>
    </row>
    <row r="11075" spans="20:20">
      <c r="T11075" s="3"/>
    </row>
    <row r="11076" spans="20:20">
      <c r="T11076" s="3"/>
    </row>
    <row r="11077" spans="20:20">
      <c r="T11077" s="3"/>
    </row>
    <row r="11078" spans="20:20">
      <c r="T11078" s="3"/>
    </row>
    <row r="11079" spans="20:20">
      <c r="T11079" s="3"/>
    </row>
    <row r="11080" spans="20:20">
      <c r="T11080" s="3"/>
    </row>
    <row r="11081" spans="20:20">
      <c r="T11081" s="3"/>
    </row>
    <row r="11082" spans="20:20">
      <c r="T11082" s="3"/>
    </row>
    <row r="11083" spans="20:20">
      <c r="T11083" s="3"/>
    </row>
    <row r="11084" spans="20:20">
      <c r="T11084" s="3"/>
    </row>
    <row r="11085" spans="20:20">
      <c r="T11085" s="3"/>
    </row>
    <row r="11086" spans="20:20">
      <c r="T11086" s="3"/>
    </row>
    <row r="11087" spans="20:20">
      <c r="T11087" s="3"/>
    </row>
    <row r="11088" spans="20:20">
      <c r="T11088" s="3"/>
    </row>
    <row r="11089" spans="20:20">
      <c r="T11089" s="3"/>
    </row>
    <row r="11090" spans="20:20">
      <c r="T11090" s="3"/>
    </row>
    <row r="11091" spans="20:20">
      <c r="T11091" s="3"/>
    </row>
    <row r="11092" spans="20:20">
      <c r="T11092" s="3"/>
    </row>
    <row r="11093" spans="20:20">
      <c r="T11093" s="3"/>
    </row>
    <row r="11094" spans="20:20">
      <c r="T11094" s="3"/>
    </row>
    <row r="11095" spans="20:20">
      <c r="T11095" s="3"/>
    </row>
    <row r="11096" spans="20:20">
      <c r="T11096" s="3"/>
    </row>
    <row r="11097" spans="20:20">
      <c r="T11097" s="3"/>
    </row>
    <row r="11098" spans="20:20">
      <c r="T11098" s="3"/>
    </row>
    <row r="11099" spans="20:20">
      <c r="T11099" s="3"/>
    </row>
    <row r="11100" spans="20:20">
      <c r="T11100" s="3"/>
    </row>
    <row r="11101" spans="20:20">
      <c r="T11101" s="3"/>
    </row>
    <row r="11102" spans="20:20">
      <c r="T11102" s="3"/>
    </row>
    <row r="11103" spans="20:20">
      <c r="T11103" s="3"/>
    </row>
    <row r="11104" spans="20:20">
      <c r="T11104" s="3"/>
    </row>
    <row r="11105" spans="20:20">
      <c r="T11105" s="3"/>
    </row>
    <row r="11106" spans="20:20">
      <c r="T11106" s="3"/>
    </row>
    <row r="11107" spans="20:20">
      <c r="T11107" s="3"/>
    </row>
    <row r="11108" spans="20:20">
      <c r="T11108" s="3"/>
    </row>
    <row r="11109" spans="20:20">
      <c r="T11109" s="3"/>
    </row>
    <row r="11110" spans="20:20">
      <c r="T11110" s="3"/>
    </row>
    <row r="11111" spans="20:20">
      <c r="T11111" s="3"/>
    </row>
    <row r="11112" spans="20:20">
      <c r="T11112" s="3"/>
    </row>
    <row r="11113" spans="20:20">
      <c r="T11113" s="3"/>
    </row>
    <row r="11114" spans="20:20">
      <c r="T11114" s="3"/>
    </row>
    <row r="11115" spans="20:20">
      <c r="T11115" s="3"/>
    </row>
    <row r="11116" spans="20:20">
      <c r="T11116" s="3"/>
    </row>
    <row r="11117" spans="20:20">
      <c r="T11117" s="3"/>
    </row>
    <row r="11118" spans="20:20">
      <c r="T11118" s="3"/>
    </row>
    <row r="11119" spans="20:20">
      <c r="T11119" s="3"/>
    </row>
    <row r="11120" spans="20:20">
      <c r="T11120" s="3"/>
    </row>
    <row r="11121" spans="20:20">
      <c r="T11121" s="3"/>
    </row>
    <row r="11122" spans="20:20">
      <c r="T11122" s="3"/>
    </row>
    <row r="11123" spans="20:20">
      <c r="T11123" s="3"/>
    </row>
    <row r="11124" spans="20:20">
      <c r="T11124" s="3"/>
    </row>
    <row r="11125" spans="20:20">
      <c r="T11125" s="3"/>
    </row>
    <row r="11126" spans="20:20">
      <c r="T11126" s="3"/>
    </row>
    <row r="11127" spans="20:20">
      <c r="T11127" s="3"/>
    </row>
    <row r="11128" spans="20:20">
      <c r="T11128" s="3"/>
    </row>
    <row r="11129" spans="20:20">
      <c r="T11129" s="3"/>
    </row>
    <row r="11130" spans="20:20">
      <c r="T11130" s="3"/>
    </row>
    <row r="11131" spans="20:20">
      <c r="T11131" s="3"/>
    </row>
    <row r="11132" spans="20:20">
      <c r="T11132" s="3"/>
    </row>
    <row r="11133" spans="20:20">
      <c r="T11133" s="3"/>
    </row>
    <row r="11134" spans="20:20">
      <c r="T11134" s="3"/>
    </row>
    <row r="11135" spans="20:20">
      <c r="T11135" s="3"/>
    </row>
    <row r="11136" spans="20:20">
      <c r="T11136" s="3"/>
    </row>
    <row r="11137" spans="20:20">
      <c r="T11137" s="3"/>
    </row>
    <row r="11138" spans="20:20">
      <c r="T11138" s="3"/>
    </row>
    <row r="11139" spans="20:20">
      <c r="T11139" s="3"/>
    </row>
    <row r="11140" spans="20:20">
      <c r="T11140" s="3"/>
    </row>
    <row r="11141" spans="20:20">
      <c r="T11141" s="3"/>
    </row>
    <row r="11142" spans="20:20">
      <c r="T11142" s="3"/>
    </row>
    <row r="11143" spans="20:20">
      <c r="T11143" s="3"/>
    </row>
    <row r="11144" spans="20:20">
      <c r="T11144" s="3"/>
    </row>
    <row r="11145" spans="20:20">
      <c r="T11145" s="3"/>
    </row>
    <row r="11146" spans="20:20">
      <c r="T11146" s="3"/>
    </row>
    <row r="11147" spans="20:20">
      <c r="T11147" s="3"/>
    </row>
    <row r="11148" spans="20:20">
      <c r="T11148" s="3"/>
    </row>
    <row r="11149" spans="20:20">
      <c r="T11149" s="3"/>
    </row>
    <row r="11150" spans="20:20">
      <c r="T11150" s="3"/>
    </row>
    <row r="11151" spans="20:20">
      <c r="T11151" s="3"/>
    </row>
    <row r="11152" spans="20:20">
      <c r="T11152" s="3"/>
    </row>
    <row r="11153" spans="20:20">
      <c r="T11153" s="3"/>
    </row>
    <row r="11154" spans="20:20">
      <c r="T11154" s="3"/>
    </row>
    <row r="11155" spans="20:20">
      <c r="T11155" s="3"/>
    </row>
    <row r="11156" spans="20:20">
      <c r="T11156" s="3"/>
    </row>
    <row r="11157" spans="20:20">
      <c r="T11157" s="3"/>
    </row>
    <row r="11158" spans="20:20">
      <c r="T11158" s="3"/>
    </row>
    <row r="11159" spans="20:20">
      <c r="T11159" s="3"/>
    </row>
    <row r="11160" spans="20:20">
      <c r="T11160" s="3"/>
    </row>
    <row r="11161" spans="20:20">
      <c r="T11161" s="3"/>
    </row>
    <row r="11162" spans="20:20">
      <c r="T11162" s="3"/>
    </row>
    <row r="11163" spans="20:20">
      <c r="T11163" s="3"/>
    </row>
    <row r="11164" spans="20:20">
      <c r="T11164" s="3"/>
    </row>
    <row r="11165" spans="20:20">
      <c r="T11165" s="3"/>
    </row>
    <row r="11166" spans="20:20">
      <c r="T11166" s="3"/>
    </row>
    <row r="11167" spans="20:20">
      <c r="T11167" s="3"/>
    </row>
    <row r="11168" spans="20:20">
      <c r="T11168" s="3"/>
    </row>
    <row r="11169" spans="20:20">
      <c r="T11169" s="3"/>
    </row>
    <row r="11170" spans="20:20">
      <c r="T11170" s="3"/>
    </row>
    <row r="11171" spans="20:20">
      <c r="T11171" s="3"/>
    </row>
    <row r="11172" spans="20:20">
      <c r="T11172" s="3"/>
    </row>
    <row r="11173" spans="20:20">
      <c r="T11173" s="3"/>
    </row>
    <row r="11174" spans="20:20">
      <c r="T11174" s="3"/>
    </row>
    <row r="11175" spans="20:20">
      <c r="T11175" s="3"/>
    </row>
    <row r="11176" spans="20:20">
      <c r="T11176" s="3"/>
    </row>
    <row r="11177" spans="20:20">
      <c r="T11177" s="3"/>
    </row>
    <row r="11178" spans="20:20">
      <c r="T11178" s="3"/>
    </row>
    <row r="11179" spans="20:20">
      <c r="T11179" s="3"/>
    </row>
    <row r="11180" spans="20:20">
      <c r="T11180" s="3"/>
    </row>
    <row r="11181" spans="20:20">
      <c r="T11181" s="3"/>
    </row>
    <row r="11182" spans="20:20">
      <c r="T11182" s="3"/>
    </row>
    <row r="11183" spans="20:20">
      <c r="T11183" s="3"/>
    </row>
    <row r="11184" spans="20:20">
      <c r="T11184" s="3"/>
    </row>
    <row r="11185" spans="20:20">
      <c r="T11185" s="3"/>
    </row>
    <row r="11186" spans="20:20">
      <c r="T11186" s="3"/>
    </row>
    <row r="11187" spans="20:20">
      <c r="T11187" s="3"/>
    </row>
    <row r="11188" spans="20:20">
      <c r="T11188" s="3"/>
    </row>
    <row r="11189" spans="20:20">
      <c r="T11189" s="3"/>
    </row>
    <row r="11190" spans="20:20">
      <c r="T11190" s="3"/>
    </row>
    <row r="11191" spans="20:20">
      <c r="T11191" s="3"/>
    </row>
    <row r="11192" spans="20:20">
      <c r="T11192" s="3"/>
    </row>
    <row r="11193" spans="20:20">
      <c r="T11193" s="3"/>
    </row>
    <row r="11194" spans="20:20">
      <c r="T11194" s="3"/>
    </row>
    <row r="11195" spans="20:20">
      <c r="T11195" s="3"/>
    </row>
    <row r="11196" spans="20:20">
      <c r="T11196" s="3"/>
    </row>
    <row r="11197" spans="20:20">
      <c r="T11197" s="3"/>
    </row>
    <row r="11198" spans="20:20">
      <c r="T11198" s="3"/>
    </row>
    <row r="11199" spans="20:20">
      <c r="T11199" s="3"/>
    </row>
    <row r="11200" spans="20:20">
      <c r="T11200" s="3"/>
    </row>
    <row r="11201" spans="20:20">
      <c r="T11201" s="3"/>
    </row>
    <row r="11202" spans="20:20">
      <c r="T11202" s="3"/>
    </row>
    <row r="11203" spans="20:20">
      <c r="T11203" s="3"/>
    </row>
    <row r="11204" spans="20:20">
      <c r="T11204" s="3"/>
    </row>
    <row r="11205" spans="20:20">
      <c r="T11205" s="3"/>
    </row>
    <row r="11206" spans="20:20">
      <c r="T11206" s="3"/>
    </row>
    <row r="11207" spans="20:20">
      <c r="T11207" s="3"/>
    </row>
    <row r="11208" spans="20:20">
      <c r="T11208" s="3"/>
    </row>
    <row r="11209" spans="20:20">
      <c r="T11209" s="3"/>
    </row>
    <row r="11210" spans="20:20">
      <c r="T11210" s="3"/>
    </row>
    <row r="11211" spans="20:20">
      <c r="T11211" s="3"/>
    </row>
    <row r="11212" spans="20:20">
      <c r="T11212" s="3"/>
    </row>
    <row r="11213" spans="20:20">
      <c r="T11213" s="3"/>
    </row>
    <row r="11214" spans="20:20">
      <c r="T11214" s="3"/>
    </row>
    <row r="11215" spans="20:20">
      <c r="T11215" s="3"/>
    </row>
    <row r="11216" spans="20:20">
      <c r="T11216" s="3"/>
    </row>
    <row r="11217" spans="20:20">
      <c r="T11217" s="3"/>
    </row>
    <row r="11218" spans="20:20">
      <c r="T11218" s="3"/>
    </row>
    <row r="11219" spans="20:20">
      <c r="T11219" s="3"/>
    </row>
    <row r="11220" spans="20:20">
      <c r="T11220" s="3"/>
    </row>
    <row r="11221" spans="20:20">
      <c r="T11221" s="3"/>
    </row>
    <row r="11222" spans="20:20">
      <c r="T11222" s="3"/>
    </row>
    <row r="11223" spans="20:20">
      <c r="T11223" s="3"/>
    </row>
    <row r="11224" spans="20:20">
      <c r="T11224" s="3"/>
    </row>
    <row r="11225" spans="20:20">
      <c r="T11225" s="3"/>
    </row>
    <row r="11226" spans="20:20">
      <c r="T11226" s="3"/>
    </row>
    <row r="11227" spans="20:20">
      <c r="T11227" s="3"/>
    </row>
    <row r="11228" spans="20:20">
      <c r="T11228" s="3"/>
    </row>
    <row r="11229" spans="20:20">
      <c r="T11229" s="3"/>
    </row>
    <row r="11230" spans="20:20">
      <c r="T11230" s="3"/>
    </row>
    <row r="11231" spans="20:20">
      <c r="T11231" s="3"/>
    </row>
    <row r="11232" spans="20:20">
      <c r="T11232" s="3"/>
    </row>
    <row r="11233" spans="20:20">
      <c r="T11233" s="3"/>
    </row>
    <row r="11234" spans="20:20">
      <c r="T11234" s="3"/>
    </row>
    <row r="11235" spans="20:20">
      <c r="T11235" s="3"/>
    </row>
    <row r="11236" spans="20:20">
      <c r="T11236" s="3"/>
    </row>
    <row r="11237" spans="20:20">
      <c r="T11237" s="3"/>
    </row>
    <row r="11238" spans="20:20">
      <c r="T11238" s="3"/>
    </row>
    <row r="11239" spans="20:20">
      <c r="T11239" s="3"/>
    </row>
    <row r="11240" spans="20:20">
      <c r="T11240" s="3"/>
    </row>
    <row r="11241" spans="20:20">
      <c r="T11241" s="3"/>
    </row>
    <row r="11242" spans="20:20">
      <c r="T11242" s="3"/>
    </row>
    <row r="11243" spans="20:20">
      <c r="T11243" s="3"/>
    </row>
    <row r="11244" spans="20:20">
      <c r="T11244" s="3"/>
    </row>
    <row r="11245" spans="20:20">
      <c r="T11245" s="3"/>
    </row>
    <row r="11246" spans="20:20">
      <c r="T11246" s="3"/>
    </row>
    <row r="11247" spans="20:20">
      <c r="T11247" s="3"/>
    </row>
    <row r="11248" spans="20:20">
      <c r="T11248" s="3"/>
    </row>
    <row r="11249" spans="20:20">
      <c r="T11249" s="3"/>
    </row>
    <row r="11250" spans="20:20">
      <c r="T11250" s="3"/>
    </row>
    <row r="11251" spans="20:20">
      <c r="T11251" s="3"/>
    </row>
    <row r="11252" spans="20:20">
      <c r="T11252" s="3"/>
    </row>
    <row r="11253" spans="20:20">
      <c r="T11253" s="3"/>
    </row>
    <row r="11254" spans="20:20">
      <c r="T11254" s="3"/>
    </row>
    <row r="11255" spans="20:20">
      <c r="T11255" s="3"/>
    </row>
    <row r="11256" spans="20:20">
      <c r="T11256" s="3"/>
    </row>
    <row r="11257" spans="20:20">
      <c r="T11257" s="3"/>
    </row>
    <row r="11258" spans="20:20">
      <c r="T11258" s="3"/>
    </row>
    <row r="11259" spans="20:20">
      <c r="T11259" s="3"/>
    </row>
    <row r="11260" spans="20:20">
      <c r="T11260" s="3"/>
    </row>
    <row r="11261" spans="20:20">
      <c r="T11261" s="3"/>
    </row>
    <row r="11262" spans="20:20">
      <c r="T11262" s="3"/>
    </row>
    <row r="11263" spans="20:20">
      <c r="T11263" s="3"/>
    </row>
    <row r="11264" spans="20:20">
      <c r="T11264" s="3"/>
    </row>
    <row r="11265" spans="20:20">
      <c r="T11265" s="3"/>
    </row>
    <row r="11266" spans="20:20">
      <c r="T11266" s="3"/>
    </row>
    <row r="11267" spans="20:20">
      <c r="T11267" s="3"/>
    </row>
    <row r="11268" spans="20:20">
      <c r="T11268" s="3"/>
    </row>
    <row r="11269" spans="20:20">
      <c r="T11269" s="3"/>
    </row>
    <row r="11270" spans="20:20">
      <c r="T11270" s="3"/>
    </row>
    <row r="11271" spans="20:20">
      <c r="T11271" s="3"/>
    </row>
    <row r="11272" spans="20:20">
      <c r="T11272" s="3"/>
    </row>
    <row r="11273" spans="20:20">
      <c r="T11273" s="3"/>
    </row>
    <row r="11274" spans="20:20">
      <c r="T11274" s="3"/>
    </row>
    <row r="11275" spans="20:20">
      <c r="T11275" s="3"/>
    </row>
    <row r="11276" spans="20:20">
      <c r="T11276" s="3"/>
    </row>
    <row r="11277" spans="20:20">
      <c r="T11277" s="3"/>
    </row>
    <row r="11278" spans="20:20">
      <c r="T11278" s="3"/>
    </row>
    <row r="11279" spans="20:20">
      <c r="T11279" s="3"/>
    </row>
    <row r="11280" spans="20:20">
      <c r="T11280" s="3"/>
    </row>
    <row r="11281" spans="20:20">
      <c r="T11281" s="3"/>
    </row>
    <row r="11282" spans="20:20">
      <c r="T11282" s="3"/>
    </row>
    <row r="11283" spans="20:20">
      <c r="T11283" s="3"/>
    </row>
    <row r="11284" spans="20:20">
      <c r="T11284" s="3"/>
    </row>
    <row r="11285" spans="20:20">
      <c r="T11285" s="3"/>
    </row>
    <row r="11286" spans="20:20">
      <c r="T11286" s="3"/>
    </row>
    <row r="11287" spans="20:20">
      <c r="T11287" s="3"/>
    </row>
    <row r="11288" spans="20:20">
      <c r="T11288" s="3"/>
    </row>
    <row r="11289" spans="20:20">
      <c r="T11289" s="3"/>
    </row>
    <row r="11290" spans="20:20">
      <c r="T11290" s="3"/>
    </row>
    <row r="11291" spans="20:20">
      <c r="T11291" s="3"/>
    </row>
    <row r="11292" spans="20:20">
      <c r="T11292" s="3"/>
    </row>
    <row r="11293" spans="20:20">
      <c r="T11293" s="3"/>
    </row>
    <row r="11294" spans="20:20">
      <c r="T11294" s="3"/>
    </row>
    <row r="11295" spans="20:20">
      <c r="T11295" s="3"/>
    </row>
    <row r="11296" spans="20:20">
      <c r="T11296" s="3"/>
    </row>
    <row r="11297" spans="20:20">
      <c r="T11297" s="3"/>
    </row>
    <row r="11298" spans="20:20">
      <c r="T11298" s="3"/>
    </row>
    <row r="11299" spans="20:20">
      <c r="T11299" s="3"/>
    </row>
    <row r="11300" spans="20:20">
      <c r="T11300" s="3"/>
    </row>
    <row r="11301" spans="20:20">
      <c r="T11301" s="3"/>
    </row>
    <row r="11302" spans="20:20">
      <c r="T11302" s="3"/>
    </row>
    <row r="11303" spans="20:20">
      <c r="T11303" s="3"/>
    </row>
    <row r="11304" spans="20:20">
      <c r="T11304" s="3"/>
    </row>
    <row r="11305" spans="20:20">
      <c r="T11305" s="3"/>
    </row>
    <row r="11306" spans="20:20">
      <c r="T11306" s="3"/>
    </row>
    <row r="11307" spans="20:20">
      <c r="T11307" s="3"/>
    </row>
    <row r="11308" spans="20:20">
      <c r="T11308" s="3"/>
    </row>
    <row r="11309" spans="20:20">
      <c r="T11309" s="3"/>
    </row>
    <row r="11310" spans="20:20">
      <c r="T11310" s="3"/>
    </row>
    <row r="11311" spans="20:20">
      <c r="T11311" s="3"/>
    </row>
    <row r="11312" spans="20:20">
      <c r="T11312" s="3"/>
    </row>
    <row r="11313" spans="20:20">
      <c r="T11313" s="3"/>
    </row>
    <row r="11314" spans="20:20">
      <c r="T11314" s="3"/>
    </row>
    <row r="11315" spans="20:20">
      <c r="T11315" s="3"/>
    </row>
    <row r="11316" spans="20:20">
      <c r="T11316" s="3"/>
    </row>
    <row r="11317" spans="20:20">
      <c r="T11317" s="3"/>
    </row>
    <row r="11318" spans="20:20">
      <c r="T11318" s="3"/>
    </row>
    <row r="11319" spans="20:20">
      <c r="T11319" s="3"/>
    </row>
    <row r="11320" spans="20:20">
      <c r="T11320" s="3"/>
    </row>
    <row r="11321" spans="20:20">
      <c r="T11321" s="3"/>
    </row>
    <row r="11322" spans="20:20">
      <c r="T11322" s="3"/>
    </row>
    <row r="11323" spans="20:20">
      <c r="T11323" s="3"/>
    </row>
    <row r="11324" spans="20:20">
      <c r="T11324" s="3"/>
    </row>
    <row r="11325" spans="20:20">
      <c r="T11325" s="3"/>
    </row>
    <row r="11326" spans="20:20">
      <c r="T11326" s="3"/>
    </row>
    <row r="11327" spans="20:20">
      <c r="T11327" s="3"/>
    </row>
    <row r="11328" spans="20:20">
      <c r="T11328" s="3"/>
    </row>
    <row r="11329" spans="20:20">
      <c r="T11329" s="3"/>
    </row>
    <row r="11330" spans="20:20">
      <c r="T11330" s="3"/>
    </row>
    <row r="11331" spans="20:20">
      <c r="T11331" s="3"/>
    </row>
    <row r="11332" spans="20:20">
      <c r="T11332" s="3"/>
    </row>
    <row r="11333" spans="20:20">
      <c r="T11333" s="3"/>
    </row>
    <row r="11334" spans="20:20">
      <c r="T11334" s="3"/>
    </row>
    <row r="11335" spans="20:20">
      <c r="T11335" s="3"/>
    </row>
    <row r="11336" spans="20:20">
      <c r="T11336" s="3"/>
    </row>
    <row r="11337" spans="20:20">
      <c r="T11337" s="3"/>
    </row>
    <row r="11338" spans="20:20">
      <c r="T11338" s="3"/>
    </row>
    <row r="11339" spans="20:20">
      <c r="T11339" s="3"/>
    </row>
    <row r="11340" spans="20:20">
      <c r="T11340" s="3"/>
    </row>
    <row r="11341" spans="20:20">
      <c r="T11341" s="3"/>
    </row>
    <row r="11342" spans="20:20">
      <c r="T11342" s="3"/>
    </row>
    <row r="11343" spans="20:20">
      <c r="T11343" s="3"/>
    </row>
    <row r="11344" spans="20:20">
      <c r="T11344" s="3"/>
    </row>
    <row r="11345" spans="20:20">
      <c r="T11345" s="3"/>
    </row>
    <row r="11346" spans="20:20">
      <c r="T11346" s="3"/>
    </row>
    <row r="11347" spans="20:20">
      <c r="T11347" s="3"/>
    </row>
    <row r="11348" spans="20:20">
      <c r="T11348" s="3"/>
    </row>
    <row r="11349" spans="20:20">
      <c r="T11349" s="3"/>
    </row>
    <row r="11350" spans="20:20">
      <c r="T11350" s="3"/>
    </row>
    <row r="11351" spans="20:20">
      <c r="T11351" s="3"/>
    </row>
    <row r="11352" spans="20:20">
      <c r="T11352" s="3"/>
    </row>
    <row r="11353" spans="20:20">
      <c r="T11353" s="3"/>
    </row>
    <row r="11354" spans="20:20">
      <c r="T11354" s="3"/>
    </row>
    <row r="11355" spans="20:20">
      <c r="T11355" s="3"/>
    </row>
    <row r="11356" spans="20:20">
      <c r="T11356" s="3"/>
    </row>
    <row r="11357" spans="20:20">
      <c r="T11357" s="3"/>
    </row>
    <row r="11358" spans="20:20">
      <c r="T11358" s="3"/>
    </row>
    <row r="11359" spans="20:20">
      <c r="T11359" s="3"/>
    </row>
    <row r="11360" spans="20:20">
      <c r="T11360" s="3"/>
    </row>
    <row r="11361" spans="20:20">
      <c r="T11361" s="3"/>
    </row>
    <row r="11362" spans="20:20">
      <c r="T11362" s="3"/>
    </row>
    <row r="11363" spans="20:20">
      <c r="T11363" s="3"/>
    </row>
    <row r="11364" spans="20:20">
      <c r="T11364" s="3"/>
    </row>
    <row r="11365" spans="20:20">
      <c r="T11365" s="3"/>
    </row>
    <row r="11366" spans="20:20">
      <c r="T11366" s="3"/>
    </row>
    <row r="11367" spans="20:20">
      <c r="T11367" s="3"/>
    </row>
    <row r="11368" spans="20:20">
      <c r="T11368" s="3"/>
    </row>
    <row r="11369" spans="20:20">
      <c r="T11369" s="3"/>
    </row>
    <row r="11370" spans="20:20">
      <c r="T11370" s="3"/>
    </row>
    <row r="11371" spans="20:20">
      <c r="T11371" s="3"/>
    </row>
    <row r="11372" spans="20:20">
      <c r="T11372" s="3"/>
    </row>
    <row r="11373" spans="20:20">
      <c r="T11373" s="3"/>
    </row>
    <row r="11374" spans="20:20">
      <c r="T11374" s="3"/>
    </row>
    <row r="11375" spans="20:20">
      <c r="T11375" s="3"/>
    </row>
    <row r="11376" spans="20:20">
      <c r="T11376" s="3"/>
    </row>
    <row r="11377" spans="20:20">
      <c r="T11377" s="3"/>
    </row>
    <row r="11378" spans="20:20">
      <c r="T11378" s="3"/>
    </row>
    <row r="11379" spans="20:20">
      <c r="T11379" s="3"/>
    </row>
    <row r="11380" spans="20:20">
      <c r="T11380" s="3"/>
    </row>
    <row r="11381" spans="20:20">
      <c r="T11381" s="3"/>
    </row>
    <row r="11382" spans="20:20">
      <c r="T11382" s="3"/>
    </row>
    <row r="11383" spans="20:20">
      <c r="T11383" s="3"/>
    </row>
    <row r="11384" spans="20:20">
      <c r="T11384" s="3"/>
    </row>
    <row r="11385" spans="20:20">
      <c r="T11385" s="3"/>
    </row>
    <row r="11386" spans="20:20">
      <c r="T11386" s="3"/>
    </row>
    <row r="11387" spans="20:20">
      <c r="T11387" s="3"/>
    </row>
    <row r="11388" spans="20:20">
      <c r="T11388" s="3"/>
    </row>
    <row r="11389" spans="20:20">
      <c r="T11389" s="3"/>
    </row>
    <row r="11390" spans="20:20">
      <c r="T11390" s="3"/>
    </row>
    <row r="11391" spans="20:20">
      <c r="T11391" s="3"/>
    </row>
    <row r="11392" spans="20:20">
      <c r="T11392" s="3"/>
    </row>
    <row r="11393" spans="20:20">
      <c r="T11393" s="3"/>
    </row>
    <row r="11394" spans="20:20">
      <c r="T11394" s="3"/>
    </row>
    <row r="11395" spans="20:20">
      <c r="T11395" s="3"/>
    </row>
    <row r="11396" spans="20:20">
      <c r="T11396" s="3"/>
    </row>
    <row r="11397" spans="20:20">
      <c r="T11397" s="3"/>
    </row>
    <row r="11398" spans="20:20">
      <c r="T11398" s="3"/>
    </row>
    <row r="11399" spans="20:20">
      <c r="T11399" s="3"/>
    </row>
    <row r="11400" spans="20:20">
      <c r="T11400" s="3"/>
    </row>
    <row r="11401" spans="20:20">
      <c r="T11401" s="3"/>
    </row>
    <row r="11402" spans="20:20">
      <c r="T11402" s="3"/>
    </row>
    <row r="11403" spans="20:20">
      <c r="T11403" s="3"/>
    </row>
    <row r="11404" spans="20:20">
      <c r="T11404" s="3"/>
    </row>
    <row r="11405" spans="20:20">
      <c r="T11405" s="3"/>
    </row>
    <row r="11406" spans="20:20">
      <c r="T11406" s="3"/>
    </row>
    <row r="11407" spans="20:20">
      <c r="T11407" s="3"/>
    </row>
    <row r="11408" spans="20:20">
      <c r="T11408" s="3"/>
    </row>
    <row r="11409" spans="20:20">
      <c r="T11409" s="3"/>
    </row>
    <row r="11410" spans="20:20">
      <c r="T11410" s="3"/>
    </row>
    <row r="11411" spans="20:20">
      <c r="T11411" s="3"/>
    </row>
    <row r="11412" spans="20:20">
      <c r="T11412" s="3"/>
    </row>
    <row r="11413" spans="20:20">
      <c r="T11413" s="3"/>
    </row>
    <row r="11414" spans="20:20">
      <c r="T11414" s="3"/>
    </row>
    <row r="11415" spans="20:20">
      <c r="T11415" s="3"/>
    </row>
    <row r="11416" spans="20:20">
      <c r="T11416" s="3"/>
    </row>
    <row r="11417" spans="20:20">
      <c r="T11417" s="3"/>
    </row>
    <row r="11418" spans="20:20">
      <c r="T11418" s="3"/>
    </row>
    <row r="11419" spans="20:20">
      <c r="T11419" s="3"/>
    </row>
    <row r="11420" spans="20:20">
      <c r="T11420" s="3"/>
    </row>
    <row r="11421" spans="20:20">
      <c r="T11421" s="3"/>
    </row>
    <row r="11422" spans="20:20">
      <c r="T11422" s="3"/>
    </row>
    <row r="11423" spans="20:20">
      <c r="T11423" s="3"/>
    </row>
    <row r="11424" spans="20:20">
      <c r="T11424" s="3"/>
    </row>
    <row r="11425" spans="20:20">
      <c r="T11425" s="3"/>
    </row>
    <row r="11426" spans="20:20">
      <c r="T11426" s="3"/>
    </row>
    <row r="11427" spans="20:20">
      <c r="T11427" s="3"/>
    </row>
    <row r="11428" spans="20:20">
      <c r="T11428" s="3"/>
    </row>
    <row r="11429" spans="20:20">
      <c r="T11429" s="3"/>
    </row>
    <row r="11430" spans="20:20">
      <c r="T11430" s="3"/>
    </row>
    <row r="11431" spans="20:20">
      <c r="T11431" s="3"/>
    </row>
    <row r="11432" spans="20:20">
      <c r="T11432" s="3"/>
    </row>
    <row r="11433" spans="20:20">
      <c r="T11433" s="3"/>
    </row>
    <row r="11434" spans="20:20">
      <c r="T11434" s="3"/>
    </row>
    <row r="11435" spans="20:20">
      <c r="T11435" s="3"/>
    </row>
    <row r="11436" spans="20:20">
      <c r="T11436" s="3"/>
    </row>
    <row r="11437" spans="20:20">
      <c r="T11437" s="3"/>
    </row>
    <row r="11438" spans="20:20">
      <c r="T11438" s="3"/>
    </row>
    <row r="11439" spans="20:20">
      <c r="T11439" s="3"/>
    </row>
    <row r="11440" spans="20:20">
      <c r="T11440" s="3"/>
    </row>
    <row r="11441" spans="20:20">
      <c r="T11441" s="3"/>
    </row>
    <row r="11442" spans="20:20">
      <c r="T11442" s="96"/>
    </row>
    <row r="11443" spans="20:20">
      <c r="T11443" s="3"/>
    </row>
    <row r="11444" spans="20:20">
      <c r="T11444" s="3"/>
    </row>
    <row r="11445" spans="20:20">
      <c r="T11445" s="3"/>
    </row>
    <row r="11446" spans="20:20">
      <c r="T11446" s="3"/>
    </row>
    <row r="11447" spans="20:20">
      <c r="T11447" s="3"/>
    </row>
    <row r="11448" spans="20:20">
      <c r="T11448" s="3"/>
    </row>
    <row r="11449" spans="20:20">
      <c r="T11449" s="3"/>
    </row>
    <row r="11450" spans="20:20">
      <c r="T11450" s="3"/>
    </row>
    <row r="11451" spans="20:20">
      <c r="T11451" s="3"/>
    </row>
    <row r="11452" spans="20:20">
      <c r="T11452" s="3"/>
    </row>
    <row r="11453" spans="20:20">
      <c r="T11453" s="3"/>
    </row>
    <row r="11454" spans="20:20">
      <c r="T11454" s="3"/>
    </row>
    <row r="11455" spans="20:20">
      <c r="T11455" s="3"/>
    </row>
    <row r="11456" spans="20:20">
      <c r="T11456" s="3"/>
    </row>
    <row r="11457" spans="20:20">
      <c r="T11457" s="3"/>
    </row>
    <row r="11458" spans="20:20">
      <c r="T11458" s="3"/>
    </row>
    <row r="11459" spans="20:20">
      <c r="T11459" s="3"/>
    </row>
    <row r="11460" spans="20:20">
      <c r="T11460" s="3"/>
    </row>
    <row r="11461" spans="20:20">
      <c r="T11461" s="3"/>
    </row>
    <row r="11462" spans="20:20">
      <c r="T11462" s="3"/>
    </row>
    <row r="11463" spans="20:20">
      <c r="T11463" s="3"/>
    </row>
    <row r="11464" spans="20:20">
      <c r="T11464" s="3"/>
    </row>
    <row r="11465" spans="20:20">
      <c r="T11465" s="3"/>
    </row>
    <row r="11466" spans="20:20">
      <c r="T11466" s="3"/>
    </row>
    <row r="11467" spans="20:20">
      <c r="T11467" s="3"/>
    </row>
    <row r="11468" spans="20:20">
      <c r="T11468" s="3"/>
    </row>
    <row r="11469" spans="20:20">
      <c r="T11469" s="3"/>
    </row>
    <row r="11470" spans="20:20">
      <c r="T11470" s="3"/>
    </row>
    <row r="11471" spans="20:20">
      <c r="T11471" s="3"/>
    </row>
    <row r="11472" spans="20:20">
      <c r="T11472" s="3"/>
    </row>
    <row r="11473" spans="20:20">
      <c r="T11473" s="3"/>
    </row>
    <row r="11474" spans="20:20">
      <c r="T11474" s="3"/>
    </row>
    <row r="11475" spans="20:20">
      <c r="T11475" s="3"/>
    </row>
    <row r="11476" spans="20:20">
      <c r="T11476" s="3"/>
    </row>
    <row r="11477" spans="20:20">
      <c r="T11477" s="3"/>
    </row>
    <row r="11478" spans="20:20">
      <c r="T11478" s="3"/>
    </row>
    <row r="11479" spans="20:20">
      <c r="T11479" s="3"/>
    </row>
    <row r="11480" spans="20:20">
      <c r="T11480" s="3"/>
    </row>
    <row r="11481" spans="20:20">
      <c r="T11481" s="3"/>
    </row>
    <row r="11482" spans="20:20">
      <c r="T11482" s="3"/>
    </row>
    <row r="11483" spans="20:20">
      <c r="T11483" s="3"/>
    </row>
    <row r="11484" spans="20:20">
      <c r="T11484" s="3"/>
    </row>
    <row r="11485" spans="20:20">
      <c r="T11485" s="3"/>
    </row>
    <row r="11486" spans="20:20">
      <c r="T11486" s="3"/>
    </row>
    <row r="11487" spans="20:20">
      <c r="T11487" s="3"/>
    </row>
    <row r="11488" spans="20:20">
      <c r="T11488" s="3"/>
    </row>
    <row r="11489" spans="20:20">
      <c r="T11489" s="3"/>
    </row>
    <row r="11490" spans="20:20">
      <c r="T11490" s="3"/>
    </row>
    <row r="11491" spans="20:20">
      <c r="T11491" s="3"/>
    </row>
    <row r="11492" spans="20:20">
      <c r="T11492" s="3"/>
    </row>
    <row r="11493" spans="20:20">
      <c r="T11493" s="3"/>
    </row>
    <row r="11494" spans="20:20">
      <c r="T11494" s="3"/>
    </row>
    <row r="11495" spans="20:20">
      <c r="T11495" s="3"/>
    </row>
    <row r="11496" spans="20:20">
      <c r="T11496" s="3"/>
    </row>
    <row r="11497" spans="20:20">
      <c r="T11497" s="3"/>
    </row>
    <row r="11498" spans="20:20">
      <c r="T11498" s="3"/>
    </row>
    <row r="11499" spans="20:20">
      <c r="T11499" s="3"/>
    </row>
    <row r="11500" spans="20:20">
      <c r="T11500" s="3"/>
    </row>
    <row r="11501" spans="20:20">
      <c r="T11501" s="3"/>
    </row>
    <row r="11502" spans="20:20">
      <c r="T11502" s="3"/>
    </row>
    <row r="11503" spans="20:20">
      <c r="T11503" s="3"/>
    </row>
    <row r="11504" spans="20:20">
      <c r="T11504" s="3"/>
    </row>
    <row r="11505" spans="20:20">
      <c r="T11505" s="3"/>
    </row>
    <row r="11506" spans="20:20">
      <c r="T11506" s="3"/>
    </row>
    <row r="11507" spans="20:20">
      <c r="T11507" s="3"/>
    </row>
    <row r="11508" spans="20:20">
      <c r="T11508" s="3"/>
    </row>
    <row r="11509" spans="20:20">
      <c r="T11509" s="3"/>
    </row>
    <row r="11510" spans="20:20">
      <c r="T11510" s="3"/>
    </row>
    <row r="11511" spans="20:20">
      <c r="T11511" s="3"/>
    </row>
    <row r="11512" spans="20:20">
      <c r="T11512" s="3"/>
    </row>
    <row r="11513" spans="20:20">
      <c r="T11513" s="3"/>
    </row>
    <row r="11514" spans="20:20">
      <c r="T11514" s="3"/>
    </row>
    <row r="11515" spans="20:20">
      <c r="T11515" s="3"/>
    </row>
    <row r="11516" spans="20:20">
      <c r="T11516" s="3"/>
    </row>
    <row r="11517" spans="20:20">
      <c r="T11517" s="3"/>
    </row>
    <row r="11518" spans="20:20">
      <c r="T11518" s="3"/>
    </row>
    <row r="11519" spans="20:20">
      <c r="T11519" s="3"/>
    </row>
    <row r="11520" spans="20:20">
      <c r="T11520" s="3"/>
    </row>
    <row r="11521" spans="20:20">
      <c r="T11521" s="3"/>
    </row>
    <row r="11522" spans="20:20">
      <c r="T11522" s="3"/>
    </row>
    <row r="11523" spans="20:20">
      <c r="T11523" s="3"/>
    </row>
    <row r="11524" spans="20:20">
      <c r="T11524" s="3"/>
    </row>
    <row r="11525" spans="20:20">
      <c r="T11525" s="3"/>
    </row>
    <row r="11526" spans="20:20">
      <c r="T11526" s="3"/>
    </row>
    <row r="11527" spans="20:20">
      <c r="T11527" s="3"/>
    </row>
    <row r="11528" spans="20:20">
      <c r="T11528" s="3"/>
    </row>
    <row r="11529" spans="20:20">
      <c r="T11529" s="3"/>
    </row>
    <row r="11530" spans="20:20">
      <c r="T11530" s="3"/>
    </row>
    <row r="11531" spans="20:20">
      <c r="T11531" s="3"/>
    </row>
    <row r="11532" spans="20:20">
      <c r="T11532" s="3"/>
    </row>
    <row r="11533" spans="20:20">
      <c r="T11533" s="3"/>
    </row>
    <row r="11534" spans="20:20">
      <c r="T11534" s="3"/>
    </row>
    <row r="11535" spans="20:20">
      <c r="T11535" s="3"/>
    </row>
    <row r="11536" spans="20:20">
      <c r="T11536" s="3"/>
    </row>
    <row r="11537" spans="20:20">
      <c r="T11537" s="3"/>
    </row>
    <row r="11538" spans="20:20">
      <c r="T11538" s="3"/>
    </row>
    <row r="11539" spans="20:20">
      <c r="T11539" s="3"/>
    </row>
    <row r="11540" spans="20:20">
      <c r="T11540" s="3"/>
    </row>
    <row r="11541" spans="20:20">
      <c r="T11541" s="3"/>
    </row>
    <row r="11542" spans="20:20">
      <c r="T11542" s="3"/>
    </row>
    <row r="11543" spans="20:20">
      <c r="T11543" s="3"/>
    </row>
    <row r="11544" spans="20:20">
      <c r="T11544" s="3"/>
    </row>
    <row r="11545" spans="20:20">
      <c r="T11545" s="3"/>
    </row>
    <row r="11546" spans="20:20">
      <c r="T11546" s="3"/>
    </row>
    <row r="11547" spans="20:20">
      <c r="T11547" s="3"/>
    </row>
    <row r="11548" spans="20:20">
      <c r="T11548" s="3"/>
    </row>
    <row r="11549" spans="20:20">
      <c r="T11549" s="3"/>
    </row>
    <row r="11550" spans="20:20">
      <c r="T11550" s="3"/>
    </row>
    <row r="11551" spans="20:20">
      <c r="T11551" s="3"/>
    </row>
    <row r="11552" spans="20:20">
      <c r="T11552" s="3"/>
    </row>
    <row r="11553" spans="20:20">
      <c r="T11553" s="3"/>
    </row>
    <row r="11554" spans="20:20">
      <c r="T11554" s="3"/>
    </row>
    <row r="11555" spans="20:20">
      <c r="T11555" s="3"/>
    </row>
    <row r="11556" spans="20:20">
      <c r="T11556" s="3"/>
    </row>
    <row r="11557" spans="20:20">
      <c r="T11557" s="3"/>
    </row>
    <row r="11558" spans="20:20">
      <c r="T11558" s="3"/>
    </row>
    <row r="11559" spans="20:20">
      <c r="T11559" s="3"/>
    </row>
    <row r="11560" spans="20:20">
      <c r="T11560" s="3"/>
    </row>
    <row r="11561" spans="20:20">
      <c r="T11561" s="3"/>
    </row>
    <row r="11562" spans="20:20">
      <c r="T11562" s="3"/>
    </row>
    <row r="11563" spans="20:20">
      <c r="T11563" s="3"/>
    </row>
    <row r="11564" spans="20:20">
      <c r="T11564" s="3"/>
    </row>
    <row r="11565" spans="20:20">
      <c r="T11565" s="3"/>
    </row>
    <row r="11566" spans="20:20">
      <c r="T11566" s="3"/>
    </row>
    <row r="11567" spans="20:20">
      <c r="T11567" s="3"/>
    </row>
    <row r="11568" spans="20:20">
      <c r="T11568" s="3"/>
    </row>
    <row r="11569" spans="20:20">
      <c r="T11569" s="3"/>
    </row>
    <row r="11570" spans="20:20">
      <c r="T11570" s="3"/>
    </row>
    <row r="11571" spans="20:20">
      <c r="T11571" s="3"/>
    </row>
    <row r="11572" spans="20:20">
      <c r="T11572" s="3"/>
    </row>
    <row r="11573" spans="20:20">
      <c r="T11573" s="3"/>
    </row>
    <row r="11574" spans="20:20">
      <c r="T11574" s="3"/>
    </row>
    <row r="11575" spans="20:20">
      <c r="T11575" s="3"/>
    </row>
    <row r="11576" spans="20:20">
      <c r="T11576" s="3"/>
    </row>
    <row r="11577" spans="20:20">
      <c r="T11577" s="3"/>
    </row>
    <row r="11578" spans="20:20">
      <c r="T11578" s="3"/>
    </row>
    <row r="11579" spans="20:20">
      <c r="T11579" s="3"/>
    </row>
    <row r="11580" spans="20:20">
      <c r="T11580" s="3"/>
    </row>
    <row r="11581" spans="20:20">
      <c r="T11581" s="3"/>
    </row>
    <row r="11582" spans="20:20">
      <c r="T11582" s="3"/>
    </row>
    <row r="11583" spans="20:20">
      <c r="T11583" s="3"/>
    </row>
    <row r="11584" spans="20:20">
      <c r="T11584" s="3"/>
    </row>
    <row r="11585" spans="20:20">
      <c r="T11585" s="3"/>
    </row>
    <row r="11586" spans="20:20">
      <c r="T11586" s="3"/>
    </row>
    <row r="11587" spans="20:20">
      <c r="T11587" s="3"/>
    </row>
    <row r="11588" spans="20:20">
      <c r="T11588" s="3"/>
    </row>
    <row r="11589" spans="20:20">
      <c r="T11589" s="3"/>
    </row>
    <row r="11590" spans="20:20">
      <c r="T11590" s="3"/>
    </row>
    <row r="11591" spans="20:20">
      <c r="T11591" s="3"/>
    </row>
    <row r="11592" spans="20:20">
      <c r="T11592" s="3"/>
    </row>
    <row r="11593" spans="20:20">
      <c r="T11593" s="3"/>
    </row>
    <row r="11594" spans="20:20">
      <c r="T11594" s="3"/>
    </row>
    <row r="11595" spans="20:20">
      <c r="T11595" s="3"/>
    </row>
    <row r="11596" spans="20:20">
      <c r="T11596" s="96"/>
    </row>
    <row r="11597" spans="20:20">
      <c r="T11597" s="3"/>
    </row>
    <row r="11598" spans="20:20">
      <c r="T11598" s="3"/>
    </row>
    <row r="11599" spans="20:20">
      <c r="T11599" s="3"/>
    </row>
    <row r="11600" spans="20:20">
      <c r="T11600" s="3"/>
    </row>
    <row r="11601" spans="20:20">
      <c r="T11601" s="3"/>
    </row>
    <row r="11602" spans="20:20">
      <c r="T11602" s="3"/>
    </row>
    <row r="11603" spans="20:20">
      <c r="T11603" s="3"/>
    </row>
    <row r="11604" spans="20:20">
      <c r="T11604" s="3"/>
    </row>
    <row r="11605" spans="20:20">
      <c r="T11605" s="3"/>
    </row>
    <row r="11606" spans="20:20">
      <c r="T11606" s="3"/>
    </row>
    <row r="11607" spans="20:20">
      <c r="T11607" s="3"/>
    </row>
    <row r="11608" spans="20:20">
      <c r="T11608" s="3"/>
    </row>
    <row r="11609" spans="20:20">
      <c r="T11609" s="3"/>
    </row>
    <row r="11610" spans="20:20">
      <c r="T11610" s="3"/>
    </row>
    <row r="11611" spans="20:20">
      <c r="T11611" s="3"/>
    </row>
    <row r="11612" spans="20:20">
      <c r="T11612" s="3"/>
    </row>
    <row r="11613" spans="20:20">
      <c r="T11613" s="3"/>
    </row>
    <row r="11614" spans="20:20">
      <c r="T11614" s="3"/>
    </row>
    <row r="11615" spans="20:20">
      <c r="T11615" s="3"/>
    </row>
    <row r="11616" spans="20:20">
      <c r="T11616" s="3"/>
    </row>
    <row r="11617" spans="20:20">
      <c r="T11617" s="3"/>
    </row>
    <row r="11618" spans="20:20">
      <c r="T11618" s="3"/>
    </row>
    <row r="11619" spans="20:20">
      <c r="T11619" s="3"/>
    </row>
    <row r="11620" spans="20:20">
      <c r="T11620" s="3"/>
    </row>
    <row r="11621" spans="20:20">
      <c r="T11621" s="3"/>
    </row>
    <row r="11622" spans="20:20">
      <c r="T11622" s="3"/>
    </row>
    <row r="11623" spans="20:20">
      <c r="T11623" s="3"/>
    </row>
    <row r="11624" spans="20:20">
      <c r="T11624" s="3"/>
    </row>
    <row r="11625" spans="20:20">
      <c r="T11625" s="3"/>
    </row>
    <row r="11626" spans="20:20">
      <c r="T11626" s="3"/>
    </row>
    <row r="11627" spans="20:20">
      <c r="T11627" s="3"/>
    </row>
    <row r="11628" spans="20:20">
      <c r="T11628" s="3"/>
    </row>
    <row r="11629" spans="20:20">
      <c r="T11629" s="3"/>
    </row>
    <row r="11630" spans="20:20">
      <c r="T11630" s="3"/>
    </row>
    <row r="11631" spans="20:20">
      <c r="T11631" s="3"/>
    </row>
    <row r="11632" spans="20:20">
      <c r="T11632" s="3"/>
    </row>
    <row r="11633" spans="20:20">
      <c r="T11633" s="3"/>
    </row>
    <row r="11634" spans="20:20">
      <c r="T11634" s="3"/>
    </row>
    <row r="11635" spans="20:20">
      <c r="T11635" s="3"/>
    </row>
    <row r="11636" spans="20:20">
      <c r="T11636" s="3"/>
    </row>
    <row r="11637" spans="20:20">
      <c r="T11637" s="3"/>
    </row>
    <row r="11638" spans="20:20">
      <c r="T11638" s="3"/>
    </row>
    <row r="11639" spans="20:20">
      <c r="T11639" s="3"/>
    </row>
    <row r="11640" spans="20:20">
      <c r="T11640" s="3"/>
    </row>
    <row r="11641" spans="20:20">
      <c r="T11641" s="3"/>
    </row>
    <row r="11642" spans="20:20">
      <c r="T11642" s="3"/>
    </row>
    <row r="11643" spans="20:20">
      <c r="T11643" s="3"/>
    </row>
    <row r="11644" spans="20:20">
      <c r="T11644" s="3"/>
    </row>
    <row r="11645" spans="20:20">
      <c r="T11645" s="3"/>
    </row>
    <row r="11646" spans="20:20">
      <c r="T11646" s="3"/>
    </row>
    <row r="11647" spans="20:20">
      <c r="T11647" s="3"/>
    </row>
    <row r="11648" spans="20:20">
      <c r="T11648" s="3"/>
    </row>
    <row r="11649" spans="20:20">
      <c r="T11649" s="3"/>
    </row>
    <row r="11650" spans="20:20">
      <c r="T11650" s="3"/>
    </row>
    <row r="11651" spans="20:20">
      <c r="T11651" s="3"/>
    </row>
    <row r="11652" spans="20:20">
      <c r="T11652" s="3"/>
    </row>
    <row r="11653" spans="20:20">
      <c r="T11653" s="3"/>
    </row>
    <row r="11654" spans="20:20">
      <c r="T11654" s="3"/>
    </row>
    <row r="11655" spans="20:20">
      <c r="T11655" s="3"/>
    </row>
    <row r="11656" spans="20:20">
      <c r="T11656" s="3"/>
    </row>
    <row r="11657" spans="20:20">
      <c r="T11657" s="3"/>
    </row>
    <row r="11658" spans="20:20">
      <c r="T11658" s="3"/>
    </row>
    <row r="11659" spans="20:20">
      <c r="T11659" s="3"/>
    </row>
    <row r="11660" spans="20:20">
      <c r="T11660" s="3"/>
    </row>
    <row r="11661" spans="20:20">
      <c r="T11661" s="3"/>
    </row>
    <row r="11662" spans="20:20">
      <c r="T11662" s="3"/>
    </row>
    <row r="11663" spans="20:20">
      <c r="T11663" s="3"/>
    </row>
    <row r="11664" spans="20:20">
      <c r="T11664" s="3"/>
    </row>
    <row r="11665" spans="20:20">
      <c r="T11665" s="3"/>
    </row>
    <row r="11666" spans="20:20">
      <c r="T11666" s="3"/>
    </row>
    <row r="11667" spans="20:20">
      <c r="T11667" s="3"/>
    </row>
    <row r="11668" spans="20:20">
      <c r="T11668" s="3"/>
    </row>
    <row r="11669" spans="20:20">
      <c r="T11669" s="3"/>
    </row>
    <row r="11670" spans="20:20">
      <c r="T11670" s="3"/>
    </row>
    <row r="11671" spans="20:20">
      <c r="T11671" s="3"/>
    </row>
    <row r="11672" spans="20:20">
      <c r="T11672" s="3"/>
    </row>
    <row r="11673" spans="20:20">
      <c r="T11673" s="3"/>
    </row>
    <row r="11674" spans="20:20">
      <c r="T11674" s="3"/>
    </row>
    <row r="11675" spans="20:20">
      <c r="T11675" s="3"/>
    </row>
    <row r="11676" spans="20:20">
      <c r="T11676" s="3"/>
    </row>
    <row r="11677" spans="20:20">
      <c r="T11677" s="3"/>
    </row>
    <row r="11678" spans="20:20">
      <c r="T11678" s="3"/>
    </row>
    <row r="11679" spans="20:20">
      <c r="T11679" s="3"/>
    </row>
    <row r="11680" spans="20:20">
      <c r="T11680" s="3"/>
    </row>
    <row r="11681" spans="20:20">
      <c r="T11681" s="3"/>
    </row>
    <row r="11682" spans="20:20">
      <c r="T11682" s="3"/>
    </row>
    <row r="11683" spans="20:20">
      <c r="T11683" s="3"/>
    </row>
    <row r="11684" spans="20:20">
      <c r="T11684" s="3"/>
    </row>
    <row r="11685" spans="20:20">
      <c r="T11685" s="3"/>
    </row>
    <row r="11686" spans="20:20">
      <c r="T11686" s="3"/>
    </row>
    <row r="11687" spans="20:20">
      <c r="T11687" s="3"/>
    </row>
    <row r="11688" spans="20:20">
      <c r="T11688" s="3"/>
    </row>
    <row r="11689" spans="20:20">
      <c r="T11689" s="3"/>
    </row>
    <row r="11690" spans="20:20">
      <c r="T11690" s="3"/>
    </row>
    <row r="11691" spans="20:20">
      <c r="T11691" s="3"/>
    </row>
    <row r="11692" spans="20:20">
      <c r="T11692" s="3"/>
    </row>
    <row r="11693" spans="20:20">
      <c r="T11693" s="3"/>
    </row>
    <row r="11694" spans="20:20">
      <c r="T11694" s="3"/>
    </row>
    <row r="11695" spans="20:20">
      <c r="T11695" s="3"/>
    </row>
    <row r="11696" spans="20:20">
      <c r="T11696" s="3"/>
    </row>
    <row r="11697" spans="20:20">
      <c r="T11697" s="3"/>
    </row>
    <row r="11698" spans="20:20">
      <c r="T11698" s="3"/>
    </row>
    <row r="11699" spans="20:20">
      <c r="T11699" s="3"/>
    </row>
    <row r="11700" spans="20:20">
      <c r="T11700" s="3"/>
    </row>
    <row r="11701" spans="20:20">
      <c r="T11701" s="3"/>
    </row>
    <row r="11702" spans="20:20">
      <c r="T11702" s="3"/>
    </row>
    <row r="11703" spans="20:20">
      <c r="T11703" s="3"/>
    </row>
    <row r="11704" spans="20:20">
      <c r="T11704" s="3"/>
    </row>
    <row r="11705" spans="20:20">
      <c r="T11705" s="3"/>
    </row>
    <row r="11706" spans="20:20">
      <c r="T11706" s="3"/>
    </row>
    <row r="11707" spans="20:20">
      <c r="T11707" s="3"/>
    </row>
    <row r="11708" spans="20:20">
      <c r="T11708" s="3"/>
    </row>
    <row r="11709" spans="20:20">
      <c r="T11709" s="3"/>
    </row>
    <row r="11710" spans="20:20">
      <c r="T11710" s="3"/>
    </row>
    <row r="11711" spans="20:20">
      <c r="T11711" s="3"/>
    </row>
    <row r="11712" spans="20:20">
      <c r="T11712" s="3"/>
    </row>
    <row r="11713" spans="20:20">
      <c r="T11713" s="3"/>
    </row>
    <row r="11714" spans="20:20">
      <c r="T11714" s="3"/>
    </row>
    <row r="11715" spans="20:20">
      <c r="T11715" s="3"/>
    </row>
    <row r="11716" spans="20:20">
      <c r="T11716" s="3"/>
    </row>
    <row r="11717" spans="20:20">
      <c r="T11717" s="3"/>
    </row>
    <row r="11718" spans="20:20">
      <c r="T11718" s="3"/>
    </row>
    <row r="11719" spans="20:20">
      <c r="T11719" s="3"/>
    </row>
    <row r="11720" spans="20:20">
      <c r="T11720" s="3"/>
    </row>
    <row r="11721" spans="20:20">
      <c r="T11721" s="3"/>
    </row>
    <row r="11722" spans="20:20">
      <c r="T11722" s="3"/>
    </row>
    <row r="11723" spans="20:20">
      <c r="T11723" s="3"/>
    </row>
    <row r="11724" spans="20:20">
      <c r="T11724" s="3"/>
    </row>
    <row r="11725" spans="20:20">
      <c r="T11725" s="3"/>
    </row>
    <row r="11726" spans="20:20">
      <c r="T11726" s="3"/>
    </row>
    <row r="11727" spans="20:20">
      <c r="T11727" s="3"/>
    </row>
    <row r="11728" spans="20:20">
      <c r="T11728" s="3"/>
    </row>
    <row r="11729" spans="20:20">
      <c r="T11729" s="3"/>
    </row>
    <row r="11730" spans="20:20">
      <c r="T11730" s="3"/>
    </row>
    <row r="11731" spans="20:20">
      <c r="T11731" s="3"/>
    </row>
    <row r="11732" spans="20:20">
      <c r="T11732" s="3"/>
    </row>
    <row r="11733" spans="20:20">
      <c r="T11733" s="3"/>
    </row>
    <row r="11734" spans="20:20">
      <c r="T11734" s="3"/>
    </row>
    <row r="11735" spans="20:20">
      <c r="T11735" s="3"/>
    </row>
    <row r="11736" spans="20:20">
      <c r="T11736" s="3"/>
    </row>
    <row r="11737" spans="20:20">
      <c r="T11737" s="3"/>
    </row>
    <row r="11738" spans="20:20">
      <c r="T11738" s="3"/>
    </row>
    <row r="11739" spans="20:20">
      <c r="T11739" s="3"/>
    </row>
    <row r="11740" spans="20:20">
      <c r="T11740" s="3"/>
    </row>
    <row r="11741" spans="20:20">
      <c r="T11741" s="3"/>
    </row>
    <row r="11742" spans="20:20">
      <c r="T11742" s="3"/>
    </row>
    <row r="11743" spans="20:20">
      <c r="T11743" s="3"/>
    </row>
    <row r="11744" spans="20:20">
      <c r="T11744" s="3"/>
    </row>
    <row r="11745" spans="20:20">
      <c r="T11745" s="3"/>
    </row>
    <row r="11746" spans="20:20">
      <c r="T11746" s="3"/>
    </row>
    <row r="11747" spans="20:20">
      <c r="T11747" s="3"/>
    </row>
    <row r="11748" spans="20:20">
      <c r="T11748" s="3"/>
    </row>
    <row r="11749" spans="20:20">
      <c r="T11749" s="3"/>
    </row>
    <row r="11750" spans="20:20">
      <c r="T11750" s="3"/>
    </row>
    <row r="11751" spans="20:20">
      <c r="T11751" s="3"/>
    </row>
    <row r="11752" spans="20:20">
      <c r="T11752" s="3"/>
    </row>
    <row r="11753" spans="20:20">
      <c r="T11753" s="3"/>
    </row>
    <row r="11754" spans="20:20">
      <c r="T11754" s="3"/>
    </row>
    <row r="11755" spans="20:20">
      <c r="T11755" s="3"/>
    </row>
    <row r="11756" spans="20:20">
      <c r="T11756" s="3"/>
    </row>
    <row r="11757" spans="20:20">
      <c r="T11757" s="3"/>
    </row>
    <row r="11758" spans="20:20">
      <c r="T11758" s="3"/>
    </row>
    <row r="11759" spans="20:20">
      <c r="T11759" s="3"/>
    </row>
    <row r="11760" spans="20:20">
      <c r="T11760" s="3"/>
    </row>
    <row r="11761" spans="20:20">
      <c r="T11761" s="3"/>
    </row>
    <row r="11762" spans="20:20">
      <c r="T11762" s="3"/>
    </row>
    <row r="11763" spans="20:20">
      <c r="T11763" s="3"/>
    </row>
    <row r="11764" spans="20:20">
      <c r="T11764" s="3"/>
    </row>
    <row r="11765" spans="20:20">
      <c r="T11765" s="3"/>
    </row>
    <row r="11766" spans="20:20">
      <c r="T11766" s="3"/>
    </row>
    <row r="11767" spans="20:20">
      <c r="T11767" s="3"/>
    </row>
    <row r="11768" spans="20:20">
      <c r="T11768" s="3"/>
    </row>
    <row r="11769" spans="20:20">
      <c r="T11769" s="3"/>
    </row>
    <row r="11770" spans="20:20">
      <c r="T11770" s="3"/>
    </row>
    <row r="11771" spans="20:20">
      <c r="T11771" s="3"/>
    </row>
    <row r="11772" spans="20:20">
      <c r="T11772" s="3"/>
    </row>
    <row r="11773" spans="20:20">
      <c r="T11773" s="3"/>
    </row>
    <row r="11774" spans="20:20">
      <c r="T11774" s="3"/>
    </row>
    <row r="11775" spans="20:20">
      <c r="T11775" s="3"/>
    </row>
    <row r="11776" spans="20:20">
      <c r="T11776" s="3"/>
    </row>
    <row r="11777" spans="20:20">
      <c r="T11777" s="3"/>
    </row>
    <row r="11778" spans="20:20">
      <c r="T11778" s="3"/>
    </row>
    <row r="11779" spans="20:20">
      <c r="T11779" s="3"/>
    </row>
    <row r="11780" spans="20:20">
      <c r="T11780" s="3"/>
    </row>
    <row r="11781" spans="20:20">
      <c r="T11781" s="3"/>
    </row>
    <row r="11782" spans="20:20">
      <c r="T11782" s="3"/>
    </row>
    <row r="11783" spans="20:20">
      <c r="T11783" s="3"/>
    </row>
    <row r="11784" spans="20:20">
      <c r="T11784" s="3"/>
    </row>
    <row r="11785" spans="20:20">
      <c r="T11785" s="3"/>
    </row>
    <row r="11786" spans="20:20">
      <c r="T11786" s="3"/>
    </row>
    <row r="11787" spans="20:20">
      <c r="T11787" s="3"/>
    </row>
    <row r="11788" spans="20:20">
      <c r="T11788" s="3"/>
    </row>
    <row r="11789" spans="20:20">
      <c r="T11789" s="3"/>
    </row>
    <row r="11790" spans="20:20">
      <c r="T11790" s="3"/>
    </row>
    <row r="11791" spans="20:20">
      <c r="T11791" s="3"/>
    </row>
    <row r="11792" spans="20:20">
      <c r="T11792" s="3"/>
    </row>
    <row r="11793" spans="20:20">
      <c r="T11793" s="3"/>
    </row>
    <row r="11794" spans="20:20">
      <c r="T11794" s="3"/>
    </row>
    <row r="11795" spans="20:20">
      <c r="T11795" s="3"/>
    </row>
    <row r="11796" spans="20:20">
      <c r="T11796" s="3"/>
    </row>
    <row r="11797" spans="20:20">
      <c r="T11797" s="3"/>
    </row>
    <row r="11798" spans="20:20">
      <c r="T11798" s="3"/>
    </row>
    <row r="11799" spans="20:20">
      <c r="T11799" s="3"/>
    </row>
    <row r="11800" spans="20:20">
      <c r="T11800" s="3"/>
    </row>
    <row r="11801" spans="20:20">
      <c r="T11801" s="3"/>
    </row>
    <row r="11802" spans="20:20">
      <c r="T11802" s="3"/>
    </row>
    <row r="11803" spans="20:20">
      <c r="T11803" s="3"/>
    </row>
    <row r="11804" spans="20:20">
      <c r="T11804" s="3"/>
    </row>
    <row r="11805" spans="20:20">
      <c r="T11805" s="3"/>
    </row>
    <row r="11806" spans="20:20">
      <c r="T11806" s="3"/>
    </row>
    <row r="11807" spans="20:20">
      <c r="T11807" s="3"/>
    </row>
    <row r="11808" spans="20:20">
      <c r="T11808" s="3"/>
    </row>
    <row r="11809" spans="20:20">
      <c r="T11809" s="3"/>
    </row>
    <row r="11810" spans="20:20">
      <c r="T11810" s="3"/>
    </row>
    <row r="11811" spans="20:20">
      <c r="T11811" s="3"/>
    </row>
    <row r="11812" spans="20:20">
      <c r="T11812" s="3"/>
    </row>
    <row r="11813" spans="20:20">
      <c r="T11813" s="3"/>
    </row>
    <row r="11814" spans="20:20">
      <c r="T11814" s="3"/>
    </row>
    <row r="11815" spans="20:20">
      <c r="T11815" s="3"/>
    </row>
    <row r="11816" spans="20:20">
      <c r="T11816" s="3"/>
    </row>
    <row r="11817" spans="20:20">
      <c r="T11817" s="3"/>
    </row>
    <row r="11818" spans="20:20">
      <c r="T11818" s="3"/>
    </row>
    <row r="11819" spans="20:20">
      <c r="T11819" s="3"/>
    </row>
    <row r="11820" spans="20:20">
      <c r="T11820" s="3"/>
    </row>
    <row r="11821" spans="20:20">
      <c r="T11821" s="3"/>
    </row>
    <row r="11822" spans="20:20">
      <c r="T11822" s="3"/>
    </row>
    <row r="11823" spans="20:20">
      <c r="T11823" s="3"/>
    </row>
    <row r="11824" spans="20:20">
      <c r="T11824" s="3"/>
    </row>
    <row r="11825" spans="20:20">
      <c r="T11825" s="3"/>
    </row>
    <row r="11826" spans="20:20">
      <c r="T11826" s="3"/>
    </row>
    <row r="11827" spans="20:20">
      <c r="T11827" s="3"/>
    </row>
    <row r="11828" spans="20:20">
      <c r="T11828" s="3"/>
    </row>
    <row r="11829" spans="20:20">
      <c r="T11829" s="3"/>
    </row>
    <row r="11830" spans="20:20">
      <c r="T11830" s="3"/>
    </row>
    <row r="11831" spans="20:20">
      <c r="T11831" s="3"/>
    </row>
    <row r="11832" spans="20:20">
      <c r="T11832" s="3"/>
    </row>
    <row r="11833" spans="20:20">
      <c r="T11833" s="3"/>
    </row>
    <row r="11834" spans="20:20">
      <c r="T11834" s="3"/>
    </row>
    <row r="11835" spans="20:20">
      <c r="T11835" s="3"/>
    </row>
    <row r="11836" spans="20:20">
      <c r="T11836" s="3"/>
    </row>
    <row r="11837" spans="20:20">
      <c r="T11837" s="3"/>
    </row>
    <row r="11838" spans="20:20">
      <c r="T11838" s="3"/>
    </row>
    <row r="11839" spans="20:20">
      <c r="T11839" s="3"/>
    </row>
    <row r="11840" spans="20:20">
      <c r="T11840" s="3"/>
    </row>
    <row r="11841" spans="20:20">
      <c r="T11841" s="3"/>
    </row>
    <row r="11842" spans="20:20">
      <c r="T11842" s="3"/>
    </row>
    <row r="11843" spans="20:20">
      <c r="T11843" s="3"/>
    </row>
    <row r="11844" spans="20:20">
      <c r="T11844" s="3"/>
    </row>
    <row r="11845" spans="20:20">
      <c r="T11845" s="3"/>
    </row>
    <row r="11846" spans="20:20">
      <c r="T11846" s="3"/>
    </row>
    <row r="11847" spans="20:20">
      <c r="T11847" s="3"/>
    </row>
    <row r="11848" spans="20:20">
      <c r="T11848" s="3"/>
    </row>
    <row r="11849" spans="20:20">
      <c r="T11849" s="3"/>
    </row>
    <row r="11850" spans="20:20">
      <c r="T11850" s="3"/>
    </row>
    <row r="11851" spans="20:20">
      <c r="T11851" s="96"/>
    </row>
    <row r="11852" spans="20:20">
      <c r="T11852" s="3"/>
    </row>
    <row r="11853" spans="20:20">
      <c r="T11853" s="3"/>
    </row>
    <row r="11854" spans="20:20">
      <c r="T11854" s="3"/>
    </row>
    <row r="11855" spans="20:20">
      <c r="T11855" s="3"/>
    </row>
    <row r="11856" spans="20:20">
      <c r="T11856" s="3"/>
    </row>
    <row r="11857" spans="20:20">
      <c r="T11857" s="3"/>
    </row>
    <row r="11858" spans="20:20">
      <c r="T11858" s="3"/>
    </row>
    <row r="11859" spans="20:20">
      <c r="T11859" s="3"/>
    </row>
    <row r="11860" spans="20:20">
      <c r="T11860" s="3"/>
    </row>
    <row r="11861" spans="20:20">
      <c r="T11861" s="3"/>
    </row>
    <row r="11862" spans="20:20">
      <c r="T11862" s="3"/>
    </row>
    <row r="11863" spans="20:20">
      <c r="T11863" s="3"/>
    </row>
    <row r="11864" spans="20:20">
      <c r="T11864" s="3"/>
    </row>
    <row r="11865" spans="20:20">
      <c r="T11865" s="3"/>
    </row>
    <row r="11866" spans="20:20">
      <c r="T11866" s="3"/>
    </row>
    <row r="11867" spans="20:20">
      <c r="T11867" s="3"/>
    </row>
    <row r="11868" spans="20:20">
      <c r="T11868" s="3"/>
    </row>
    <row r="11869" spans="20:20">
      <c r="T11869" s="3"/>
    </row>
    <row r="11870" spans="20:20">
      <c r="T11870" s="3"/>
    </row>
    <row r="11871" spans="20:20">
      <c r="T11871" s="3"/>
    </row>
    <row r="11872" spans="20:20">
      <c r="T11872" s="3"/>
    </row>
    <row r="11873" spans="20:20">
      <c r="T11873" s="3"/>
    </row>
    <row r="11874" spans="20:20">
      <c r="T11874" s="3"/>
    </row>
    <row r="11875" spans="20:20">
      <c r="T11875" s="3"/>
    </row>
    <row r="11876" spans="20:20">
      <c r="T11876" s="3"/>
    </row>
    <row r="11877" spans="20:20">
      <c r="T11877" s="3"/>
    </row>
    <row r="11878" spans="20:20">
      <c r="T11878" s="3"/>
    </row>
    <row r="11879" spans="20:20">
      <c r="T11879" s="3"/>
    </row>
    <row r="11880" spans="20:20">
      <c r="T11880" s="3"/>
    </row>
    <row r="11881" spans="20:20">
      <c r="T11881" s="3"/>
    </row>
    <row r="11882" spans="20:20">
      <c r="T11882" s="3"/>
    </row>
    <row r="11883" spans="20:20">
      <c r="T11883" s="3"/>
    </row>
    <row r="11884" spans="20:20">
      <c r="T11884" s="3"/>
    </row>
    <row r="11885" spans="20:20">
      <c r="T11885" s="3"/>
    </row>
    <row r="11886" spans="20:20">
      <c r="T11886" s="3"/>
    </row>
    <row r="11887" spans="20:20">
      <c r="T11887" s="3"/>
    </row>
    <row r="11888" spans="20:20">
      <c r="T11888" s="3"/>
    </row>
    <row r="11889" spans="20:20">
      <c r="T11889" s="3"/>
    </row>
    <row r="11890" spans="20:20">
      <c r="T11890" s="3"/>
    </row>
    <row r="11891" spans="20:20">
      <c r="T11891" s="3"/>
    </row>
    <row r="11892" spans="20:20">
      <c r="T11892" s="3"/>
    </row>
    <row r="11893" spans="20:20">
      <c r="T11893" s="3"/>
    </row>
    <row r="11894" spans="20:20">
      <c r="T11894" s="3"/>
    </row>
    <row r="11895" spans="20:20">
      <c r="T11895" s="3"/>
    </row>
    <row r="11896" spans="20:20">
      <c r="T11896" s="3"/>
    </row>
    <row r="11897" spans="20:20">
      <c r="T11897" s="3"/>
    </row>
    <row r="11898" spans="20:20">
      <c r="T11898" s="3"/>
    </row>
    <row r="11899" spans="20:20">
      <c r="T11899" s="3"/>
    </row>
    <row r="11900" spans="20:20">
      <c r="T11900" s="3"/>
    </row>
    <row r="11901" spans="20:20">
      <c r="T11901" s="3"/>
    </row>
    <row r="11902" spans="20:20">
      <c r="T11902" s="3"/>
    </row>
    <row r="11903" spans="20:20">
      <c r="T11903" s="3"/>
    </row>
    <row r="11904" spans="20:20">
      <c r="T11904" s="3"/>
    </row>
    <row r="11905" spans="20:20">
      <c r="T11905" s="3"/>
    </row>
    <row r="11906" spans="20:20">
      <c r="T11906" s="3"/>
    </row>
    <row r="11907" spans="20:20">
      <c r="T11907" s="3"/>
    </row>
    <row r="11908" spans="20:20">
      <c r="T11908" s="3"/>
    </row>
    <row r="11909" spans="20:20">
      <c r="T11909" s="3"/>
    </row>
    <row r="11910" spans="20:20">
      <c r="T11910" s="3"/>
    </row>
    <row r="11911" spans="20:20">
      <c r="T11911" s="3"/>
    </row>
    <row r="11912" spans="20:20">
      <c r="T11912" s="3"/>
    </row>
    <row r="11913" spans="20:20">
      <c r="T11913" s="3"/>
    </row>
    <row r="11914" spans="20:20">
      <c r="T11914" s="3"/>
    </row>
    <row r="11915" spans="20:20">
      <c r="T11915" s="3"/>
    </row>
    <row r="11916" spans="20:20">
      <c r="T11916" s="3"/>
    </row>
    <row r="11917" spans="20:20">
      <c r="T11917" s="3"/>
    </row>
    <row r="11918" spans="20:20">
      <c r="T11918" s="3"/>
    </row>
    <row r="11919" spans="20:20">
      <c r="T11919" s="3"/>
    </row>
    <row r="11920" spans="20:20">
      <c r="T11920" s="3"/>
    </row>
    <row r="11921" spans="20:20">
      <c r="T11921" s="3"/>
    </row>
    <row r="11922" spans="20:20">
      <c r="T11922" s="3"/>
    </row>
    <row r="11923" spans="20:20">
      <c r="T11923" s="3"/>
    </row>
    <row r="11924" spans="20:20">
      <c r="T11924" s="3"/>
    </row>
    <row r="11925" spans="20:20">
      <c r="T11925" s="3"/>
    </row>
    <row r="11926" spans="20:20">
      <c r="T11926" s="3"/>
    </row>
    <row r="11927" spans="20:20">
      <c r="T11927" s="3"/>
    </row>
    <row r="11928" spans="20:20">
      <c r="T11928" s="3"/>
    </row>
    <row r="11929" spans="20:20">
      <c r="T11929" s="3"/>
    </row>
    <row r="11930" spans="20:20">
      <c r="T11930" s="3"/>
    </row>
    <row r="11931" spans="20:20">
      <c r="T11931" s="3"/>
    </row>
    <row r="11932" spans="20:20">
      <c r="T11932" s="3"/>
    </row>
    <row r="11933" spans="20:20">
      <c r="T11933" s="3"/>
    </row>
    <row r="11934" spans="20:20">
      <c r="T11934" s="3"/>
    </row>
    <row r="11935" spans="20:20">
      <c r="T11935" s="3"/>
    </row>
    <row r="11936" spans="20:20">
      <c r="T11936" s="3"/>
    </row>
    <row r="11937" spans="20:20">
      <c r="T11937" s="3"/>
    </row>
    <row r="11938" spans="20:20">
      <c r="T11938" s="3"/>
    </row>
    <row r="11939" spans="20:20">
      <c r="T11939" s="3"/>
    </row>
    <row r="11940" spans="20:20">
      <c r="T11940" s="3"/>
    </row>
    <row r="11941" spans="20:20">
      <c r="T11941" s="3"/>
    </row>
    <row r="11942" spans="20:20">
      <c r="T11942" s="3"/>
    </row>
    <row r="11943" spans="20:20">
      <c r="T11943" s="3"/>
    </row>
    <row r="11944" spans="20:20">
      <c r="T11944" s="3"/>
    </row>
    <row r="11945" spans="20:20">
      <c r="T11945" s="3"/>
    </row>
    <row r="11946" spans="20:20">
      <c r="T11946" s="3"/>
    </row>
    <row r="11947" spans="20:20">
      <c r="T11947" s="3"/>
    </row>
    <row r="11948" spans="20:20">
      <c r="T11948" s="3"/>
    </row>
    <row r="11949" spans="20:20">
      <c r="T11949" s="3"/>
    </row>
    <row r="11950" spans="20:20">
      <c r="T11950" s="3"/>
    </row>
    <row r="11951" spans="20:20">
      <c r="T11951" s="3"/>
    </row>
    <row r="11952" spans="20:20">
      <c r="T11952" s="3"/>
    </row>
    <row r="11953" spans="20:20">
      <c r="T11953" s="3"/>
    </row>
    <row r="11954" spans="20:20">
      <c r="T11954" s="3"/>
    </row>
    <row r="11955" spans="20:20">
      <c r="T11955" s="3"/>
    </row>
    <row r="11956" spans="20:20">
      <c r="T11956" s="3"/>
    </row>
    <row r="11957" spans="20:20">
      <c r="T11957" s="3"/>
    </row>
    <row r="11958" spans="20:20">
      <c r="T11958" s="3"/>
    </row>
    <row r="11959" spans="20:20">
      <c r="T11959" s="3"/>
    </row>
    <row r="11960" spans="20:20">
      <c r="T11960" s="3"/>
    </row>
    <row r="11961" spans="20:20">
      <c r="T11961" s="3"/>
    </row>
    <row r="11962" spans="20:20">
      <c r="T11962" s="3"/>
    </row>
    <row r="11963" spans="20:20">
      <c r="T11963" s="3"/>
    </row>
    <row r="11964" spans="20:20">
      <c r="T11964" s="3"/>
    </row>
    <row r="11965" spans="20:20">
      <c r="T11965" s="3"/>
    </row>
    <row r="11966" spans="20:20">
      <c r="T11966" s="3"/>
    </row>
    <row r="11967" spans="20:20">
      <c r="T11967" s="3"/>
    </row>
    <row r="11968" spans="20:20">
      <c r="T11968" s="3"/>
    </row>
    <row r="11969" spans="20:20">
      <c r="T11969" s="3"/>
    </row>
    <row r="11970" spans="20:20">
      <c r="T11970" s="3"/>
    </row>
    <row r="11971" spans="20:20">
      <c r="T11971" s="3"/>
    </row>
    <row r="11972" spans="20:20">
      <c r="T11972" s="3"/>
    </row>
    <row r="11973" spans="20:20">
      <c r="T11973" s="3"/>
    </row>
    <row r="11974" spans="20:20">
      <c r="T11974" s="3"/>
    </row>
    <row r="11975" spans="20:20">
      <c r="T11975" s="3"/>
    </row>
    <row r="11976" spans="20:20">
      <c r="T11976" s="3"/>
    </row>
    <row r="11977" spans="20:20">
      <c r="T11977" s="3"/>
    </row>
    <row r="11978" spans="20:20">
      <c r="T11978" s="3"/>
    </row>
    <row r="11979" spans="20:20">
      <c r="T11979" s="3"/>
    </row>
    <row r="11980" spans="20:20">
      <c r="T11980" s="3"/>
    </row>
    <row r="11981" spans="20:20">
      <c r="T11981" s="3"/>
    </row>
    <row r="11982" spans="20:20">
      <c r="T11982" s="3"/>
    </row>
    <row r="11983" spans="20:20">
      <c r="T11983" s="3"/>
    </row>
    <row r="11984" spans="20:20">
      <c r="T11984" s="3"/>
    </row>
    <row r="11985" spans="20:20">
      <c r="T11985" s="3"/>
    </row>
    <row r="11986" spans="20:20">
      <c r="T11986" s="3"/>
    </row>
    <row r="11987" spans="20:20">
      <c r="T11987" s="3"/>
    </row>
    <row r="11988" spans="20:20">
      <c r="T11988" s="3"/>
    </row>
    <row r="11989" spans="20:20">
      <c r="T11989" s="3"/>
    </row>
    <row r="11990" spans="20:20">
      <c r="T11990" s="3"/>
    </row>
    <row r="11991" spans="20:20">
      <c r="T11991" s="3"/>
    </row>
    <row r="11992" spans="20:20">
      <c r="T11992" s="3"/>
    </row>
    <row r="11993" spans="20:20">
      <c r="T11993" s="3"/>
    </row>
    <row r="11994" spans="20:20">
      <c r="T11994" s="3"/>
    </row>
    <row r="11995" spans="20:20">
      <c r="T11995" s="3"/>
    </row>
    <row r="11996" spans="20:20">
      <c r="T11996" s="3"/>
    </row>
    <row r="11997" spans="20:20">
      <c r="T11997" s="3"/>
    </row>
    <row r="11998" spans="20:20">
      <c r="T11998" s="3"/>
    </row>
    <row r="11999" spans="20:20">
      <c r="T11999" s="3"/>
    </row>
    <row r="12000" spans="20:20">
      <c r="T12000" s="3"/>
    </row>
    <row r="12001" spans="20:20">
      <c r="T12001" s="3"/>
    </row>
    <row r="12002" spans="20:20">
      <c r="T12002" s="3"/>
    </row>
    <row r="12003" spans="20:20">
      <c r="T12003" s="3"/>
    </row>
    <row r="12004" spans="20:20">
      <c r="T12004" s="3"/>
    </row>
    <row r="12005" spans="20:20">
      <c r="T12005" s="3"/>
    </row>
    <row r="12006" spans="20:20">
      <c r="T12006" s="3"/>
    </row>
    <row r="12007" spans="20:20">
      <c r="T12007" s="3"/>
    </row>
    <row r="12008" spans="20:20">
      <c r="T12008" s="3"/>
    </row>
    <row r="12009" spans="20:20">
      <c r="T12009" s="3"/>
    </row>
    <row r="12010" spans="20:20">
      <c r="T12010" s="3"/>
    </row>
    <row r="12011" spans="20:20">
      <c r="T12011" s="3"/>
    </row>
    <row r="12012" spans="20:20">
      <c r="T12012" s="3"/>
    </row>
    <row r="12013" spans="20:20">
      <c r="T12013" s="3"/>
    </row>
    <row r="12014" spans="20:20">
      <c r="T12014" s="3"/>
    </row>
    <row r="12015" spans="20:20">
      <c r="T12015" s="3"/>
    </row>
    <row r="12016" spans="20:20">
      <c r="T12016" s="3"/>
    </row>
    <row r="12017" spans="20:20">
      <c r="T12017" s="3"/>
    </row>
    <row r="12018" spans="20:20">
      <c r="T12018" s="3"/>
    </row>
    <row r="12019" spans="20:20">
      <c r="T12019" s="3"/>
    </row>
    <row r="12020" spans="20:20">
      <c r="T12020" s="3"/>
    </row>
    <row r="12021" spans="20:20">
      <c r="T12021" s="3"/>
    </row>
    <row r="12022" spans="20:20">
      <c r="T12022" s="3"/>
    </row>
    <row r="12023" spans="20:20">
      <c r="T12023" s="3"/>
    </row>
    <row r="12024" spans="20:20">
      <c r="T12024" s="3"/>
    </row>
    <row r="12025" spans="20:20">
      <c r="T12025" s="3"/>
    </row>
    <row r="12026" spans="20:20">
      <c r="T12026" s="3"/>
    </row>
    <row r="12027" spans="20:20">
      <c r="T12027" s="3"/>
    </row>
    <row r="12028" spans="20:20">
      <c r="T12028" s="3"/>
    </row>
    <row r="12029" spans="20:20">
      <c r="T12029" s="3"/>
    </row>
    <row r="12030" spans="20:20">
      <c r="T12030" s="3"/>
    </row>
    <row r="12031" spans="20:20">
      <c r="T12031" s="3"/>
    </row>
    <row r="12032" spans="20:20">
      <c r="T12032" s="3"/>
    </row>
    <row r="12033" spans="20:20">
      <c r="T12033" s="3"/>
    </row>
    <row r="12034" spans="20:20">
      <c r="T12034" s="3"/>
    </row>
    <row r="12035" spans="20:20">
      <c r="T12035" s="3"/>
    </row>
    <row r="12036" spans="20:20">
      <c r="T12036" s="3"/>
    </row>
    <row r="12037" spans="20:20">
      <c r="T12037" s="3"/>
    </row>
    <row r="12038" spans="20:20">
      <c r="T12038" s="3"/>
    </row>
    <row r="12039" spans="20:20">
      <c r="T12039" s="3"/>
    </row>
    <row r="12040" spans="20:20">
      <c r="T12040" s="3"/>
    </row>
    <row r="12041" spans="20:20">
      <c r="T12041" s="3"/>
    </row>
    <row r="12042" spans="20:20">
      <c r="T12042" s="3"/>
    </row>
    <row r="12043" spans="20:20">
      <c r="T12043" s="3"/>
    </row>
    <row r="12044" spans="20:20">
      <c r="T12044" s="3"/>
    </row>
    <row r="12045" spans="20:20">
      <c r="T12045" s="3"/>
    </row>
    <row r="12046" spans="20:20">
      <c r="T12046" s="3"/>
    </row>
    <row r="12047" spans="20:20">
      <c r="T12047" s="3"/>
    </row>
    <row r="12048" spans="20:20">
      <c r="T12048" s="3"/>
    </row>
    <row r="12049" spans="20:20">
      <c r="T12049" s="3"/>
    </row>
    <row r="12050" spans="20:20">
      <c r="T12050" s="3"/>
    </row>
    <row r="12051" spans="20:20">
      <c r="T12051" s="3"/>
    </row>
    <row r="12052" spans="20:20">
      <c r="T12052" s="3"/>
    </row>
    <row r="12053" spans="20:20">
      <c r="T12053" s="3"/>
    </row>
    <row r="12054" spans="20:20">
      <c r="T12054" s="3"/>
    </row>
    <row r="12055" spans="20:20">
      <c r="T12055" s="3"/>
    </row>
    <row r="12056" spans="20:20">
      <c r="T12056" s="3"/>
    </row>
    <row r="12057" spans="20:20">
      <c r="T12057" s="3"/>
    </row>
    <row r="12058" spans="20:20">
      <c r="T12058" s="3"/>
    </row>
    <row r="12059" spans="20:20">
      <c r="T12059" s="3"/>
    </row>
    <row r="12060" spans="20:20">
      <c r="T12060" s="3"/>
    </row>
    <row r="12061" spans="20:20">
      <c r="T12061" s="3"/>
    </row>
    <row r="12062" spans="20:20">
      <c r="T12062" s="3"/>
    </row>
    <row r="12063" spans="20:20">
      <c r="T12063" s="3"/>
    </row>
    <row r="12064" spans="20:20">
      <c r="T12064" s="3"/>
    </row>
    <row r="12065" spans="20:20">
      <c r="T12065" s="3"/>
    </row>
    <row r="12066" spans="20:20">
      <c r="T12066" s="3"/>
    </row>
    <row r="12067" spans="20:20">
      <c r="T12067" s="3"/>
    </row>
    <row r="12068" spans="20:20">
      <c r="T12068" s="3"/>
    </row>
    <row r="12069" spans="20:20">
      <c r="T12069" s="3"/>
    </row>
    <row r="12070" spans="20:20">
      <c r="T12070" s="3"/>
    </row>
    <row r="12071" spans="20:20">
      <c r="T12071" s="3"/>
    </row>
    <row r="12072" spans="20:20">
      <c r="T12072" s="3"/>
    </row>
    <row r="12073" spans="20:20">
      <c r="T12073" s="3"/>
    </row>
    <row r="12074" spans="20:20">
      <c r="T12074" s="3"/>
    </row>
    <row r="12075" spans="20:20">
      <c r="T12075" s="3"/>
    </row>
    <row r="12076" spans="20:20">
      <c r="T12076" s="3"/>
    </row>
    <row r="12077" spans="20:20">
      <c r="T12077" s="3"/>
    </row>
    <row r="12078" spans="20:20">
      <c r="T12078" s="3"/>
    </row>
    <row r="12079" spans="20:20">
      <c r="T12079" s="3"/>
    </row>
    <row r="12080" spans="20:20">
      <c r="T12080" s="3"/>
    </row>
    <row r="12081" spans="20:20">
      <c r="T12081" s="3"/>
    </row>
    <row r="12082" spans="20:20">
      <c r="T12082" s="3"/>
    </row>
    <row r="12083" spans="20:20">
      <c r="T12083" s="3"/>
    </row>
    <row r="12084" spans="20:20">
      <c r="T12084" s="3"/>
    </row>
    <row r="12085" spans="20:20">
      <c r="T12085" s="3"/>
    </row>
    <row r="12086" spans="20:20">
      <c r="T12086" s="3"/>
    </row>
    <row r="12087" spans="20:20">
      <c r="T12087" s="3"/>
    </row>
    <row r="12088" spans="20:20">
      <c r="T12088" s="3"/>
    </row>
    <row r="12089" spans="20:20">
      <c r="T12089" s="3"/>
    </row>
    <row r="12090" spans="20:20">
      <c r="T12090" s="3"/>
    </row>
    <row r="12091" spans="20:20">
      <c r="T12091" s="3"/>
    </row>
    <row r="12092" spans="20:20">
      <c r="T12092" s="3"/>
    </row>
    <row r="12093" spans="20:20">
      <c r="T12093" s="3"/>
    </row>
    <row r="12094" spans="20:20">
      <c r="T12094" s="3"/>
    </row>
    <row r="12095" spans="20:20">
      <c r="T12095" s="3"/>
    </row>
    <row r="12096" spans="20:20">
      <c r="T12096" s="3"/>
    </row>
    <row r="12097" spans="20:20">
      <c r="T12097" s="3"/>
    </row>
    <row r="12098" spans="20:20">
      <c r="T12098" s="3"/>
    </row>
    <row r="12099" spans="20:20">
      <c r="T12099" s="3"/>
    </row>
    <row r="12100" spans="20:20">
      <c r="T12100" s="3"/>
    </row>
    <row r="12101" spans="20:20">
      <c r="T12101" s="3"/>
    </row>
    <row r="12102" spans="20:20">
      <c r="T12102" s="3"/>
    </row>
    <row r="12103" spans="20:20">
      <c r="T12103" s="3"/>
    </row>
    <row r="12104" spans="20:20">
      <c r="T12104" s="3"/>
    </row>
    <row r="12105" spans="20:20">
      <c r="T12105" s="3"/>
    </row>
    <row r="12106" spans="20:20">
      <c r="T12106" s="3"/>
    </row>
    <row r="12107" spans="20:20">
      <c r="T12107" s="3"/>
    </row>
    <row r="12108" spans="20:20">
      <c r="T12108" s="3"/>
    </row>
    <row r="12109" spans="20:20">
      <c r="T12109" s="3"/>
    </row>
    <row r="12110" spans="20:20">
      <c r="T12110" s="3"/>
    </row>
    <row r="12111" spans="20:20">
      <c r="T12111" s="3"/>
    </row>
    <row r="12112" spans="20:20">
      <c r="T12112" s="3"/>
    </row>
    <row r="12113" spans="20:20">
      <c r="T12113" s="3"/>
    </row>
    <row r="12114" spans="20:20">
      <c r="T12114" s="3"/>
    </row>
    <row r="12115" spans="20:20">
      <c r="T12115" s="3"/>
    </row>
    <row r="12116" spans="20:20">
      <c r="T12116" s="3"/>
    </row>
    <row r="12117" spans="20:20">
      <c r="T12117" s="3"/>
    </row>
    <row r="12118" spans="20:20">
      <c r="T12118" s="3"/>
    </row>
    <row r="12119" spans="20:20">
      <c r="T12119" s="3"/>
    </row>
    <row r="12120" spans="20:20">
      <c r="T12120" s="3"/>
    </row>
    <row r="12121" spans="20:20">
      <c r="T12121" s="3"/>
    </row>
    <row r="12122" spans="20:20">
      <c r="T12122" s="3"/>
    </row>
    <row r="12123" spans="20:20">
      <c r="T12123" s="3"/>
    </row>
    <row r="12124" spans="20:20">
      <c r="T12124" s="3"/>
    </row>
    <row r="12125" spans="20:20">
      <c r="T12125" s="3"/>
    </row>
    <row r="12126" spans="20:20">
      <c r="T12126" s="3"/>
    </row>
    <row r="12127" spans="20:20">
      <c r="T12127" s="3"/>
    </row>
    <row r="12128" spans="20:20">
      <c r="T12128" s="3"/>
    </row>
    <row r="12129" spans="20:20">
      <c r="T12129" s="3"/>
    </row>
    <row r="12130" spans="20:20">
      <c r="T12130" s="3"/>
    </row>
    <row r="12131" spans="20:20">
      <c r="T12131" s="3"/>
    </row>
    <row r="12132" spans="20:20">
      <c r="T12132" s="3"/>
    </row>
    <row r="12133" spans="20:20">
      <c r="T12133" s="3"/>
    </row>
    <row r="12134" spans="20:20">
      <c r="T12134" s="3"/>
    </row>
    <row r="12135" spans="20:20">
      <c r="T12135" s="3"/>
    </row>
    <row r="12136" spans="20:20">
      <c r="T12136" s="3"/>
    </row>
    <row r="12137" spans="20:20">
      <c r="T12137" s="3"/>
    </row>
    <row r="12138" spans="20:20">
      <c r="T12138" s="3"/>
    </row>
    <row r="12139" spans="20:20">
      <c r="T12139" s="3"/>
    </row>
    <row r="12140" spans="20:20">
      <c r="T12140" s="3"/>
    </row>
    <row r="12141" spans="20:20">
      <c r="T12141" s="3"/>
    </row>
    <row r="12142" spans="20:20">
      <c r="T12142" s="3"/>
    </row>
    <row r="12143" spans="20:20">
      <c r="T12143" s="3"/>
    </row>
    <row r="12144" spans="20:20">
      <c r="T12144" s="3"/>
    </row>
    <row r="12145" spans="20:20">
      <c r="T12145" s="3"/>
    </row>
    <row r="12146" spans="20:20">
      <c r="T12146" s="3"/>
    </row>
    <row r="12147" spans="20:20">
      <c r="T12147" s="3"/>
    </row>
    <row r="12148" spans="20:20">
      <c r="T12148" s="3"/>
    </row>
    <row r="12149" spans="20:20">
      <c r="T12149" s="3"/>
    </row>
    <row r="12150" spans="20:20">
      <c r="T12150" s="3"/>
    </row>
    <row r="12151" spans="20:20">
      <c r="T12151" s="3"/>
    </row>
    <row r="12152" spans="20:20">
      <c r="T12152" s="3"/>
    </row>
    <row r="12153" spans="20:20">
      <c r="T12153" s="3"/>
    </row>
    <row r="12154" spans="20:20">
      <c r="T12154" s="3"/>
    </row>
    <row r="12155" spans="20:20">
      <c r="T12155" s="3"/>
    </row>
    <row r="12156" spans="20:20">
      <c r="T12156" s="3"/>
    </row>
    <row r="12157" spans="20:20">
      <c r="T12157" s="3"/>
    </row>
    <row r="12158" spans="20:20">
      <c r="T12158" s="3"/>
    </row>
    <row r="12159" spans="20:20">
      <c r="T12159" s="3"/>
    </row>
    <row r="12160" spans="20:20">
      <c r="T12160" s="3"/>
    </row>
    <row r="12161" spans="20:20">
      <c r="T12161" s="3"/>
    </row>
    <row r="12162" spans="20:20">
      <c r="T12162" s="3"/>
    </row>
    <row r="12163" spans="20:20">
      <c r="T12163" s="3"/>
    </row>
    <row r="12164" spans="20:20">
      <c r="T12164" s="3"/>
    </row>
    <row r="12165" spans="20:20">
      <c r="T12165" s="3"/>
    </row>
    <row r="12166" spans="20:20">
      <c r="T12166" s="3"/>
    </row>
    <row r="12167" spans="20:20">
      <c r="T12167" s="3"/>
    </row>
    <row r="12168" spans="20:20">
      <c r="T12168" s="3"/>
    </row>
    <row r="12169" spans="20:20">
      <c r="T12169" s="3"/>
    </row>
    <row r="12170" spans="20:20">
      <c r="T12170" s="3"/>
    </row>
    <row r="12171" spans="20:20">
      <c r="T12171" s="3"/>
    </row>
    <row r="12172" spans="20:20">
      <c r="T12172" s="3"/>
    </row>
    <row r="12173" spans="20:20">
      <c r="T12173" s="3"/>
    </row>
    <row r="12174" spans="20:20">
      <c r="T12174" s="3"/>
    </row>
    <row r="12175" spans="20:20">
      <c r="T12175" s="3"/>
    </row>
    <row r="12176" spans="20:20">
      <c r="T12176" s="3"/>
    </row>
    <row r="12177" spans="20:20">
      <c r="T12177" s="3"/>
    </row>
    <row r="12178" spans="20:20">
      <c r="T12178" s="3"/>
    </row>
    <row r="12179" spans="20:20">
      <c r="T12179" s="3"/>
    </row>
    <row r="12180" spans="20:20">
      <c r="T12180" s="3"/>
    </row>
    <row r="12181" spans="20:20">
      <c r="T12181" s="3"/>
    </row>
    <row r="12182" spans="20:20">
      <c r="T12182" s="3"/>
    </row>
    <row r="12183" spans="20:20">
      <c r="T12183" s="3"/>
    </row>
    <row r="12184" spans="20:20">
      <c r="T12184" s="3"/>
    </row>
    <row r="12185" spans="20:20">
      <c r="T12185" s="3"/>
    </row>
    <row r="12186" spans="20:20">
      <c r="T12186" s="3"/>
    </row>
    <row r="12187" spans="20:20">
      <c r="T12187" s="3"/>
    </row>
    <row r="12188" spans="20:20">
      <c r="T12188" s="3"/>
    </row>
    <row r="12189" spans="20:20">
      <c r="T12189" s="3"/>
    </row>
    <row r="12190" spans="20:20">
      <c r="T12190" s="3"/>
    </row>
    <row r="12191" spans="20:20">
      <c r="T12191" s="3"/>
    </row>
    <row r="12192" spans="20:20">
      <c r="T12192" s="3"/>
    </row>
    <row r="12193" spans="20:20">
      <c r="T12193" s="3"/>
    </row>
    <row r="12194" spans="20:20">
      <c r="T12194" s="3"/>
    </row>
    <row r="12195" spans="20:20">
      <c r="T12195" s="3"/>
    </row>
    <row r="12196" spans="20:20">
      <c r="T12196" s="3"/>
    </row>
    <row r="12197" spans="20:20">
      <c r="T12197" s="3"/>
    </row>
    <row r="12198" spans="20:20">
      <c r="T12198" s="3"/>
    </row>
    <row r="12199" spans="20:20">
      <c r="T12199" s="3"/>
    </row>
    <row r="12200" spans="20:20">
      <c r="T12200" s="3"/>
    </row>
    <row r="12201" spans="20:20">
      <c r="T12201" s="3"/>
    </row>
    <row r="12202" spans="20:20">
      <c r="T12202" s="3"/>
    </row>
    <row r="12203" spans="20:20">
      <c r="T12203" s="3"/>
    </row>
    <row r="12204" spans="20:20">
      <c r="T12204" s="3"/>
    </row>
    <row r="12205" spans="20:20">
      <c r="T12205" s="3"/>
    </row>
    <row r="12206" spans="20:20">
      <c r="T12206" s="3"/>
    </row>
    <row r="12207" spans="20:20">
      <c r="T12207" s="3"/>
    </row>
    <row r="12208" spans="20:20">
      <c r="T12208" s="3"/>
    </row>
    <row r="12209" spans="20:20">
      <c r="T12209" s="3"/>
    </row>
    <row r="12210" spans="20:20">
      <c r="T12210" s="3"/>
    </row>
    <row r="12211" spans="20:20">
      <c r="T12211" s="3"/>
    </row>
    <row r="12212" spans="20:20">
      <c r="T12212" s="3"/>
    </row>
    <row r="12213" spans="20:20">
      <c r="T12213" s="3"/>
    </row>
    <row r="12214" spans="20:20">
      <c r="T12214" s="3"/>
    </row>
    <row r="12215" spans="20:20">
      <c r="T12215" s="3"/>
    </row>
    <row r="12216" spans="20:20">
      <c r="T12216" s="3"/>
    </row>
    <row r="12217" spans="20:20">
      <c r="T12217" s="3"/>
    </row>
    <row r="12218" spans="20:20">
      <c r="T12218" s="3"/>
    </row>
    <row r="12219" spans="20:20">
      <c r="T12219" s="3"/>
    </row>
    <row r="12220" spans="20:20">
      <c r="T12220" s="3"/>
    </row>
    <row r="12221" spans="20:20">
      <c r="T12221" s="3"/>
    </row>
    <row r="12222" spans="20:20">
      <c r="T12222" s="3"/>
    </row>
    <row r="12223" spans="20:20">
      <c r="T12223" s="3"/>
    </row>
    <row r="12224" spans="20:20">
      <c r="T12224" s="3"/>
    </row>
    <row r="12225" spans="20:20">
      <c r="T12225" s="3"/>
    </row>
    <row r="12226" spans="20:20">
      <c r="T12226" s="3"/>
    </row>
    <row r="12227" spans="20:20">
      <c r="T12227" s="3"/>
    </row>
    <row r="12228" spans="20:20">
      <c r="T12228" s="3"/>
    </row>
    <row r="12229" spans="20:20">
      <c r="T12229" s="3"/>
    </row>
    <row r="12230" spans="20:20">
      <c r="T12230" s="3"/>
    </row>
    <row r="12231" spans="20:20">
      <c r="T12231" s="3"/>
    </row>
    <row r="12232" spans="20:20">
      <c r="T12232" s="3"/>
    </row>
    <row r="12233" spans="20:20">
      <c r="T12233" s="3"/>
    </row>
    <row r="12234" spans="20:20">
      <c r="T12234" s="3"/>
    </row>
    <row r="12235" spans="20:20">
      <c r="T12235" s="3"/>
    </row>
    <row r="12236" spans="20:20">
      <c r="T12236" s="3"/>
    </row>
    <row r="12237" spans="20:20">
      <c r="T12237" s="3"/>
    </row>
    <row r="12238" spans="20:20">
      <c r="T12238" s="3"/>
    </row>
    <row r="12239" spans="20:20">
      <c r="T12239" s="3"/>
    </row>
    <row r="12240" spans="20:20">
      <c r="T12240" s="3"/>
    </row>
    <row r="12241" spans="20:20">
      <c r="T12241" s="3"/>
    </row>
    <row r="12242" spans="20:20">
      <c r="T12242" s="3"/>
    </row>
    <row r="12243" spans="20:20">
      <c r="T12243" s="3"/>
    </row>
    <row r="12244" spans="20:20">
      <c r="T12244" s="3"/>
    </row>
    <row r="12245" spans="20:20">
      <c r="T12245" s="3"/>
    </row>
    <row r="12246" spans="20:20">
      <c r="T12246" s="3"/>
    </row>
    <row r="12247" spans="20:20">
      <c r="T12247" s="3"/>
    </row>
    <row r="12248" spans="20:20">
      <c r="T12248" s="3"/>
    </row>
    <row r="12249" spans="20:20">
      <c r="T12249" s="3"/>
    </row>
    <row r="12250" spans="20:20">
      <c r="T12250" s="3"/>
    </row>
    <row r="12251" spans="20:20">
      <c r="T12251" s="3"/>
    </row>
    <row r="12252" spans="20:20">
      <c r="T12252" s="3"/>
    </row>
    <row r="12253" spans="20:20">
      <c r="T12253" s="3"/>
    </row>
    <row r="12254" spans="20:20">
      <c r="T12254" s="3"/>
    </row>
    <row r="12255" spans="20:20">
      <c r="T12255" s="3"/>
    </row>
    <row r="12256" spans="20:20">
      <c r="T12256" s="3"/>
    </row>
    <row r="12257" spans="20:20">
      <c r="T12257" s="3"/>
    </row>
    <row r="12258" spans="20:20">
      <c r="T12258" s="3"/>
    </row>
    <row r="12259" spans="20:20">
      <c r="T12259" s="3"/>
    </row>
    <row r="12260" spans="20:20">
      <c r="T12260" s="3"/>
    </row>
    <row r="12261" spans="20:20">
      <c r="T12261" s="3"/>
    </row>
    <row r="12262" spans="20:20">
      <c r="T12262" s="3"/>
    </row>
    <row r="12263" spans="20:20">
      <c r="T12263" s="3"/>
    </row>
    <row r="12264" spans="20:20">
      <c r="T12264" s="3"/>
    </row>
    <row r="12265" spans="20:20">
      <c r="T12265" s="3"/>
    </row>
    <row r="12266" spans="20:20">
      <c r="T12266" s="3"/>
    </row>
    <row r="12267" spans="20:20">
      <c r="T12267" s="3"/>
    </row>
    <row r="12268" spans="20:20">
      <c r="T12268" s="3"/>
    </row>
    <row r="12269" spans="20:20">
      <c r="T12269" s="3"/>
    </row>
    <row r="12270" spans="20:20">
      <c r="T12270" s="3"/>
    </row>
    <row r="12271" spans="20:20">
      <c r="T12271" s="3"/>
    </row>
    <row r="12272" spans="20:20">
      <c r="T12272" s="3"/>
    </row>
    <row r="12273" spans="20:20">
      <c r="T12273" s="3"/>
    </row>
    <row r="12274" spans="20:20">
      <c r="T12274" s="3"/>
    </row>
    <row r="12275" spans="20:20">
      <c r="T12275" s="3"/>
    </row>
    <row r="12276" spans="20:20">
      <c r="T12276" s="3"/>
    </row>
    <row r="12277" spans="20:20">
      <c r="T12277" s="3"/>
    </row>
    <row r="12278" spans="20:20">
      <c r="T12278" s="3"/>
    </row>
    <row r="12279" spans="20:20">
      <c r="T12279" s="3"/>
    </row>
    <row r="12280" spans="20:20">
      <c r="T12280" s="3"/>
    </row>
    <row r="12281" spans="20:20">
      <c r="T12281" s="3"/>
    </row>
    <row r="12282" spans="20:20">
      <c r="T12282" s="3"/>
    </row>
    <row r="12283" spans="20:20">
      <c r="T12283" s="3"/>
    </row>
    <row r="12284" spans="20:20">
      <c r="T12284" s="3"/>
    </row>
    <row r="12285" spans="20:20">
      <c r="T12285" s="3"/>
    </row>
    <row r="12286" spans="20:20">
      <c r="T12286" s="3"/>
    </row>
    <row r="12287" spans="20:20">
      <c r="T12287" s="3"/>
    </row>
    <row r="12288" spans="20:20">
      <c r="T12288" s="3"/>
    </row>
    <row r="12289" spans="20:20">
      <c r="T12289" s="3"/>
    </row>
    <row r="12290" spans="20:20">
      <c r="T12290" s="3"/>
    </row>
    <row r="12291" spans="20:20">
      <c r="T12291" s="3"/>
    </row>
    <row r="12292" spans="20:20">
      <c r="T12292" s="3"/>
    </row>
    <row r="12293" spans="20:20">
      <c r="T12293" s="3"/>
    </row>
    <row r="12294" spans="20:20">
      <c r="T12294" s="3"/>
    </row>
    <row r="12295" spans="20:20">
      <c r="T12295" s="3"/>
    </row>
    <row r="12296" spans="20:20">
      <c r="T12296" s="3"/>
    </row>
    <row r="12297" spans="20:20">
      <c r="T12297" s="3"/>
    </row>
    <row r="12298" spans="20:20">
      <c r="T12298" s="3"/>
    </row>
    <row r="12299" spans="20:20">
      <c r="T12299" s="3"/>
    </row>
    <row r="12300" spans="20:20">
      <c r="T12300" s="3"/>
    </row>
    <row r="12301" spans="20:20">
      <c r="T12301" s="3"/>
    </row>
    <row r="12302" spans="20:20">
      <c r="T12302" s="3"/>
    </row>
    <row r="12303" spans="20:20">
      <c r="T12303" s="3"/>
    </row>
    <row r="12304" spans="20:20">
      <c r="T12304" s="3"/>
    </row>
    <row r="12305" spans="20:20">
      <c r="T12305" s="3"/>
    </row>
    <row r="12306" spans="20:20">
      <c r="T12306" s="3"/>
    </row>
    <row r="12307" spans="20:20">
      <c r="T12307" s="3"/>
    </row>
    <row r="12308" spans="20:20">
      <c r="T12308" s="3"/>
    </row>
    <row r="12309" spans="20:20">
      <c r="T12309" s="3"/>
    </row>
    <row r="12310" spans="20:20">
      <c r="T12310" s="3"/>
    </row>
    <row r="12311" spans="20:20">
      <c r="T12311" s="3"/>
    </row>
    <row r="12312" spans="20:20">
      <c r="T12312" s="3"/>
    </row>
    <row r="12313" spans="20:20">
      <c r="T12313" s="3"/>
    </row>
    <row r="12314" spans="20:20">
      <c r="T12314" s="3"/>
    </row>
    <row r="12315" spans="20:20">
      <c r="T12315" s="3"/>
    </row>
    <row r="12316" spans="20:20">
      <c r="T12316" s="3"/>
    </row>
    <row r="12317" spans="20:20">
      <c r="T12317" s="3"/>
    </row>
    <row r="12318" spans="20:20">
      <c r="T12318" s="3"/>
    </row>
    <row r="12319" spans="20:20">
      <c r="T12319" s="3"/>
    </row>
    <row r="12320" spans="20:20">
      <c r="T12320" s="3"/>
    </row>
    <row r="12321" spans="20:20">
      <c r="T12321" s="3"/>
    </row>
    <row r="12322" spans="20:20">
      <c r="T12322" s="3"/>
    </row>
    <row r="12323" spans="20:20">
      <c r="T12323" s="3"/>
    </row>
    <row r="12324" spans="20:20">
      <c r="T12324" s="3"/>
    </row>
    <row r="12325" spans="20:20">
      <c r="T12325" s="3"/>
    </row>
    <row r="12326" spans="20:20">
      <c r="T12326" s="3"/>
    </row>
    <row r="12327" spans="20:20">
      <c r="T12327" s="3"/>
    </row>
    <row r="12328" spans="20:20">
      <c r="T12328" s="3"/>
    </row>
    <row r="12329" spans="20:20">
      <c r="T12329" s="3"/>
    </row>
    <row r="12330" spans="20:20">
      <c r="T12330" s="3"/>
    </row>
    <row r="12331" spans="20:20">
      <c r="T12331" s="3"/>
    </row>
    <row r="12332" spans="20:20">
      <c r="T12332" s="3"/>
    </row>
    <row r="12333" spans="20:20">
      <c r="T12333" s="3"/>
    </row>
    <row r="12334" spans="20:20">
      <c r="T12334" s="3"/>
    </row>
    <row r="12335" spans="20:20">
      <c r="T12335" s="3"/>
    </row>
    <row r="12336" spans="20:20">
      <c r="T12336" s="3"/>
    </row>
    <row r="12337" spans="20:20">
      <c r="T12337" s="3"/>
    </row>
    <row r="12338" spans="20:20">
      <c r="T12338" s="3"/>
    </row>
    <row r="12339" spans="20:20">
      <c r="T12339" s="3"/>
    </row>
    <row r="12340" spans="20:20">
      <c r="T12340" s="3"/>
    </row>
    <row r="12341" spans="20:20">
      <c r="T12341" s="3"/>
    </row>
    <row r="12342" spans="20:20">
      <c r="T12342" s="3"/>
    </row>
    <row r="12343" spans="20:20">
      <c r="T12343" s="3"/>
    </row>
    <row r="12344" spans="20:20">
      <c r="T12344" s="3"/>
    </row>
    <row r="12345" spans="20:20">
      <c r="T12345" s="3"/>
    </row>
    <row r="12346" spans="20:20">
      <c r="T12346" s="3"/>
    </row>
    <row r="12347" spans="20:20">
      <c r="T12347" s="3"/>
    </row>
    <row r="12348" spans="20:20">
      <c r="T12348" s="3"/>
    </row>
    <row r="12349" spans="20:20">
      <c r="T12349" s="3"/>
    </row>
    <row r="12350" spans="20:20">
      <c r="T12350" s="3"/>
    </row>
    <row r="12351" spans="20:20">
      <c r="T12351" s="3"/>
    </row>
    <row r="12352" spans="20:20">
      <c r="T12352" s="3"/>
    </row>
    <row r="12353" spans="20:20">
      <c r="T12353" s="3"/>
    </row>
    <row r="12354" spans="20:20">
      <c r="T12354" s="3"/>
    </row>
    <row r="12355" spans="20:20">
      <c r="T12355" s="3"/>
    </row>
    <row r="12356" spans="20:20">
      <c r="T12356" s="3"/>
    </row>
    <row r="12357" spans="20:20">
      <c r="T12357" s="3"/>
    </row>
    <row r="12358" spans="20:20">
      <c r="T12358" s="3"/>
    </row>
    <row r="12359" spans="20:20">
      <c r="T12359" s="3"/>
    </row>
    <row r="12360" spans="20:20">
      <c r="T12360" s="3"/>
    </row>
    <row r="12361" spans="20:20">
      <c r="T12361" s="3"/>
    </row>
    <row r="12362" spans="20:20">
      <c r="T12362" s="3"/>
    </row>
    <row r="12363" spans="20:20">
      <c r="T12363" s="3"/>
    </row>
    <row r="12364" spans="20:20">
      <c r="T12364" s="3"/>
    </row>
    <row r="12365" spans="20:20">
      <c r="T12365" s="3"/>
    </row>
    <row r="12366" spans="20:20">
      <c r="T12366" s="3"/>
    </row>
    <row r="12367" spans="20:20">
      <c r="T12367" s="3"/>
    </row>
    <row r="12368" spans="20:20">
      <c r="T12368" s="3"/>
    </row>
    <row r="12369" spans="20:20">
      <c r="T12369" s="3"/>
    </row>
    <row r="12370" spans="20:20">
      <c r="T12370" s="3"/>
    </row>
    <row r="12371" spans="20:20">
      <c r="T12371" s="3"/>
    </row>
    <row r="12372" spans="20:20">
      <c r="T12372" s="3"/>
    </row>
    <row r="12373" spans="20:20">
      <c r="T12373" s="3"/>
    </row>
    <row r="12374" spans="20:20">
      <c r="T12374" s="3"/>
    </row>
    <row r="12375" spans="20:20">
      <c r="T12375" s="3"/>
    </row>
    <row r="12376" spans="20:20">
      <c r="T12376" s="3"/>
    </row>
    <row r="12377" spans="20:20">
      <c r="T12377" s="3"/>
    </row>
    <row r="12378" spans="20:20">
      <c r="T12378" s="3"/>
    </row>
    <row r="12379" spans="20:20">
      <c r="T12379" s="3"/>
    </row>
    <row r="12380" spans="20:20">
      <c r="T12380" s="3"/>
    </row>
    <row r="12381" spans="20:20">
      <c r="T12381" s="3"/>
    </row>
    <row r="12382" spans="20:20">
      <c r="T12382" s="3"/>
    </row>
    <row r="12383" spans="20:20">
      <c r="T12383" s="3"/>
    </row>
    <row r="12384" spans="20:20">
      <c r="T12384" s="3"/>
    </row>
    <row r="12385" spans="20:20">
      <c r="T12385" s="3"/>
    </row>
    <row r="12386" spans="20:20">
      <c r="T12386" s="3"/>
    </row>
    <row r="12387" spans="20:20">
      <c r="T12387" s="3"/>
    </row>
    <row r="12388" spans="20:20">
      <c r="T12388" s="3"/>
    </row>
    <row r="12389" spans="20:20">
      <c r="T12389" s="3"/>
    </row>
    <row r="12390" spans="20:20">
      <c r="T12390" s="3"/>
    </row>
    <row r="12391" spans="20:20">
      <c r="T12391" s="3"/>
    </row>
    <row r="12392" spans="20:20">
      <c r="T12392" s="3"/>
    </row>
    <row r="12393" spans="20:20">
      <c r="T12393" s="3"/>
    </row>
    <row r="12394" spans="20:20">
      <c r="T12394" s="3"/>
    </row>
    <row r="12395" spans="20:20">
      <c r="T12395" s="3"/>
    </row>
    <row r="12396" spans="20:20">
      <c r="T12396" s="3"/>
    </row>
    <row r="12397" spans="20:20">
      <c r="T12397" s="3"/>
    </row>
    <row r="12398" spans="20:20">
      <c r="T12398" s="3"/>
    </row>
    <row r="12399" spans="20:20">
      <c r="T12399" s="3"/>
    </row>
    <row r="12400" spans="20:20">
      <c r="T12400" s="3"/>
    </row>
    <row r="12401" spans="20:20">
      <c r="T12401" s="3"/>
    </row>
    <row r="12402" spans="20:20">
      <c r="T12402" s="3"/>
    </row>
    <row r="12403" spans="20:20">
      <c r="T12403" s="3"/>
    </row>
    <row r="12404" spans="20:20">
      <c r="T12404" s="3"/>
    </row>
    <row r="12405" spans="20:20">
      <c r="T12405" s="3"/>
    </row>
    <row r="12406" spans="20:20">
      <c r="T12406" s="3"/>
    </row>
    <row r="12407" spans="20:20">
      <c r="T12407" s="3"/>
    </row>
    <row r="12408" spans="20:20">
      <c r="T12408" s="3"/>
    </row>
    <row r="12409" spans="20:20">
      <c r="T12409" s="3"/>
    </row>
    <row r="12410" spans="20:20">
      <c r="T12410" s="3"/>
    </row>
    <row r="12411" spans="20:20">
      <c r="T12411" s="3"/>
    </row>
    <row r="12412" spans="20:20">
      <c r="T12412" s="3"/>
    </row>
    <row r="12413" spans="20:20">
      <c r="T12413" s="3"/>
    </row>
    <row r="12414" spans="20:20">
      <c r="T12414" s="3"/>
    </row>
    <row r="12415" spans="20:20">
      <c r="T12415" s="3"/>
    </row>
    <row r="12416" spans="20:20">
      <c r="T12416" s="3"/>
    </row>
    <row r="12417" spans="20:20">
      <c r="T12417" s="3"/>
    </row>
    <row r="12418" spans="20:20">
      <c r="T12418" s="3"/>
    </row>
    <row r="12419" spans="20:20">
      <c r="T12419" s="3"/>
    </row>
    <row r="12420" spans="20:20">
      <c r="T12420" s="3"/>
    </row>
    <row r="12421" spans="20:20">
      <c r="T12421" s="3"/>
    </row>
    <row r="12422" spans="20:20">
      <c r="T12422" s="3"/>
    </row>
    <row r="12423" spans="20:20">
      <c r="T12423" s="3"/>
    </row>
    <row r="12424" spans="20:20">
      <c r="T12424" s="3"/>
    </row>
    <row r="12425" spans="20:20">
      <c r="T12425" s="3"/>
    </row>
    <row r="12426" spans="20:20">
      <c r="T12426" s="3"/>
    </row>
    <row r="12427" spans="20:20">
      <c r="T12427" s="3"/>
    </row>
    <row r="12428" spans="20:20">
      <c r="T12428" s="3"/>
    </row>
    <row r="12429" spans="20:20">
      <c r="T12429" s="3"/>
    </row>
    <row r="12430" spans="20:20">
      <c r="T12430" s="3"/>
    </row>
    <row r="12431" spans="20:20">
      <c r="T12431" s="3"/>
    </row>
    <row r="12432" spans="20:20">
      <c r="T12432" s="3"/>
    </row>
    <row r="12433" spans="20:20">
      <c r="T12433" s="3"/>
    </row>
    <row r="12434" spans="20:20">
      <c r="T12434" s="3"/>
    </row>
    <row r="12435" spans="20:20">
      <c r="T12435" s="3"/>
    </row>
    <row r="12436" spans="20:20">
      <c r="T12436" s="3"/>
    </row>
    <row r="12437" spans="20:20">
      <c r="T12437" s="3"/>
    </row>
    <row r="12438" spans="20:20">
      <c r="T12438" s="3"/>
    </row>
    <row r="12439" spans="20:20">
      <c r="T12439" s="3"/>
    </row>
    <row r="12440" spans="20:20">
      <c r="T12440" s="3"/>
    </row>
    <row r="12441" spans="20:20">
      <c r="T12441" s="3"/>
    </row>
    <row r="12442" spans="20:20">
      <c r="T12442" s="3"/>
    </row>
    <row r="12443" spans="20:20">
      <c r="T12443" s="3"/>
    </row>
    <row r="12444" spans="20:20">
      <c r="T12444" s="3"/>
    </row>
    <row r="12445" spans="20:20">
      <c r="T12445" s="3"/>
    </row>
    <row r="12446" spans="20:20">
      <c r="T12446" s="3"/>
    </row>
    <row r="12447" spans="20:20">
      <c r="T12447" s="3"/>
    </row>
    <row r="12448" spans="20:20">
      <c r="T12448" s="3"/>
    </row>
    <row r="12449" spans="20:20">
      <c r="T12449" s="3"/>
    </row>
    <row r="12450" spans="20:20">
      <c r="T12450" s="3"/>
    </row>
    <row r="12451" spans="20:20">
      <c r="T12451" s="3"/>
    </row>
    <row r="12452" spans="20:20">
      <c r="T12452" s="3"/>
    </row>
    <row r="12453" spans="20:20">
      <c r="T12453" s="3"/>
    </row>
    <row r="12454" spans="20:20">
      <c r="T12454" s="3"/>
    </row>
    <row r="12455" spans="20:20">
      <c r="T12455" s="3"/>
    </row>
    <row r="12456" spans="20:20">
      <c r="T12456" s="3"/>
    </row>
    <row r="12457" spans="20:20">
      <c r="T12457" s="3"/>
    </row>
    <row r="12458" spans="20:20">
      <c r="T12458" s="3"/>
    </row>
    <row r="12459" spans="20:20">
      <c r="T12459" s="3"/>
    </row>
    <row r="12460" spans="20:20">
      <c r="T12460" s="3"/>
    </row>
    <row r="12461" spans="20:20">
      <c r="T12461" s="3"/>
    </row>
    <row r="12462" spans="20:20">
      <c r="T12462" s="3"/>
    </row>
    <row r="12463" spans="20:20">
      <c r="T12463" s="3"/>
    </row>
    <row r="12464" spans="20:20">
      <c r="T12464" s="3"/>
    </row>
    <row r="12465" spans="20:20">
      <c r="T12465" s="3"/>
    </row>
    <row r="12466" spans="20:20">
      <c r="T12466" s="3"/>
    </row>
    <row r="12467" spans="20:20">
      <c r="T12467" s="96"/>
    </row>
    <row r="12468" spans="20:20">
      <c r="T12468" s="3"/>
    </row>
    <row r="12469" spans="20:20">
      <c r="T12469" s="3"/>
    </row>
    <row r="12470" spans="20:20">
      <c r="T12470" s="3"/>
    </row>
    <row r="12471" spans="20:20">
      <c r="T12471" s="3"/>
    </row>
    <row r="12472" spans="20:20">
      <c r="T12472" s="3"/>
    </row>
    <row r="12473" spans="20:20">
      <c r="T12473" s="3"/>
    </row>
    <row r="12474" spans="20:20">
      <c r="T12474" s="3"/>
    </row>
    <row r="12475" spans="20:20">
      <c r="T12475" s="3"/>
    </row>
    <row r="12476" spans="20:20">
      <c r="T12476" s="3"/>
    </row>
    <row r="12477" spans="20:20">
      <c r="T12477" s="3"/>
    </row>
    <row r="12478" spans="20:20">
      <c r="T12478" s="3"/>
    </row>
    <row r="12479" spans="20:20">
      <c r="T12479" s="3"/>
    </row>
    <row r="12480" spans="20:20">
      <c r="T12480" s="3"/>
    </row>
    <row r="12481" spans="20:20">
      <c r="T12481" s="3"/>
    </row>
    <row r="12482" spans="20:20">
      <c r="T12482" s="3"/>
    </row>
    <row r="12483" spans="20:20">
      <c r="T12483" s="3"/>
    </row>
    <row r="12484" spans="20:20">
      <c r="T12484" s="3"/>
    </row>
    <row r="12485" spans="20:20">
      <c r="T12485" s="3"/>
    </row>
    <row r="12486" spans="20:20">
      <c r="T12486" s="3"/>
    </row>
    <row r="12487" spans="20:20">
      <c r="T12487" s="3"/>
    </row>
    <row r="12488" spans="20:20">
      <c r="T12488" s="3"/>
    </row>
    <row r="12489" spans="20:20">
      <c r="T12489" s="3"/>
    </row>
    <row r="12490" spans="20:20">
      <c r="T12490" s="3"/>
    </row>
    <row r="12491" spans="20:20">
      <c r="T12491" s="3"/>
    </row>
    <row r="12492" spans="20:20">
      <c r="T12492" s="3"/>
    </row>
    <row r="12493" spans="20:20">
      <c r="T12493" s="3"/>
    </row>
    <row r="12494" spans="20:20">
      <c r="T12494" s="3"/>
    </row>
    <row r="12495" spans="20:20">
      <c r="T12495" s="3"/>
    </row>
    <row r="12496" spans="20:20">
      <c r="T12496" s="3"/>
    </row>
    <row r="12497" spans="20:20">
      <c r="T12497" s="3"/>
    </row>
    <row r="12498" spans="20:20">
      <c r="T12498" s="3"/>
    </row>
    <row r="12499" spans="20:20">
      <c r="T12499" s="3"/>
    </row>
    <row r="12500" spans="20:20">
      <c r="T12500" s="3"/>
    </row>
    <row r="12501" spans="20:20">
      <c r="T12501" s="3"/>
    </row>
    <row r="12502" spans="20:20">
      <c r="T12502" s="3"/>
    </row>
    <row r="12503" spans="20:20">
      <c r="T12503" s="3"/>
    </row>
    <row r="12504" spans="20:20">
      <c r="T12504" s="3"/>
    </row>
    <row r="12505" spans="20:20">
      <c r="T12505" s="3"/>
    </row>
    <row r="12506" spans="20:20">
      <c r="T12506" s="3"/>
    </row>
    <row r="12507" spans="20:20">
      <c r="T12507" s="3"/>
    </row>
    <row r="12508" spans="20:20">
      <c r="T12508" s="3"/>
    </row>
    <row r="12509" spans="20:20">
      <c r="T12509" s="3"/>
    </row>
    <row r="12510" spans="20:20">
      <c r="T12510" s="3"/>
    </row>
    <row r="12511" spans="20:20">
      <c r="T12511" s="3"/>
    </row>
    <row r="12512" spans="20:20">
      <c r="T12512" s="3"/>
    </row>
    <row r="12513" spans="20:20">
      <c r="T12513" s="3"/>
    </row>
    <row r="12514" spans="20:20">
      <c r="T12514" s="3"/>
    </row>
    <row r="12515" spans="20:20">
      <c r="T12515" s="3"/>
    </row>
    <row r="12516" spans="20:20">
      <c r="T12516" s="3"/>
    </row>
    <row r="12517" spans="20:20">
      <c r="T12517" s="3"/>
    </row>
    <row r="12518" spans="20:20">
      <c r="T12518" s="3"/>
    </row>
    <row r="12519" spans="20:20">
      <c r="T12519" s="3"/>
    </row>
    <row r="12520" spans="20:20">
      <c r="T12520" s="3"/>
    </row>
    <row r="12521" spans="20:20">
      <c r="T12521" s="3"/>
    </row>
    <row r="12522" spans="20:20">
      <c r="T12522" s="3"/>
    </row>
    <row r="12523" spans="20:20">
      <c r="T12523" s="3"/>
    </row>
    <row r="12524" spans="20:20">
      <c r="T12524" s="3"/>
    </row>
    <row r="12525" spans="20:20">
      <c r="T12525" s="3"/>
    </row>
    <row r="12526" spans="20:20">
      <c r="T12526" s="3"/>
    </row>
    <row r="12527" spans="20:20">
      <c r="T12527" s="3"/>
    </row>
    <row r="12528" spans="20:20">
      <c r="T12528" s="3"/>
    </row>
    <row r="12529" spans="20:20">
      <c r="T12529" s="3"/>
    </row>
    <row r="12530" spans="20:20">
      <c r="T12530" s="3"/>
    </row>
    <row r="12531" spans="20:20">
      <c r="T12531" s="3"/>
    </row>
    <row r="12532" spans="20:20">
      <c r="T12532" s="3"/>
    </row>
    <row r="12533" spans="20:20">
      <c r="T12533" s="3"/>
    </row>
    <row r="12534" spans="20:20">
      <c r="T12534" s="3"/>
    </row>
    <row r="12535" spans="20:20">
      <c r="T12535" s="3"/>
    </row>
    <row r="12536" spans="20:20">
      <c r="T12536" s="3"/>
    </row>
    <row r="12537" spans="20:20">
      <c r="T12537" s="3"/>
    </row>
    <row r="12538" spans="20:20">
      <c r="T12538" s="3"/>
    </row>
    <row r="12539" spans="20:20">
      <c r="T12539" s="3"/>
    </row>
    <row r="12540" spans="20:20">
      <c r="T12540" s="3"/>
    </row>
    <row r="12541" spans="20:20">
      <c r="T12541" s="3"/>
    </row>
    <row r="12542" spans="20:20">
      <c r="T12542" s="3"/>
    </row>
    <row r="12543" spans="20:20">
      <c r="T12543" s="3"/>
    </row>
    <row r="12544" spans="20:20">
      <c r="T12544" s="3"/>
    </row>
    <row r="12545" spans="20:20">
      <c r="T12545" s="3"/>
    </row>
    <row r="12546" spans="20:20">
      <c r="T12546" s="3"/>
    </row>
    <row r="12547" spans="20:20">
      <c r="T12547" s="3"/>
    </row>
    <row r="12548" spans="20:20">
      <c r="T12548" s="3"/>
    </row>
    <row r="12549" spans="20:20">
      <c r="T12549" s="3"/>
    </row>
    <row r="12550" spans="20:20">
      <c r="T12550" s="3"/>
    </row>
    <row r="12551" spans="20:20">
      <c r="T12551" s="3"/>
    </row>
    <row r="12552" spans="20:20">
      <c r="T12552" s="3"/>
    </row>
    <row r="12553" spans="20:20">
      <c r="T12553" s="3"/>
    </row>
    <row r="12554" spans="20:20">
      <c r="T12554" s="3"/>
    </row>
    <row r="12555" spans="20:20">
      <c r="T12555" s="3"/>
    </row>
    <row r="12556" spans="20:20">
      <c r="T12556" s="3"/>
    </row>
    <row r="12557" spans="20:20">
      <c r="T12557" s="3"/>
    </row>
    <row r="12558" spans="20:20">
      <c r="T12558" s="3"/>
    </row>
    <row r="12559" spans="20:20">
      <c r="T12559" s="3"/>
    </row>
    <row r="12560" spans="20:20">
      <c r="T12560" s="3"/>
    </row>
    <row r="12561" spans="20:20">
      <c r="T12561" s="3"/>
    </row>
    <row r="12562" spans="20:20">
      <c r="T12562" s="3"/>
    </row>
    <row r="12563" spans="20:20">
      <c r="T12563" s="3"/>
    </row>
    <row r="12564" spans="20:20">
      <c r="T12564" s="3"/>
    </row>
    <row r="12565" spans="20:20">
      <c r="T12565" s="3"/>
    </row>
    <row r="12566" spans="20:20">
      <c r="T12566" s="3"/>
    </row>
    <row r="12567" spans="20:20">
      <c r="T12567" s="3"/>
    </row>
    <row r="12568" spans="20:20">
      <c r="T12568" s="3"/>
    </row>
    <row r="12569" spans="20:20">
      <c r="T12569" s="3"/>
    </row>
    <row r="12570" spans="20:20">
      <c r="T12570" s="3"/>
    </row>
    <row r="12571" spans="20:20">
      <c r="T12571" s="3"/>
    </row>
    <row r="12572" spans="20:20">
      <c r="T12572" s="3"/>
    </row>
    <row r="12573" spans="20:20">
      <c r="T12573" s="3"/>
    </row>
    <row r="12574" spans="20:20">
      <c r="T12574" s="3"/>
    </row>
    <row r="12575" spans="20:20">
      <c r="T12575" s="3"/>
    </row>
    <row r="12576" spans="20:20">
      <c r="T12576" s="3"/>
    </row>
    <row r="12577" spans="20:20">
      <c r="T12577" s="3"/>
    </row>
    <row r="12578" spans="20:20">
      <c r="T12578" s="3"/>
    </row>
    <row r="12579" spans="20:20">
      <c r="T12579" s="3"/>
    </row>
    <row r="12580" spans="20:20">
      <c r="T12580" s="3"/>
    </row>
    <row r="12581" spans="20:20">
      <c r="T12581" s="3"/>
    </row>
    <row r="12582" spans="20:20">
      <c r="T12582" s="3"/>
    </row>
    <row r="12583" spans="20:20">
      <c r="T12583" s="3"/>
    </row>
    <row r="12584" spans="20:20">
      <c r="T12584" s="3"/>
    </row>
    <row r="12585" spans="20:20">
      <c r="T12585" s="3"/>
    </row>
    <row r="12586" spans="20:20">
      <c r="T12586" s="3"/>
    </row>
    <row r="12587" spans="20:20">
      <c r="T12587" s="3"/>
    </row>
    <row r="12588" spans="20:20">
      <c r="T12588" s="3"/>
    </row>
    <row r="12589" spans="20:20">
      <c r="T12589" s="3"/>
    </row>
    <row r="12590" spans="20:20">
      <c r="T12590" s="3"/>
    </row>
    <row r="12591" spans="20:20">
      <c r="T12591" s="3"/>
    </row>
    <row r="12592" spans="20:20">
      <c r="T12592" s="3"/>
    </row>
    <row r="12593" spans="20:20">
      <c r="T12593" s="3"/>
    </row>
    <row r="12594" spans="20:20">
      <c r="T12594" s="3"/>
    </row>
    <row r="12595" spans="20:20">
      <c r="T12595" s="3"/>
    </row>
    <row r="12596" spans="20:20">
      <c r="T12596" s="3"/>
    </row>
    <row r="12597" spans="20:20">
      <c r="T12597" s="3"/>
    </row>
    <row r="12598" spans="20:20">
      <c r="T12598" s="3"/>
    </row>
    <row r="12599" spans="20:20">
      <c r="T12599" s="3"/>
    </row>
    <row r="12600" spans="20:20">
      <c r="T12600" s="3"/>
    </row>
    <row r="12601" spans="20:20">
      <c r="T12601" s="3"/>
    </row>
    <row r="12602" spans="20:20">
      <c r="T12602" s="3"/>
    </row>
    <row r="12603" spans="20:20">
      <c r="T12603" s="3"/>
    </row>
    <row r="12604" spans="20:20">
      <c r="T12604" s="3"/>
    </row>
    <row r="12605" spans="20:20">
      <c r="T12605" s="3"/>
    </row>
    <row r="12606" spans="20:20">
      <c r="T12606" s="3"/>
    </row>
    <row r="12607" spans="20:20">
      <c r="T12607" s="3"/>
    </row>
    <row r="12608" spans="20:20">
      <c r="T12608" s="3"/>
    </row>
    <row r="12609" spans="20:20">
      <c r="T12609" s="3"/>
    </row>
    <row r="12610" spans="20:20">
      <c r="T12610" s="3"/>
    </row>
    <row r="12611" spans="20:20">
      <c r="T12611" s="3"/>
    </row>
    <row r="12612" spans="20:20">
      <c r="T12612" s="3"/>
    </row>
    <row r="12613" spans="20:20">
      <c r="T12613" s="3"/>
    </row>
    <row r="12614" spans="20:20">
      <c r="T12614" s="3"/>
    </row>
    <row r="12615" spans="20:20">
      <c r="T12615" s="3"/>
    </row>
    <row r="12616" spans="20:20">
      <c r="T12616" s="3"/>
    </row>
    <row r="12617" spans="20:20">
      <c r="T12617" s="3"/>
    </row>
    <row r="12618" spans="20:20">
      <c r="T12618" s="3"/>
    </row>
    <row r="12619" spans="20:20">
      <c r="T12619" s="3"/>
    </row>
    <row r="12620" spans="20:20">
      <c r="T12620" s="3"/>
    </row>
    <row r="12621" spans="20:20">
      <c r="T12621" s="3"/>
    </row>
    <row r="12622" spans="20:20">
      <c r="T12622" s="3"/>
    </row>
    <row r="12623" spans="20:20">
      <c r="T12623" s="3"/>
    </row>
    <row r="12624" spans="20:20">
      <c r="T12624" s="3"/>
    </row>
    <row r="12625" spans="20:20">
      <c r="T12625" s="3"/>
    </row>
    <row r="12626" spans="20:20">
      <c r="T12626" s="3"/>
    </row>
    <row r="12627" spans="20:20">
      <c r="T12627" s="3"/>
    </row>
    <row r="12628" spans="20:20">
      <c r="T12628" s="3"/>
    </row>
    <row r="12629" spans="20:20">
      <c r="T12629" s="3"/>
    </row>
    <row r="12630" spans="20:20">
      <c r="T12630" s="3"/>
    </row>
    <row r="12631" spans="20:20">
      <c r="T12631" s="3"/>
    </row>
    <row r="12632" spans="20:20">
      <c r="T12632" s="3"/>
    </row>
    <row r="12633" spans="20:20">
      <c r="T12633" s="3"/>
    </row>
    <row r="12634" spans="20:20">
      <c r="T12634" s="3"/>
    </row>
    <row r="12635" spans="20:20">
      <c r="T12635" s="3"/>
    </row>
    <row r="12636" spans="20:20">
      <c r="T12636" s="3"/>
    </row>
    <row r="12637" spans="20:20">
      <c r="T12637" s="3"/>
    </row>
    <row r="12638" spans="20:20">
      <c r="T12638" s="3"/>
    </row>
    <row r="12639" spans="20:20">
      <c r="T12639" s="3"/>
    </row>
    <row r="12640" spans="20:20">
      <c r="T12640" s="3"/>
    </row>
    <row r="12641" spans="20:20">
      <c r="T12641" s="3"/>
    </row>
    <row r="12642" spans="20:20">
      <c r="T12642" s="3"/>
    </row>
    <row r="12643" spans="20:20">
      <c r="T12643" s="3"/>
    </row>
    <row r="12644" spans="20:20">
      <c r="T12644" s="3"/>
    </row>
    <row r="12645" spans="20:20">
      <c r="T12645" s="3"/>
    </row>
    <row r="12646" spans="20:20">
      <c r="T12646" s="3"/>
    </row>
    <row r="12647" spans="20:20">
      <c r="T12647" s="3"/>
    </row>
    <row r="12648" spans="20:20">
      <c r="T12648" s="3"/>
    </row>
    <row r="12649" spans="20:20">
      <c r="T12649" s="3"/>
    </row>
    <row r="12650" spans="20:20">
      <c r="T12650" s="3"/>
    </row>
    <row r="12651" spans="20:20">
      <c r="T12651" s="3"/>
    </row>
    <row r="12652" spans="20:20">
      <c r="T12652" s="3"/>
    </row>
    <row r="12653" spans="20:20">
      <c r="T12653" s="3"/>
    </row>
    <row r="12654" spans="20:20">
      <c r="T12654" s="3"/>
    </row>
    <row r="12655" spans="20:20">
      <c r="T12655" s="3"/>
    </row>
    <row r="12656" spans="20:20">
      <c r="T12656" s="3"/>
    </row>
    <row r="12657" spans="20:20">
      <c r="T12657" s="3"/>
    </row>
    <row r="12658" spans="20:20">
      <c r="T12658" s="3"/>
    </row>
    <row r="12659" spans="20:20">
      <c r="T12659" s="3"/>
    </row>
    <row r="12660" spans="20:20">
      <c r="T12660" s="3"/>
    </row>
    <row r="12661" spans="20:20">
      <c r="T12661" s="3"/>
    </row>
    <row r="12662" spans="20:20">
      <c r="T12662" s="3"/>
    </row>
    <row r="12663" spans="20:20">
      <c r="T12663" s="3"/>
    </row>
    <row r="12664" spans="20:20">
      <c r="T12664" s="3"/>
    </row>
    <row r="12665" spans="20:20">
      <c r="T12665" s="3"/>
    </row>
    <row r="12666" spans="20:20">
      <c r="T12666" s="3"/>
    </row>
    <row r="12667" spans="20:20">
      <c r="T12667" s="3"/>
    </row>
    <row r="12668" spans="20:20">
      <c r="T12668" s="3"/>
    </row>
    <row r="12669" spans="20:20">
      <c r="T12669" s="3"/>
    </row>
    <row r="12670" spans="20:20">
      <c r="T12670" s="3"/>
    </row>
    <row r="12671" spans="20:20">
      <c r="T12671" s="3"/>
    </row>
    <row r="12672" spans="20:20">
      <c r="T12672" s="3"/>
    </row>
    <row r="12673" spans="20:20">
      <c r="T12673" s="3"/>
    </row>
    <row r="12674" spans="20:20">
      <c r="T12674" s="3"/>
    </row>
    <row r="12675" spans="20:20">
      <c r="T12675" s="3"/>
    </row>
    <row r="12676" spans="20:20">
      <c r="T12676" s="3"/>
    </row>
    <row r="12677" spans="20:20">
      <c r="T12677" s="3"/>
    </row>
    <row r="12678" spans="20:20">
      <c r="T12678" s="3"/>
    </row>
    <row r="12679" spans="20:20">
      <c r="T12679" s="3"/>
    </row>
    <row r="12680" spans="20:20">
      <c r="T12680" s="3"/>
    </row>
    <row r="12681" spans="20:20">
      <c r="T12681" s="3"/>
    </row>
    <row r="12682" spans="20:20">
      <c r="T12682" s="3"/>
    </row>
    <row r="12683" spans="20:20">
      <c r="T12683" s="3"/>
    </row>
    <row r="12684" spans="20:20">
      <c r="T12684" s="3"/>
    </row>
    <row r="12685" spans="20:20">
      <c r="T12685" s="3"/>
    </row>
    <row r="12686" spans="20:20">
      <c r="T12686" s="3"/>
    </row>
    <row r="12687" spans="20:20">
      <c r="T12687" s="3"/>
    </row>
    <row r="12688" spans="20:20">
      <c r="T12688" s="3"/>
    </row>
    <row r="12689" spans="20:20">
      <c r="T12689" s="3"/>
    </row>
    <row r="12690" spans="20:20">
      <c r="T12690" s="3"/>
    </row>
    <row r="12691" spans="20:20">
      <c r="T12691" s="3"/>
    </row>
    <row r="12692" spans="20:20">
      <c r="T12692" s="3"/>
    </row>
    <row r="12693" spans="20:20">
      <c r="T12693" s="3"/>
    </row>
    <row r="12694" spans="20:20">
      <c r="T12694" s="3"/>
    </row>
    <row r="12695" spans="20:20">
      <c r="T12695" s="3"/>
    </row>
    <row r="12696" spans="20:20">
      <c r="T12696" s="3"/>
    </row>
    <row r="12697" spans="20:20">
      <c r="T12697" s="3"/>
    </row>
    <row r="12698" spans="20:20">
      <c r="T12698" s="3"/>
    </row>
    <row r="12699" spans="20:20">
      <c r="T12699" s="3"/>
    </row>
    <row r="12700" spans="20:20">
      <c r="T12700" s="3"/>
    </row>
    <row r="12701" spans="20:20">
      <c r="T12701" s="3"/>
    </row>
    <row r="12702" spans="20:20">
      <c r="T12702" s="3"/>
    </row>
    <row r="12703" spans="20:20">
      <c r="T12703" s="3"/>
    </row>
    <row r="12704" spans="20:20">
      <c r="T12704" s="3"/>
    </row>
    <row r="12705" spans="20:20">
      <c r="T12705" s="3"/>
    </row>
    <row r="12706" spans="20:20">
      <c r="T12706" s="3"/>
    </row>
    <row r="12707" spans="20:20">
      <c r="T12707" s="3"/>
    </row>
    <row r="12708" spans="20:20">
      <c r="T12708" s="3"/>
    </row>
    <row r="12709" spans="20:20">
      <c r="T12709" s="3"/>
    </row>
    <row r="12710" spans="20:20">
      <c r="T12710" s="3"/>
    </row>
    <row r="12711" spans="20:20">
      <c r="T12711" s="3"/>
    </row>
    <row r="12712" spans="20:20">
      <c r="T12712" s="3"/>
    </row>
    <row r="12713" spans="20:20">
      <c r="T12713" s="3"/>
    </row>
    <row r="12714" spans="20:20">
      <c r="T12714" s="3"/>
    </row>
    <row r="12715" spans="20:20">
      <c r="T12715" s="3"/>
    </row>
    <row r="12716" spans="20:20">
      <c r="T12716" s="3"/>
    </row>
    <row r="12717" spans="20:20">
      <c r="T12717" s="3"/>
    </row>
    <row r="12718" spans="20:20">
      <c r="T12718" s="3"/>
    </row>
    <row r="12719" spans="20:20">
      <c r="T12719" s="3"/>
    </row>
    <row r="12720" spans="20:20">
      <c r="T12720" s="3"/>
    </row>
    <row r="12721" spans="20:20">
      <c r="T12721" s="3"/>
    </row>
    <row r="12722" spans="20:20">
      <c r="T12722" s="3"/>
    </row>
    <row r="12723" spans="20:20">
      <c r="T12723" s="3"/>
    </row>
    <row r="12724" spans="20:20">
      <c r="T12724" s="3"/>
    </row>
    <row r="12725" spans="20:20">
      <c r="T12725" s="3"/>
    </row>
    <row r="12726" spans="20:20">
      <c r="T12726" s="3"/>
    </row>
    <row r="12727" spans="20:20">
      <c r="T12727" s="3"/>
    </row>
    <row r="12728" spans="20:20">
      <c r="T12728" s="3"/>
    </row>
    <row r="12729" spans="20:20">
      <c r="T12729" s="3"/>
    </row>
    <row r="12730" spans="20:20">
      <c r="T12730" s="3"/>
    </row>
    <row r="12731" spans="20:20">
      <c r="T12731" s="3"/>
    </row>
    <row r="12732" spans="20:20">
      <c r="T12732" s="3"/>
    </row>
    <row r="12733" spans="20:20">
      <c r="T12733" s="3"/>
    </row>
    <row r="12734" spans="20:20">
      <c r="T12734" s="3"/>
    </row>
    <row r="12735" spans="20:20">
      <c r="T12735" s="3"/>
    </row>
    <row r="12736" spans="20:20">
      <c r="T12736" s="3"/>
    </row>
    <row r="12737" spans="20:20">
      <c r="T12737" s="3"/>
    </row>
    <row r="12738" spans="20:20">
      <c r="T12738" s="3"/>
    </row>
    <row r="12739" spans="20:20">
      <c r="T12739" s="3"/>
    </row>
    <row r="12740" spans="20:20">
      <c r="T12740" s="3"/>
    </row>
    <row r="12741" spans="20:20">
      <c r="T12741" s="3"/>
    </row>
    <row r="12742" spans="20:20">
      <c r="T12742" s="3"/>
    </row>
    <row r="12743" spans="20:20">
      <c r="T12743" s="3"/>
    </row>
    <row r="12744" spans="20:20">
      <c r="T12744" s="3"/>
    </row>
    <row r="12745" spans="20:20">
      <c r="T12745" s="3"/>
    </row>
    <row r="12746" spans="20:20">
      <c r="T12746" s="3"/>
    </row>
    <row r="12747" spans="20:20">
      <c r="T12747" s="3"/>
    </row>
    <row r="12748" spans="20:20">
      <c r="T12748" s="3"/>
    </row>
    <row r="12749" spans="20:20">
      <c r="T12749" s="3"/>
    </row>
    <row r="12750" spans="20:20">
      <c r="T12750" s="3"/>
    </row>
    <row r="12751" spans="20:20">
      <c r="T12751" s="3"/>
    </row>
    <row r="12752" spans="20:20">
      <c r="T12752" s="3"/>
    </row>
    <row r="12753" spans="20:20">
      <c r="T12753" s="3"/>
    </row>
    <row r="12754" spans="20:20">
      <c r="T12754" s="3"/>
    </row>
    <row r="12755" spans="20:20">
      <c r="T12755" s="3"/>
    </row>
    <row r="12756" spans="20:20">
      <c r="T12756" s="3"/>
    </row>
    <row r="12757" spans="20:20">
      <c r="T12757" s="3"/>
    </row>
    <row r="12758" spans="20:20">
      <c r="T12758" s="3"/>
    </row>
    <row r="12759" spans="20:20">
      <c r="T12759" s="3"/>
    </row>
    <row r="12760" spans="20:20">
      <c r="T12760" s="3"/>
    </row>
    <row r="12761" spans="20:20">
      <c r="T12761" s="3"/>
    </row>
    <row r="12762" spans="20:20">
      <c r="T12762" s="3"/>
    </row>
    <row r="12763" spans="20:20">
      <c r="T12763" s="3"/>
    </row>
    <row r="12764" spans="20:20">
      <c r="T12764" s="3"/>
    </row>
    <row r="12765" spans="20:20">
      <c r="T12765" s="3"/>
    </row>
    <row r="12766" spans="20:20">
      <c r="T12766" s="3"/>
    </row>
    <row r="12767" spans="20:20">
      <c r="T12767" s="3"/>
    </row>
    <row r="12768" spans="20:20">
      <c r="T12768" s="3"/>
    </row>
    <row r="12769" spans="20:20">
      <c r="T12769" s="3"/>
    </row>
    <row r="12770" spans="20:20">
      <c r="T12770" s="3"/>
    </row>
    <row r="12771" spans="20:20">
      <c r="T12771" s="3"/>
    </row>
    <row r="12772" spans="20:20">
      <c r="T12772" s="3"/>
    </row>
    <row r="12773" spans="20:20">
      <c r="T12773" s="3"/>
    </row>
    <row r="12774" spans="20:20">
      <c r="T12774" s="3"/>
    </row>
    <row r="12775" spans="20:20">
      <c r="T12775" s="3"/>
    </row>
    <row r="12776" spans="20:20">
      <c r="T12776" s="3"/>
    </row>
    <row r="12777" spans="20:20">
      <c r="T12777" s="3"/>
    </row>
    <row r="12778" spans="20:20">
      <c r="T12778" s="3"/>
    </row>
    <row r="12779" spans="20:20">
      <c r="T12779" s="3"/>
    </row>
    <row r="12780" spans="20:20">
      <c r="T12780" s="3"/>
    </row>
    <row r="12781" spans="20:20">
      <c r="T12781" s="3"/>
    </row>
    <row r="12782" spans="20:20">
      <c r="T12782" s="3"/>
    </row>
    <row r="12783" spans="20:20">
      <c r="T12783" s="3"/>
    </row>
    <row r="12784" spans="20:20">
      <c r="T12784" s="3"/>
    </row>
    <row r="12785" spans="20:20">
      <c r="T12785" s="3"/>
    </row>
    <row r="12786" spans="20:20">
      <c r="T12786" s="3"/>
    </row>
    <row r="12787" spans="20:20">
      <c r="T12787" s="3"/>
    </row>
    <row r="12788" spans="20:20">
      <c r="T12788" s="3"/>
    </row>
    <row r="12789" spans="20:20">
      <c r="T12789" s="3"/>
    </row>
    <row r="12790" spans="20:20">
      <c r="T12790" s="3"/>
    </row>
    <row r="12791" spans="20:20">
      <c r="T12791" s="3"/>
    </row>
    <row r="12792" spans="20:20">
      <c r="T12792" s="3"/>
    </row>
    <row r="12793" spans="20:20">
      <c r="T12793" s="3"/>
    </row>
    <row r="12794" spans="20:20">
      <c r="T12794" s="3"/>
    </row>
    <row r="12795" spans="20:20">
      <c r="T12795" s="3"/>
    </row>
    <row r="12796" spans="20:20">
      <c r="T12796" s="3"/>
    </row>
    <row r="12797" spans="20:20">
      <c r="T12797" s="3"/>
    </row>
    <row r="12798" spans="20:20">
      <c r="T12798" s="3"/>
    </row>
    <row r="12799" spans="20:20">
      <c r="T12799" s="3"/>
    </row>
    <row r="12800" spans="20:20">
      <c r="T12800" s="3"/>
    </row>
    <row r="12801" spans="20:20">
      <c r="T12801" s="3"/>
    </row>
    <row r="12802" spans="20:20">
      <c r="T12802" s="3"/>
    </row>
    <row r="12803" spans="20:20">
      <c r="T12803" s="3"/>
    </row>
    <row r="12804" spans="20:20">
      <c r="T12804" s="3"/>
    </row>
    <row r="12805" spans="20:20">
      <c r="T12805" s="3"/>
    </row>
    <row r="12806" spans="20:20">
      <c r="T12806" s="3"/>
    </row>
    <row r="12807" spans="20:20">
      <c r="T12807" s="3"/>
    </row>
    <row r="12808" spans="20:20">
      <c r="T12808" s="3"/>
    </row>
    <row r="12809" spans="20:20">
      <c r="T12809" s="3"/>
    </row>
    <row r="12810" spans="20:20">
      <c r="T12810" s="3"/>
    </row>
    <row r="12811" spans="20:20">
      <c r="T12811" s="3"/>
    </row>
    <row r="12812" spans="20:20">
      <c r="T12812" s="3"/>
    </row>
    <row r="12813" spans="20:20">
      <c r="T12813" s="3"/>
    </row>
    <row r="12814" spans="20:20">
      <c r="T12814" s="3"/>
    </row>
    <row r="12815" spans="20:20">
      <c r="T12815" s="3"/>
    </row>
    <row r="12816" spans="20:20">
      <c r="T12816" s="3"/>
    </row>
    <row r="12817" spans="20:20">
      <c r="T12817" s="3"/>
    </row>
    <row r="12818" spans="20:20">
      <c r="T12818" s="3"/>
    </row>
    <row r="12819" spans="20:20">
      <c r="T12819" s="3"/>
    </row>
    <row r="12820" spans="20:20">
      <c r="T12820" s="3"/>
    </row>
    <row r="12821" spans="20:20">
      <c r="T12821" s="3"/>
    </row>
    <row r="12822" spans="20:20">
      <c r="T12822" s="3"/>
    </row>
    <row r="12823" spans="20:20">
      <c r="T12823" s="3"/>
    </row>
    <row r="12824" spans="20:20">
      <c r="T12824" s="3"/>
    </row>
    <row r="12825" spans="20:20">
      <c r="T12825" s="3"/>
    </row>
    <row r="12826" spans="20:20">
      <c r="T12826" s="3"/>
    </row>
    <row r="12827" spans="20:20">
      <c r="T12827" s="3"/>
    </row>
    <row r="12828" spans="20:20">
      <c r="T12828" s="3"/>
    </row>
    <row r="12829" spans="20:20">
      <c r="T12829" s="3"/>
    </row>
    <row r="12830" spans="20:20">
      <c r="T12830" s="3"/>
    </row>
    <row r="12831" spans="20:20">
      <c r="T12831" s="3"/>
    </row>
    <row r="12832" spans="20:20">
      <c r="T12832" s="3"/>
    </row>
    <row r="12833" spans="20:20">
      <c r="T12833" s="3"/>
    </row>
    <row r="12834" spans="20:20">
      <c r="T12834" s="3"/>
    </row>
    <row r="12835" spans="20:20">
      <c r="T12835" s="3"/>
    </row>
    <row r="12836" spans="20:20">
      <c r="T12836" s="3"/>
    </row>
    <row r="12837" spans="20:20">
      <c r="T12837" s="3"/>
    </row>
    <row r="12838" spans="20:20">
      <c r="T12838" s="3"/>
    </row>
    <row r="12839" spans="20:20">
      <c r="T12839" s="3"/>
    </row>
    <row r="12840" spans="20:20">
      <c r="T12840" s="3"/>
    </row>
    <row r="12841" spans="20:20">
      <c r="T12841" s="3"/>
    </row>
    <row r="12842" spans="20:20">
      <c r="T12842" s="3"/>
    </row>
    <row r="12843" spans="20:20">
      <c r="T12843" s="3"/>
    </row>
    <row r="12844" spans="20:20">
      <c r="T12844" s="3"/>
    </row>
    <row r="12845" spans="20:20">
      <c r="T12845" s="3"/>
    </row>
    <row r="12846" spans="20:20">
      <c r="T12846" s="3"/>
    </row>
    <row r="12847" spans="20:20">
      <c r="T12847" s="3"/>
    </row>
    <row r="12848" spans="20:20">
      <c r="T12848" s="3"/>
    </row>
    <row r="12849" spans="20:20">
      <c r="T12849" s="3"/>
    </row>
    <row r="12850" spans="20:20">
      <c r="T12850" s="3"/>
    </row>
    <row r="12851" spans="20:20">
      <c r="T12851" s="3"/>
    </row>
    <row r="12852" spans="20:20">
      <c r="T12852" s="3"/>
    </row>
    <row r="12853" spans="20:20">
      <c r="T12853" s="3"/>
    </row>
    <row r="12854" spans="20:20">
      <c r="T12854" s="3"/>
    </row>
    <row r="12855" spans="20:20">
      <c r="T12855" s="3"/>
    </row>
    <row r="12856" spans="20:20">
      <c r="T12856" s="3"/>
    </row>
    <row r="12857" spans="20:20">
      <c r="T12857" s="3"/>
    </row>
    <row r="12858" spans="20:20">
      <c r="T12858" s="3"/>
    </row>
    <row r="12859" spans="20:20">
      <c r="T12859" s="3"/>
    </row>
    <row r="12860" spans="20:20">
      <c r="T12860" s="3"/>
    </row>
    <row r="12861" spans="20:20">
      <c r="T12861" s="3"/>
    </row>
    <row r="12862" spans="20:20">
      <c r="T12862" s="3"/>
    </row>
    <row r="12863" spans="20:20">
      <c r="T12863" s="3"/>
    </row>
    <row r="12864" spans="20:20">
      <c r="T12864" s="3"/>
    </row>
    <row r="12865" spans="20:20">
      <c r="T12865" s="3"/>
    </row>
    <row r="12866" spans="20:20">
      <c r="T12866" s="3"/>
    </row>
    <row r="12867" spans="20:20">
      <c r="T12867" s="3"/>
    </row>
    <row r="12868" spans="20:20">
      <c r="T12868" s="3"/>
    </row>
    <row r="12869" spans="20:20">
      <c r="T12869" s="3"/>
    </row>
    <row r="12870" spans="20:20">
      <c r="T12870" s="3"/>
    </row>
    <row r="12871" spans="20:20">
      <c r="T12871" s="3"/>
    </row>
    <row r="12872" spans="20:20">
      <c r="T12872" s="3"/>
    </row>
    <row r="12873" spans="20:20">
      <c r="T12873" s="3"/>
    </row>
    <row r="12874" spans="20:20">
      <c r="T12874" s="3"/>
    </row>
    <row r="12875" spans="20:20">
      <c r="T12875" s="3"/>
    </row>
    <row r="12876" spans="20:20">
      <c r="T12876" s="3"/>
    </row>
    <row r="12877" spans="20:20">
      <c r="T12877" s="3"/>
    </row>
    <row r="12878" spans="20:20">
      <c r="T12878" s="3"/>
    </row>
    <row r="12879" spans="20:20">
      <c r="T12879" s="3"/>
    </row>
    <row r="12880" spans="20:20">
      <c r="T12880" s="3"/>
    </row>
    <row r="12881" spans="20:20">
      <c r="T12881" s="3"/>
    </row>
    <row r="12882" spans="20:20">
      <c r="T12882" s="3"/>
    </row>
    <row r="12883" spans="20:20">
      <c r="T12883" s="3"/>
    </row>
    <row r="12884" spans="20:20">
      <c r="T12884" s="3"/>
    </row>
    <row r="12885" spans="20:20">
      <c r="T12885" s="3"/>
    </row>
    <row r="12886" spans="20:20">
      <c r="T12886" s="3"/>
    </row>
    <row r="12887" spans="20:20">
      <c r="T12887" s="3"/>
    </row>
    <row r="12888" spans="20:20">
      <c r="T12888" s="3"/>
    </row>
    <row r="12889" spans="20:20">
      <c r="T12889" s="3"/>
    </row>
    <row r="12890" spans="20:20">
      <c r="T12890" s="3"/>
    </row>
    <row r="12891" spans="20:20">
      <c r="T12891" s="3"/>
    </row>
    <row r="12892" spans="20:20">
      <c r="T12892" s="3"/>
    </row>
    <row r="12893" spans="20:20">
      <c r="T12893" s="3"/>
    </row>
    <row r="12894" spans="20:20">
      <c r="T12894" s="3"/>
    </row>
    <row r="12895" spans="20:20">
      <c r="T12895" s="3"/>
    </row>
    <row r="12896" spans="20:20">
      <c r="T12896" s="3"/>
    </row>
    <row r="12897" spans="20:20">
      <c r="T12897" s="3"/>
    </row>
    <row r="12898" spans="20:20">
      <c r="T12898" s="3"/>
    </row>
    <row r="12899" spans="20:20">
      <c r="T12899" s="3"/>
    </row>
    <row r="12900" spans="20:20">
      <c r="T12900" s="3"/>
    </row>
    <row r="12901" spans="20:20">
      <c r="T12901" s="3"/>
    </row>
    <row r="12902" spans="20:20">
      <c r="T12902" s="3"/>
    </row>
    <row r="12903" spans="20:20">
      <c r="T12903" s="3"/>
    </row>
    <row r="12904" spans="20:20">
      <c r="T12904" s="3"/>
    </row>
    <row r="12905" spans="20:20">
      <c r="T12905" s="3"/>
    </row>
    <row r="12906" spans="20:20">
      <c r="T12906" s="3"/>
    </row>
    <row r="12907" spans="20:20">
      <c r="T12907" s="3"/>
    </row>
    <row r="12908" spans="20:20">
      <c r="T12908" s="3"/>
    </row>
    <row r="12909" spans="20:20">
      <c r="T12909" s="3"/>
    </row>
    <row r="12910" spans="20:20">
      <c r="T12910" s="3"/>
    </row>
    <row r="12911" spans="20:20">
      <c r="T12911" s="3"/>
    </row>
    <row r="12912" spans="20:20">
      <c r="T12912" s="3"/>
    </row>
    <row r="12913" spans="20:20">
      <c r="T12913" s="3"/>
    </row>
    <row r="12914" spans="20:20">
      <c r="T12914" s="3"/>
    </row>
    <row r="12915" spans="20:20">
      <c r="T12915" s="3"/>
    </row>
    <row r="12916" spans="20:20">
      <c r="T12916" s="3"/>
    </row>
    <row r="12917" spans="20:20">
      <c r="T12917" s="3"/>
    </row>
    <row r="12918" spans="20:20">
      <c r="T12918" s="3"/>
    </row>
    <row r="12919" spans="20:20">
      <c r="T12919" s="3"/>
    </row>
    <row r="12920" spans="20:20">
      <c r="T12920" s="3"/>
    </row>
    <row r="12921" spans="20:20">
      <c r="T12921" s="3"/>
    </row>
    <row r="12922" spans="20:20">
      <c r="T12922" s="3"/>
    </row>
    <row r="12923" spans="20:20">
      <c r="T12923" s="3"/>
    </row>
    <row r="12924" spans="20:20">
      <c r="T12924" s="3"/>
    </row>
    <row r="12925" spans="20:20">
      <c r="T12925" s="3"/>
    </row>
    <row r="12926" spans="20:20">
      <c r="T12926" s="3"/>
    </row>
    <row r="12927" spans="20:20">
      <c r="T12927" s="3"/>
    </row>
    <row r="12928" spans="20:20">
      <c r="T12928" s="3"/>
    </row>
    <row r="12929" spans="20:20">
      <c r="T12929" s="3"/>
    </row>
    <row r="12930" spans="20:20">
      <c r="T12930" s="3"/>
    </row>
    <row r="12931" spans="20:20">
      <c r="T12931" s="3"/>
    </row>
    <row r="12932" spans="20:20">
      <c r="T12932" s="3"/>
    </row>
    <row r="12933" spans="20:20">
      <c r="T12933" s="3"/>
    </row>
    <row r="12934" spans="20:20">
      <c r="T12934" s="3"/>
    </row>
    <row r="12935" spans="20:20">
      <c r="T12935" s="3"/>
    </row>
    <row r="12936" spans="20:20">
      <c r="T12936" s="3"/>
    </row>
    <row r="12937" spans="20:20">
      <c r="T12937" s="3"/>
    </row>
    <row r="12938" spans="20:20">
      <c r="T12938" s="3"/>
    </row>
    <row r="12939" spans="20:20">
      <c r="T12939" s="3"/>
    </row>
    <row r="12940" spans="20:20">
      <c r="T12940" s="3"/>
    </row>
    <row r="12941" spans="20:20">
      <c r="T12941" s="3"/>
    </row>
    <row r="12942" spans="20:20">
      <c r="T12942" s="3"/>
    </row>
    <row r="12943" spans="20:20">
      <c r="T12943" s="3"/>
    </row>
    <row r="12944" spans="20:20">
      <c r="T12944" s="3"/>
    </row>
    <row r="12945" spans="20:20">
      <c r="T12945" s="3"/>
    </row>
    <row r="12946" spans="20:20">
      <c r="T12946" s="3"/>
    </row>
    <row r="12947" spans="20:20">
      <c r="T12947" s="3"/>
    </row>
    <row r="12948" spans="20:20">
      <c r="T12948" s="3"/>
    </row>
    <row r="12949" spans="20:20">
      <c r="T12949" s="3"/>
    </row>
    <row r="12950" spans="20:20">
      <c r="T12950" s="3"/>
    </row>
    <row r="12951" spans="20:20">
      <c r="T12951" s="3"/>
    </row>
    <row r="12952" spans="20:20">
      <c r="T12952" s="3"/>
    </row>
    <row r="12953" spans="20:20">
      <c r="T12953" s="3"/>
    </row>
    <row r="12954" spans="20:20">
      <c r="T12954" s="3"/>
    </row>
    <row r="12955" spans="20:20">
      <c r="T12955" s="3"/>
    </row>
    <row r="12956" spans="20:20">
      <c r="T12956" s="3"/>
    </row>
    <row r="12957" spans="20:20">
      <c r="T12957" s="3"/>
    </row>
    <row r="12958" spans="20:20">
      <c r="T12958" s="3"/>
    </row>
    <row r="12959" spans="20:20">
      <c r="T12959" s="3"/>
    </row>
    <row r="12960" spans="20:20">
      <c r="T12960" s="3"/>
    </row>
    <row r="12961" spans="20:20">
      <c r="T12961" s="3"/>
    </row>
    <row r="12962" spans="20:20">
      <c r="T12962" s="3"/>
    </row>
    <row r="12963" spans="20:20">
      <c r="T12963" s="3"/>
    </row>
    <row r="12964" spans="20:20">
      <c r="T12964" s="3"/>
    </row>
    <row r="12965" spans="20:20">
      <c r="T12965" s="3"/>
    </row>
    <row r="12966" spans="20:20">
      <c r="T12966" s="3"/>
    </row>
    <row r="12967" spans="20:20">
      <c r="T12967" s="3"/>
    </row>
    <row r="12968" spans="20:20">
      <c r="T12968" s="3"/>
    </row>
    <row r="12969" spans="20:20">
      <c r="T12969" s="3"/>
    </row>
    <row r="12970" spans="20:20">
      <c r="T12970" s="3"/>
    </row>
    <row r="12971" spans="20:20">
      <c r="T12971" s="3"/>
    </row>
    <row r="12972" spans="20:20">
      <c r="T12972" s="3"/>
    </row>
    <row r="12973" spans="20:20">
      <c r="T12973" s="3"/>
    </row>
    <row r="12974" spans="20:20">
      <c r="T12974" s="3"/>
    </row>
    <row r="12975" spans="20:20">
      <c r="T12975" s="3"/>
    </row>
    <row r="12976" spans="20:20">
      <c r="T12976" s="3"/>
    </row>
    <row r="12977" spans="20:20">
      <c r="T12977" s="3"/>
    </row>
    <row r="12978" spans="20:20">
      <c r="T12978" s="3"/>
    </row>
    <row r="12979" spans="20:20">
      <c r="T12979" s="3"/>
    </row>
    <row r="12980" spans="20:20">
      <c r="T12980" s="3"/>
    </row>
    <row r="12981" spans="20:20">
      <c r="T12981" s="3"/>
    </row>
    <row r="12982" spans="20:20">
      <c r="T12982" s="3"/>
    </row>
    <row r="12983" spans="20:20">
      <c r="T12983" s="3"/>
    </row>
    <row r="12984" spans="20:20">
      <c r="T12984" s="3"/>
    </row>
    <row r="12985" spans="20:20">
      <c r="T12985" s="3"/>
    </row>
    <row r="12986" spans="20:20">
      <c r="T12986" s="3"/>
    </row>
    <row r="12987" spans="20:20">
      <c r="T12987" s="3"/>
    </row>
    <row r="12988" spans="20:20">
      <c r="T12988" s="3"/>
    </row>
    <row r="12989" spans="20:20">
      <c r="T12989" s="3"/>
    </row>
    <row r="12990" spans="20:20">
      <c r="T12990" s="3"/>
    </row>
    <row r="12991" spans="20:20">
      <c r="T12991" s="3"/>
    </row>
    <row r="12992" spans="20:20">
      <c r="T12992" s="3"/>
    </row>
    <row r="12993" spans="20:20">
      <c r="T12993" s="3"/>
    </row>
    <row r="12994" spans="20:20">
      <c r="T12994" s="3"/>
    </row>
    <row r="12995" spans="20:20">
      <c r="T12995" s="3"/>
    </row>
    <row r="12996" spans="20:20">
      <c r="T12996" s="3"/>
    </row>
    <row r="12997" spans="20:20">
      <c r="T12997" s="3"/>
    </row>
    <row r="12998" spans="20:20">
      <c r="T12998" s="3"/>
    </row>
    <row r="12999" spans="20:20">
      <c r="T12999" s="3"/>
    </row>
    <row r="13000" spans="20:20">
      <c r="T13000" s="3"/>
    </row>
    <row r="13001" spans="20:20">
      <c r="T13001" s="3"/>
    </row>
    <row r="13002" spans="20:20">
      <c r="T13002" s="3"/>
    </row>
    <row r="13003" spans="20:20">
      <c r="T13003" s="3"/>
    </row>
    <row r="13004" spans="20:20">
      <c r="T13004" s="3"/>
    </row>
    <row r="13005" spans="20:20">
      <c r="T13005" s="3"/>
    </row>
    <row r="13006" spans="20:20">
      <c r="T13006" s="3"/>
    </row>
    <row r="13007" spans="20:20">
      <c r="T13007" s="3"/>
    </row>
    <row r="13008" spans="20:20">
      <c r="T13008" s="3"/>
    </row>
    <row r="13009" spans="20:20">
      <c r="T13009" s="3"/>
    </row>
    <row r="13010" spans="20:20">
      <c r="T13010" s="3"/>
    </row>
    <row r="13011" spans="20:20">
      <c r="T13011" s="3"/>
    </row>
    <row r="13012" spans="20:20">
      <c r="T13012" s="3"/>
    </row>
    <row r="13013" spans="20:20">
      <c r="T13013" s="3"/>
    </row>
    <row r="13014" spans="20:20">
      <c r="T13014" s="3"/>
    </row>
    <row r="13015" spans="20:20">
      <c r="T13015" s="3"/>
    </row>
    <row r="13016" spans="20:20">
      <c r="T13016" s="3"/>
    </row>
    <row r="13017" spans="20:20">
      <c r="T13017" s="3"/>
    </row>
    <row r="13018" spans="20:20">
      <c r="T13018" s="3"/>
    </row>
    <row r="13019" spans="20:20">
      <c r="T13019" s="3"/>
    </row>
    <row r="13020" spans="20:20">
      <c r="T13020" s="3"/>
    </row>
    <row r="13021" spans="20:20">
      <c r="T13021" s="3"/>
    </row>
    <row r="13022" spans="20:20">
      <c r="T13022" s="3"/>
    </row>
    <row r="13023" spans="20:20">
      <c r="T13023" s="3"/>
    </row>
    <row r="13024" spans="20:20">
      <c r="T13024" s="3"/>
    </row>
    <row r="13025" spans="20:20">
      <c r="T13025" s="3"/>
    </row>
    <row r="13026" spans="20:20">
      <c r="T13026" s="3"/>
    </row>
    <row r="13027" spans="20:20">
      <c r="T13027" s="3"/>
    </row>
    <row r="13028" spans="20:20">
      <c r="T13028" s="3"/>
    </row>
    <row r="13029" spans="20:20">
      <c r="T13029" s="3"/>
    </row>
    <row r="13030" spans="20:20">
      <c r="T13030" s="3"/>
    </row>
    <row r="13031" spans="20:20">
      <c r="T13031" s="3"/>
    </row>
    <row r="13032" spans="20:20">
      <c r="T13032" s="3"/>
    </row>
    <row r="13033" spans="20:20">
      <c r="T13033" s="3"/>
    </row>
    <row r="13034" spans="20:20">
      <c r="T13034" s="3"/>
    </row>
    <row r="13035" spans="20:20">
      <c r="T13035" s="3"/>
    </row>
    <row r="13036" spans="20:20">
      <c r="T13036" s="3"/>
    </row>
    <row r="13037" spans="20:20">
      <c r="T13037" s="3"/>
    </row>
    <row r="13038" spans="20:20">
      <c r="T13038" s="3"/>
    </row>
    <row r="13039" spans="20:20">
      <c r="T13039" s="3"/>
    </row>
    <row r="13040" spans="20:20">
      <c r="T13040" s="3"/>
    </row>
    <row r="13041" spans="20:20">
      <c r="T13041" s="3"/>
    </row>
    <row r="13042" spans="20:20">
      <c r="T13042" s="3"/>
    </row>
    <row r="13043" spans="20:20">
      <c r="T13043" s="3"/>
    </row>
    <row r="13044" spans="20:20">
      <c r="T13044" s="3"/>
    </row>
    <row r="13045" spans="20:20">
      <c r="T13045" s="3"/>
    </row>
    <row r="13046" spans="20:20">
      <c r="T13046" s="3"/>
    </row>
    <row r="13047" spans="20:20">
      <c r="T13047" s="3"/>
    </row>
    <row r="13048" spans="20:20">
      <c r="T13048" s="3"/>
    </row>
    <row r="13049" spans="20:20">
      <c r="T13049" s="3"/>
    </row>
    <row r="13050" spans="20:20">
      <c r="T13050" s="3"/>
    </row>
    <row r="13051" spans="20:20">
      <c r="T13051" s="3"/>
    </row>
    <row r="13052" spans="20:20">
      <c r="T13052" s="3"/>
    </row>
    <row r="13053" spans="20:20">
      <c r="T13053" s="3"/>
    </row>
    <row r="13054" spans="20:20">
      <c r="T13054" s="3"/>
    </row>
    <row r="13055" spans="20:20">
      <c r="T13055" s="3"/>
    </row>
    <row r="13056" spans="20:20">
      <c r="T13056" s="3"/>
    </row>
    <row r="13057" spans="20:20">
      <c r="T13057" s="3"/>
    </row>
    <row r="13058" spans="20:20">
      <c r="T13058" s="3"/>
    </row>
    <row r="13059" spans="20:20">
      <c r="T13059" s="3"/>
    </row>
    <row r="13060" spans="20:20">
      <c r="T13060" s="3"/>
    </row>
    <row r="13061" spans="20:20">
      <c r="T13061" s="3"/>
    </row>
    <row r="13062" spans="20:20">
      <c r="T13062" s="3"/>
    </row>
    <row r="13063" spans="20:20">
      <c r="T13063" s="3"/>
    </row>
    <row r="13064" spans="20:20">
      <c r="T13064" s="3"/>
    </row>
    <row r="13065" spans="20:20">
      <c r="T13065" s="3"/>
    </row>
    <row r="13066" spans="20:20">
      <c r="T13066" s="3"/>
    </row>
    <row r="13067" spans="20:20">
      <c r="T13067" s="3"/>
    </row>
    <row r="13068" spans="20:20">
      <c r="T13068" s="3"/>
    </row>
    <row r="13069" spans="20:20">
      <c r="T13069" s="3"/>
    </row>
    <row r="13070" spans="20:20">
      <c r="T13070" s="3"/>
    </row>
    <row r="13071" spans="20:20">
      <c r="T13071" s="3"/>
    </row>
    <row r="13072" spans="20:20">
      <c r="T13072" s="3"/>
    </row>
    <row r="13073" spans="20:20">
      <c r="T13073" s="3"/>
    </row>
    <row r="13074" spans="20:20">
      <c r="T13074" s="3"/>
    </row>
    <row r="13075" spans="20:20">
      <c r="T13075" s="3"/>
    </row>
    <row r="13076" spans="20:20">
      <c r="T13076" s="3"/>
    </row>
    <row r="13077" spans="20:20">
      <c r="T13077" s="3"/>
    </row>
    <row r="13078" spans="20:20">
      <c r="T13078" s="3"/>
    </row>
    <row r="13079" spans="20:20">
      <c r="T13079" s="3"/>
    </row>
    <row r="13080" spans="20:20">
      <c r="T13080" s="3"/>
    </row>
    <row r="13081" spans="20:20">
      <c r="T13081" s="3"/>
    </row>
    <row r="13082" spans="20:20">
      <c r="T13082" s="3"/>
    </row>
    <row r="13083" spans="20:20">
      <c r="T13083" s="3"/>
    </row>
    <row r="13084" spans="20:20">
      <c r="T13084" s="3"/>
    </row>
    <row r="13085" spans="20:20">
      <c r="T13085" s="3"/>
    </row>
    <row r="13086" spans="20:20">
      <c r="T13086" s="3"/>
    </row>
    <row r="13087" spans="20:20">
      <c r="T13087" s="3"/>
    </row>
    <row r="13088" spans="20:20">
      <c r="T13088" s="3"/>
    </row>
    <row r="13089" spans="20:20">
      <c r="T13089" s="3"/>
    </row>
    <row r="13090" spans="20:20">
      <c r="T13090" s="3"/>
    </row>
    <row r="13091" spans="20:20">
      <c r="T13091" s="3"/>
    </row>
    <row r="13092" spans="20:20">
      <c r="T13092" s="3"/>
    </row>
    <row r="13093" spans="20:20">
      <c r="T13093" s="3"/>
    </row>
    <row r="13094" spans="20:20">
      <c r="T13094" s="3"/>
    </row>
    <row r="13095" spans="20:20">
      <c r="T13095" s="3"/>
    </row>
    <row r="13096" spans="20:20">
      <c r="T13096" s="3"/>
    </row>
    <row r="13097" spans="20:20">
      <c r="T13097" s="3"/>
    </row>
    <row r="13098" spans="20:20">
      <c r="T13098" s="3"/>
    </row>
    <row r="13099" spans="20:20">
      <c r="T13099" s="3"/>
    </row>
    <row r="13100" spans="20:20">
      <c r="T13100" s="3"/>
    </row>
    <row r="13101" spans="20:20">
      <c r="T13101" s="3"/>
    </row>
    <row r="13102" spans="20:20">
      <c r="T13102" s="3"/>
    </row>
    <row r="13103" spans="20:20">
      <c r="T13103" s="3"/>
    </row>
    <row r="13104" spans="20:20">
      <c r="T13104" s="3"/>
    </row>
    <row r="13105" spans="20:20">
      <c r="T13105" s="3"/>
    </row>
    <row r="13106" spans="20:20">
      <c r="T13106" s="3"/>
    </row>
    <row r="13107" spans="20:20">
      <c r="T13107" s="3"/>
    </row>
    <row r="13108" spans="20:20">
      <c r="T13108" s="3"/>
    </row>
    <row r="13109" spans="20:20">
      <c r="T13109" s="3"/>
    </row>
    <row r="13110" spans="20:20">
      <c r="T13110" s="3"/>
    </row>
    <row r="13111" spans="20:20">
      <c r="T13111" s="3"/>
    </row>
    <row r="13112" spans="20:20">
      <c r="T13112" s="3"/>
    </row>
    <row r="13113" spans="20:20">
      <c r="T13113" s="3"/>
    </row>
    <row r="13114" spans="20:20">
      <c r="T13114" s="3"/>
    </row>
    <row r="13115" spans="20:20">
      <c r="T13115" s="3"/>
    </row>
    <row r="13116" spans="20:20">
      <c r="T13116" s="3"/>
    </row>
    <row r="13117" spans="20:20">
      <c r="T13117" s="3"/>
    </row>
    <row r="13118" spans="20:20">
      <c r="T13118" s="3"/>
    </row>
    <row r="13119" spans="20:20">
      <c r="T13119" s="3"/>
    </row>
    <row r="13120" spans="20:20">
      <c r="T13120" s="3"/>
    </row>
    <row r="13121" spans="20:20">
      <c r="T13121" s="3"/>
    </row>
    <row r="13122" spans="20:20">
      <c r="T13122" s="3"/>
    </row>
    <row r="13123" spans="20:20">
      <c r="T13123" s="3"/>
    </row>
    <row r="13124" spans="20:20">
      <c r="T13124" s="3"/>
    </row>
    <row r="13125" spans="20:20">
      <c r="T13125" s="3"/>
    </row>
    <row r="13126" spans="20:20">
      <c r="T13126" s="3"/>
    </row>
    <row r="13127" spans="20:20">
      <c r="T13127" s="3"/>
    </row>
    <row r="13128" spans="20:20">
      <c r="T13128" s="3"/>
    </row>
    <row r="13129" spans="20:20">
      <c r="T13129" s="3"/>
    </row>
    <row r="13130" spans="20:20">
      <c r="T13130" s="3"/>
    </row>
    <row r="13131" spans="20:20">
      <c r="T13131" s="3"/>
    </row>
    <row r="13132" spans="20:20">
      <c r="T13132" s="3"/>
    </row>
    <row r="13133" spans="20:20">
      <c r="T13133" s="3"/>
    </row>
    <row r="13134" spans="20:20">
      <c r="T13134" s="3"/>
    </row>
    <row r="13135" spans="20:20">
      <c r="T13135" s="3"/>
    </row>
    <row r="13136" spans="20:20">
      <c r="T13136" s="3"/>
    </row>
    <row r="13137" spans="20:20">
      <c r="T13137" s="3"/>
    </row>
    <row r="13138" spans="20:20">
      <c r="T13138" s="3"/>
    </row>
    <row r="13139" spans="20:20">
      <c r="T13139" s="3"/>
    </row>
    <row r="13140" spans="20:20">
      <c r="T13140" s="3"/>
    </row>
    <row r="13141" spans="20:20">
      <c r="T13141" s="3"/>
    </row>
    <row r="13142" spans="20:20">
      <c r="T13142" s="3"/>
    </row>
  </sheetData>
  <mergeCells count="2">
    <mergeCell ref="A1984:I1987"/>
    <mergeCell ref="A1988:I1989"/>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3" workbookViewId="0">
      <selection activeCell="A31" sqref="A31:I31"/>
    </sheetView>
  </sheetViews>
  <sheetFormatPr baseColWidth="10" defaultColWidth="10.83203125" defaultRowHeight="15" x14ac:dyDescent="0"/>
  <cols>
    <col min="1" max="1" width="29.6640625" style="1" bestFit="1" customWidth="1"/>
    <col min="2" max="2" width="13" style="1" bestFit="1" customWidth="1"/>
    <col min="3" max="3" width="11.33203125" style="1" customWidth="1"/>
    <col min="4" max="4" width="13.33203125" style="1" customWidth="1"/>
    <col min="5" max="5" width="13.5" style="1" customWidth="1"/>
    <col min="6" max="6" width="11.33203125" style="1" customWidth="1"/>
    <col min="7" max="7" width="15.6640625" style="1" customWidth="1"/>
    <col min="8" max="8" width="14.5" style="1" customWidth="1"/>
    <col min="9" max="9" width="13" style="1" customWidth="1"/>
    <col min="10" max="12" width="11.33203125" style="1" customWidth="1"/>
    <col min="13" max="13" width="13.83203125" style="1" bestFit="1" customWidth="1"/>
    <col min="14" max="17" width="10.83203125" style="1"/>
    <col min="18" max="18" width="10.83203125" style="1" customWidth="1"/>
    <col min="19" max="16384" width="10.83203125" style="1"/>
  </cols>
  <sheetData>
    <row r="1" spans="1:15" ht="31" customHeight="1">
      <c r="A1" s="166" t="s">
        <v>581</v>
      </c>
      <c r="B1" s="166" t="s">
        <v>4</v>
      </c>
      <c r="C1" s="6"/>
      <c r="D1" s="166" t="s">
        <v>5103</v>
      </c>
      <c r="E1" s="166"/>
      <c r="F1" s="6"/>
      <c r="G1" s="165" t="s">
        <v>582</v>
      </c>
      <c r="H1" s="165"/>
    </row>
    <row r="2" spans="1:15" ht="33" customHeight="1">
      <c r="A2" s="164"/>
      <c r="B2" s="164"/>
      <c r="C2" s="76" t="s">
        <v>5116</v>
      </c>
      <c r="D2" s="75" t="s">
        <v>590</v>
      </c>
      <c r="E2" s="75" t="s">
        <v>589</v>
      </c>
      <c r="F2" s="77" t="s">
        <v>5115</v>
      </c>
      <c r="G2" s="75" t="s">
        <v>590</v>
      </c>
      <c r="H2" s="75" t="s">
        <v>589</v>
      </c>
      <c r="I2" s="58" t="s">
        <v>5104</v>
      </c>
    </row>
    <row r="3" spans="1:15" ht="15" customHeight="1">
      <c r="A3" s="89" t="s">
        <v>4979</v>
      </c>
      <c r="B3" s="162" t="s">
        <v>5127</v>
      </c>
      <c r="C3" s="65"/>
      <c r="D3" s="66"/>
      <c r="E3" s="71"/>
      <c r="F3" s="9">
        <v>0.89</v>
      </c>
      <c r="G3" s="64">
        <f t="shared" ref="G3:G13" si="0">F3/(4*0.000000001*I3*1000)</f>
        <v>7672.4137931034484</v>
      </c>
      <c r="H3" s="64">
        <f t="shared" ref="H3:H13" si="1">F3/(4*0.0000000005*I3*1000)</f>
        <v>15344.827586206897</v>
      </c>
      <c r="I3" s="60">
        <v>29</v>
      </c>
      <c r="J3" s="4"/>
      <c r="L3" s="63"/>
      <c r="M3" s="57"/>
      <c r="N3" s="57"/>
      <c r="O3" s="3"/>
    </row>
    <row r="4" spans="1:15">
      <c r="A4" s="89" t="s">
        <v>5114</v>
      </c>
      <c r="B4" s="163"/>
      <c r="C4" s="65"/>
      <c r="D4" s="66"/>
      <c r="E4" s="72"/>
      <c r="F4" s="9">
        <v>0.54</v>
      </c>
      <c r="G4" s="64">
        <f t="shared" si="0"/>
        <v>5400</v>
      </c>
      <c r="H4" s="64">
        <f t="shared" si="1"/>
        <v>10800</v>
      </c>
      <c r="I4" s="59">
        <v>25</v>
      </c>
      <c r="J4" s="4"/>
      <c r="L4" s="63"/>
      <c r="M4" s="57"/>
      <c r="N4" s="57"/>
      <c r="O4" s="3"/>
    </row>
    <row r="5" spans="1:15">
      <c r="A5" s="89" t="s">
        <v>5113</v>
      </c>
      <c r="B5" s="163"/>
      <c r="C5" s="65"/>
      <c r="D5" s="66"/>
      <c r="E5" s="72"/>
      <c r="F5" s="9">
        <v>0.51</v>
      </c>
      <c r="G5" s="64">
        <f t="shared" si="0"/>
        <v>5100</v>
      </c>
      <c r="H5" s="64">
        <f t="shared" si="1"/>
        <v>10200</v>
      </c>
      <c r="I5" s="59">
        <v>25</v>
      </c>
      <c r="J5" s="4"/>
      <c r="L5" s="63"/>
      <c r="M5" s="57"/>
      <c r="N5" s="57"/>
      <c r="O5" s="3"/>
    </row>
    <row r="6" spans="1:15">
      <c r="A6" s="89" t="s">
        <v>5112</v>
      </c>
      <c r="B6" s="163"/>
      <c r="C6" s="65"/>
      <c r="D6" s="66"/>
      <c r="E6" s="72"/>
      <c r="F6" s="9">
        <v>0.88</v>
      </c>
      <c r="G6" s="64">
        <f t="shared" si="0"/>
        <v>8800</v>
      </c>
      <c r="H6" s="64">
        <f t="shared" si="1"/>
        <v>17600</v>
      </c>
      <c r="I6" s="59">
        <v>25</v>
      </c>
      <c r="J6" s="4"/>
      <c r="L6" s="63"/>
      <c r="M6" s="57"/>
      <c r="N6" s="57"/>
      <c r="O6" s="3"/>
    </row>
    <row r="7" spans="1:15">
      <c r="A7" s="89" t="s">
        <v>5111</v>
      </c>
      <c r="B7" s="163"/>
      <c r="C7" s="67"/>
      <c r="D7" s="68"/>
      <c r="E7" s="73"/>
      <c r="F7" s="9">
        <v>1.24</v>
      </c>
      <c r="G7" s="64">
        <f t="shared" si="0"/>
        <v>12400</v>
      </c>
      <c r="H7" s="64">
        <f t="shared" si="1"/>
        <v>24800</v>
      </c>
      <c r="I7" s="59">
        <v>25</v>
      </c>
      <c r="J7" s="4"/>
      <c r="L7" s="63"/>
      <c r="M7" s="57"/>
      <c r="N7" s="57"/>
      <c r="O7" s="3"/>
    </row>
    <row r="8" spans="1:15">
      <c r="A8" s="89" t="s">
        <v>5110</v>
      </c>
      <c r="B8" s="163"/>
      <c r="C8" s="67"/>
      <c r="D8" s="68"/>
      <c r="E8" s="73"/>
      <c r="F8" s="9">
        <v>3</v>
      </c>
      <c r="G8" s="64">
        <f t="shared" si="0"/>
        <v>30000</v>
      </c>
      <c r="H8" s="64">
        <f t="shared" si="1"/>
        <v>60000</v>
      </c>
      <c r="I8" s="59">
        <v>25</v>
      </c>
      <c r="J8" s="4"/>
      <c r="L8" s="63"/>
      <c r="M8" s="57"/>
      <c r="N8" s="57"/>
      <c r="O8" s="3"/>
    </row>
    <row r="9" spans="1:15">
      <c r="A9" s="89" t="s">
        <v>5109</v>
      </c>
      <c r="B9" s="163"/>
      <c r="C9" s="65"/>
      <c r="D9" s="66"/>
      <c r="E9" s="72"/>
      <c r="F9" s="9">
        <v>1.53</v>
      </c>
      <c r="G9" s="64">
        <f t="shared" si="0"/>
        <v>20131.57894736842</v>
      </c>
      <c r="H9" s="64">
        <f t="shared" si="1"/>
        <v>40263.15789473684</v>
      </c>
      <c r="I9" s="59">
        <v>19</v>
      </c>
      <c r="J9" s="4"/>
      <c r="L9" s="63"/>
      <c r="M9" s="57"/>
      <c r="N9" s="57"/>
      <c r="O9" s="3"/>
    </row>
    <row r="10" spans="1:15">
      <c r="A10" s="89" t="s">
        <v>5108</v>
      </c>
      <c r="B10" s="163"/>
      <c r="C10" s="65"/>
      <c r="D10" s="66"/>
      <c r="E10" s="72"/>
      <c r="F10" s="9">
        <v>0.3</v>
      </c>
      <c r="G10" s="64">
        <f t="shared" si="0"/>
        <v>3947.3684210526312</v>
      </c>
      <c r="H10" s="64">
        <f t="shared" si="1"/>
        <v>7894.7368421052624</v>
      </c>
      <c r="I10" s="59">
        <v>19</v>
      </c>
      <c r="J10" s="4"/>
      <c r="L10" s="63"/>
      <c r="M10" s="57"/>
      <c r="N10" s="57"/>
      <c r="O10" s="3"/>
    </row>
    <row r="11" spans="1:15">
      <c r="A11" s="89" t="s">
        <v>5107</v>
      </c>
      <c r="B11" s="163"/>
      <c r="C11" s="67"/>
      <c r="D11" s="68"/>
      <c r="E11" s="73"/>
      <c r="F11" s="9">
        <v>0.16</v>
      </c>
      <c r="G11" s="64">
        <f t="shared" si="0"/>
        <v>2105.2631578947367</v>
      </c>
      <c r="H11" s="64">
        <f t="shared" si="1"/>
        <v>4210.5263157894733</v>
      </c>
      <c r="I11" s="59">
        <v>19</v>
      </c>
      <c r="J11" s="4"/>
      <c r="L11" s="63"/>
      <c r="M11" s="57"/>
      <c r="N11" s="57"/>
      <c r="O11" s="3"/>
    </row>
    <row r="12" spans="1:15">
      <c r="A12" s="89" t="s">
        <v>5106</v>
      </c>
      <c r="B12" s="163"/>
      <c r="C12" s="67"/>
      <c r="D12" s="68"/>
      <c r="E12" s="73"/>
      <c r="F12" s="9">
        <v>0.8</v>
      </c>
      <c r="G12" s="64">
        <f t="shared" si="0"/>
        <v>7692.3076923076924</v>
      </c>
      <c r="H12" s="64">
        <f t="shared" si="1"/>
        <v>15384.615384615385</v>
      </c>
      <c r="I12" s="59">
        <v>26</v>
      </c>
      <c r="J12" s="4"/>
      <c r="L12" s="63"/>
      <c r="M12" s="57"/>
      <c r="N12" s="57"/>
      <c r="O12" s="3"/>
    </row>
    <row r="13" spans="1:15">
      <c r="A13" s="90" t="s">
        <v>5105</v>
      </c>
      <c r="B13" s="164"/>
      <c r="C13" s="69"/>
      <c r="D13" s="70"/>
      <c r="E13" s="74"/>
      <c r="F13" s="12">
        <v>1.74</v>
      </c>
      <c r="G13" s="55">
        <f t="shared" si="0"/>
        <v>16730.76923076923</v>
      </c>
      <c r="H13" s="55">
        <f t="shared" si="1"/>
        <v>33461.538461538461</v>
      </c>
      <c r="I13" s="61">
        <v>26</v>
      </c>
      <c r="J13" s="4"/>
      <c r="L13" s="63"/>
      <c r="M13" s="57"/>
      <c r="N13" s="57"/>
      <c r="O13" s="3"/>
    </row>
    <row r="14" spans="1:15">
      <c r="A14" s="91" t="s">
        <v>588</v>
      </c>
      <c r="B14" s="163" t="s">
        <v>5133</v>
      </c>
      <c r="C14" s="7">
        <v>0.46999999999999992</v>
      </c>
      <c r="D14" s="8">
        <f t="shared" ref="D14:D30" si="2">C14/(1000*2*0.000000001)/1000</f>
        <v>234.99999999999991</v>
      </c>
      <c r="E14" s="8">
        <f t="shared" ref="E14:E22" si="3">C14/(1000*2*0.0000000005)/1000</f>
        <v>469.99999999999983</v>
      </c>
      <c r="F14" s="9">
        <v>1.01</v>
      </c>
      <c r="G14" s="64">
        <f>F14/(4*0.000000001*25*1000)</f>
        <v>10100</v>
      </c>
      <c r="H14" s="64">
        <f t="shared" ref="H14:H16" si="4">F14/(4*0.0000000005*25*1000)</f>
        <v>20200</v>
      </c>
      <c r="I14" s="60">
        <v>25</v>
      </c>
      <c r="K14" s="4"/>
    </row>
    <row r="15" spans="1:15">
      <c r="A15" s="91" t="s">
        <v>587</v>
      </c>
      <c r="B15" s="163"/>
      <c r="C15" s="98">
        <v>0.74999999999999989</v>
      </c>
      <c r="D15" s="99">
        <f t="shared" si="2"/>
        <v>374.99999999999989</v>
      </c>
      <c r="E15" s="99">
        <f t="shared" si="3"/>
        <v>749.99999999999977</v>
      </c>
      <c r="F15" s="100">
        <v>2.6</v>
      </c>
      <c r="G15" s="101">
        <f t="shared" ref="G15:G16" si="5">F15/(4*0.000000001*25*1000)</f>
        <v>26000</v>
      </c>
      <c r="H15" s="101">
        <f t="shared" si="4"/>
        <v>52000</v>
      </c>
      <c r="I15" s="102">
        <v>25</v>
      </c>
      <c r="K15" s="4"/>
    </row>
    <row r="16" spans="1:15">
      <c r="A16" s="91" t="s">
        <v>5102</v>
      </c>
      <c r="B16" s="163"/>
      <c r="C16" s="7">
        <v>0.85571428571428587</v>
      </c>
      <c r="D16" s="8">
        <f t="shared" si="2"/>
        <v>427.85714285714283</v>
      </c>
      <c r="E16" s="8">
        <f t="shared" si="3"/>
        <v>855.71428571428567</v>
      </c>
      <c r="F16" s="103">
        <v>1.06</v>
      </c>
      <c r="G16" s="104">
        <f t="shared" si="5"/>
        <v>10600</v>
      </c>
      <c r="H16" s="104">
        <f t="shared" si="4"/>
        <v>21200</v>
      </c>
      <c r="I16" s="102">
        <v>25</v>
      </c>
    </row>
    <row r="17" spans="1:10" ht="15" customHeight="1">
      <c r="A17" s="91" t="s">
        <v>584</v>
      </c>
      <c r="B17" s="163"/>
      <c r="C17" s="7">
        <v>0.3</v>
      </c>
      <c r="D17" s="8">
        <f t="shared" si="2"/>
        <v>149.99999999999997</v>
      </c>
      <c r="E17" s="8">
        <f t="shared" si="3"/>
        <v>299.99999999999994</v>
      </c>
      <c r="F17" s="9">
        <v>1.59</v>
      </c>
      <c r="G17" s="64">
        <f>F17/(4*0.000000001*19*1000)</f>
        <v>20921.052631578947</v>
      </c>
      <c r="H17" s="64">
        <f>F17/(4*0.0000000005*19*1000)</f>
        <v>41842.105263157893</v>
      </c>
      <c r="I17" s="102">
        <v>19</v>
      </c>
    </row>
    <row r="18" spans="1:10">
      <c r="A18" s="91" t="s">
        <v>585</v>
      </c>
      <c r="B18" s="163"/>
      <c r="C18" s="7">
        <v>0.16</v>
      </c>
      <c r="D18" s="8">
        <f t="shared" si="2"/>
        <v>79.999999999999986</v>
      </c>
      <c r="E18" s="8">
        <f t="shared" si="3"/>
        <v>159.99999999999997</v>
      </c>
      <c r="F18" s="9">
        <v>1.29</v>
      </c>
      <c r="G18" s="64">
        <f>F18/(4*0.000000001*19*1000)</f>
        <v>16973.684210526317</v>
      </c>
      <c r="H18" s="64">
        <f>F18/(4*0.0000000005*19*1000)</f>
        <v>33947.368421052633</v>
      </c>
      <c r="I18" s="102">
        <v>19</v>
      </c>
    </row>
    <row r="19" spans="1:10">
      <c r="A19" s="92" t="s">
        <v>586</v>
      </c>
      <c r="B19" s="164"/>
      <c r="C19" s="10">
        <v>0.96999999999999986</v>
      </c>
      <c r="D19" s="11">
        <f t="shared" si="2"/>
        <v>484.99999999999983</v>
      </c>
      <c r="E19" s="11">
        <f t="shared" si="3"/>
        <v>969.99999999999966</v>
      </c>
      <c r="F19" s="12">
        <v>2</v>
      </c>
      <c r="G19" s="55">
        <f>F19/(4*0.000000001*26*1000)</f>
        <v>19230.76923076923</v>
      </c>
      <c r="H19" s="55">
        <f>F19/(4*0.0000000005*26*1000)</f>
        <v>38461.538461538461</v>
      </c>
      <c r="I19" s="105">
        <v>26</v>
      </c>
    </row>
    <row r="20" spans="1:10">
      <c r="A20" s="91" t="s">
        <v>588</v>
      </c>
      <c r="B20" s="166" t="s">
        <v>5124</v>
      </c>
      <c r="C20" s="84">
        <v>0.5772159360000001</v>
      </c>
      <c r="D20" s="85">
        <f t="shared" si="2"/>
        <v>288.60796799999997</v>
      </c>
      <c r="E20" s="85">
        <f t="shared" si="3"/>
        <v>577.21593599999994</v>
      </c>
      <c r="F20" s="88">
        <v>0.70308000000000004</v>
      </c>
      <c r="G20" s="85">
        <f>F20/(4*0.000000001*25*1000)</f>
        <v>7030.8</v>
      </c>
      <c r="H20" s="85">
        <f t="shared" ref="H20:H22" si="6">F20/(4*0.0000000005*25*1000)</f>
        <v>14061.6</v>
      </c>
      <c r="I20" s="106">
        <v>25</v>
      </c>
      <c r="J20" s="5"/>
    </row>
    <row r="21" spans="1:10">
      <c r="A21" s="91" t="s">
        <v>587</v>
      </c>
      <c r="B21" s="163"/>
      <c r="C21" s="98">
        <v>0.34964092800000002</v>
      </c>
      <c r="D21" s="99">
        <f t="shared" si="2"/>
        <v>174.82046399999999</v>
      </c>
      <c r="E21" s="99">
        <f t="shared" si="3"/>
        <v>349.64092799999997</v>
      </c>
      <c r="F21" s="107">
        <v>1.24146</v>
      </c>
      <c r="G21" s="99">
        <f t="shared" ref="G21:G22" si="7">F21/(4*0.000000001*25*1000)</f>
        <v>12414.6</v>
      </c>
      <c r="H21" s="99">
        <f t="shared" si="6"/>
        <v>24829.200000000001</v>
      </c>
      <c r="I21" s="102">
        <v>25</v>
      </c>
      <c r="J21" s="5"/>
    </row>
    <row r="22" spans="1:10">
      <c r="A22" s="91" t="s">
        <v>5102</v>
      </c>
      <c r="B22" s="164"/>
      <c r="C22" s="86">
        <v>0.83784585599999994</v>
      </c>
      <c r="D22" s="87">
        <f t="shared" si="2"/>
        <v>418.9229279999999</v>
      </c>
      <c r="E22" s="87">
        <f t="shared" si="3"/>
        <v>837.8458559999998</v>
      </c>
      <c r="F22" s="108">
        <v>0.42731279999999999</v>
      </c>
      <c r="G22" s="109">
        <f t="shared" si="7"/>
        <v>4273.1279999999997</v>
      </c>
      <c r="H22" s="109">
        <f t="shared" si="6"/>
        <v>8546.2559999999994</v>
      </c>
      <c r="I22" s="61">
        <v>25</v>
      </c>
      <c r="J22" s="5"/>
    </row>
    <row r="23" spans="1:10">
      <c r="A23" s="93" t="s">
        <v>5101</v>
      </c>
      <c r="B23" s="166" t="s">
        <v>583</v>
      </c>
      <c r="C23" s="13">
        <v>1.7420000000000002</v>
      </c>
      <c r="D23" s="8">
        <f t="shared" si="2"/>
        <v>871</v>
      </c>
      <c r="E23" s="8">
        <f>C23/(1000*2*0.0000000005)/1000</f>
        <v>1742</v>
      </c>
      <c r="F23" s="110">
        <v>2.9986692562221262</v>
      </c>
      <c r="G23" s="111">
        <f t="shared" ref="G23:G25" si="8">F23/(4*0.000000001*20*1000)</f>
        <v>37483.365702776573</v>
      </c>
      <c r="H23" s="111">
        <f t="shared" ref="H23:H25" si="9">F23/(4*0.0000000005*20*1000)</f>
        <v>74966.731405553146</v>
      </c>
      <c r="I23" s="59">
        <v>20</v>
      </c>
    </row>
    <row r="24" spans="1:10">
      <c r="A24" s="91" t="s">
        <v>5098</v>
      </c>
      <c r="B24" s="163"/>
      <c r="C24" s="112">
        <v>7.5299999999999994</v>
      </c>
      <c r="D24" s="113">
        <f t="shared" si="2"/>
        <v>3764.9999999999991</v>
      </c>
      <c r="E24" s="113">
        <f>C24/(1000*2*0.0000000005)/1000</f>
        <v>7529.9999999999982</v>
      </c>
      <c r="F24" s="114">
        <v>3.9645119210398101</v>
      </c>
      <c r="G24" s="113">
        <f t="shared" si="8"/>
        <v>49556.399012997623</v>
      </c>
      <c r="H24" s="113">
        <f t="shared" si="9"/>
        <v>99112.798025995246</v>
      </c>
      <c r="I24" s="59">
        <v>20</v>
      </c>
    </row>
    <row r="25" spans="1:10">
      <c r="A25" s="91" t="s">
        <v>5099</v>
      </c>
      <c r="B25" s="163"/>
      <c r="C25" s="14">
        <v>7.5311999999999992</v>
      </c>
      <c r="D25" s="8">
        <f t="shared" si="2"/>
        <v>3765.599999999999</v>
      </c>
      <c r="E25" s="8">
        <f t="shared" ref="E25:E27" si="10">C25/(1000*2*0.0000000005)/1000</f>
        <v>7531.199999999998</v>
      </c>
      <c r="F25" s="9">
        <v>4.0695171226071407</v>
      </c>
      <c r="G25" s="64">
        <f t="shared" si="8"/>
        <v>50868.964032589254</v>
      </c>
      <c r="H25" s="64">
        <f t="shared" si="9"/>
        <v>101737.92806517851</v>
      </c>
      <c r="I25" s="59">
        <v>20</v>
      </c>
    </row>
    <row r="26" spans="1:10">
      <c r="A26" s="91" t="s">
        <v>5100</v>
      </c>
      <c r="B26" s="163"/>
      <c r="C26" s="14">
        <v>11.2386</v>
      </c>
      <c r="D26" s="8">
        <f t="shared" si="2"/>
        <v>5619.2999999999993</v>
      </c>
      <c r="E26" s="8">
        <f t="shared" si="10"/>
        <v>11238.599999999999</v>
      </c>
      <c r="F26" s="9">
        <v>3.764697549227936</v>
      </c>
      <c r="G26" s="64">
        <f>F26/(4*0.000000001*20*1000)</f>
        <v>47058.7193653492</v>
      </c>
      <c r="H26" s="64">
        <f>F26/(4*0.0000000005*20*1000)</f>
        <v>94117.438730698399</v>
      </c>
      <c r="I26" s="59">
        <v>20</v>
      </c>
    </row>
    <row r="27" spans="1:10">
      <c r="A27" s="92" t="s">
        <v>5097</v>
      </c>
      <c r="B27" s="164"/>
      <c r="C27" s="10">
        <v>22.276800000000001</v>
      </c>
      <c r="D27" s="55">
        <f t="shared" si="2"/>
        <v>11138.399999999998</v>
      </c>
      <c r="E27" s="55">
        <f t="shared" si="10"/>
        <v>22276.799999999996</v>
      </c>
      <c r="F27" s="56">
        <v>10.007105759284936</v>
      </c>
      <c r="G27" s="55">
        <f>F27/(4*0.000000001*20*1000)</f>
        <v>125088.82199106169</v>
      </c>
      <c r="H27" s="55">
        <f>F27/(4*0.0000000005*20*1000)</f>
        <v>250177.64398212338</v>
      </c>
      <c r="I27" s="61">
        <v>20</v>
      </c>
    </row>
    <row r="28" spans="1:10">
      <c r="A28" s="93" t="s">
        <v>5101</v>
      </c>
      <c r="B28" s="166" t="s">
        <v>5125</v>
      </c>
      <c r="C28" s="13">
        <v>1.5053303999999998</v>
      </c>
      <c r="D28" s="8">
        <f t="shared" si="2"/>
        <v>752.6651999999998</v>
      </c>
      <c r="E28" s="8">
        <f>C28/(1000*2*0.0000000005)/1000</f>
        <v>1505.3303999999996</v>
      </c>
      <c r="F28" s="110">
        <v>1.91</v>
      </c>
      <c r="G28" s="111">
        <f t="shared" ref="G28:G29" si="11">F28/(4*0.000000001*20*1000)</f>
        <v>23874.999999999996</v>
      </c>
      <c r="H28" s="111">
        <f t="shared" ref="H28:H29" si="12">F28/(4*0.0000000005*20*1000)</f>
        <v>47749.999999999993</v>
      </c>
      <c r="I28" s="59">
        <v>20</v>
      </c>
    </row>
    <row r="29" spans="1:10">
      <c r="A29" s="91" t="s">
        <v>5098</v>
      </c>
      <c r="B29" s="163"/>
      <c r="C29" s="112">
        <v>6.4252914857142862</v>
      </c>
      <c r="D29" s="113">
        <f t="shared" si="2"/>
        <v>3212.6457428571425</v>
      </c>
      <c r="E29" s="113">
        <f>C29/(1000*2*0.0000000005)/1000</f>
        <v>6425.291485714285</v>
      </c>
      <c r="F29" s="114">
        <v>5.03</v>
      </c>
      <c r="G29" s="113">
        <f t="shared" si="11"/>
        <v>62875</v>
      </c>
      <c r="H29" s="113">
        <f t="shared" si="12"/>
        <v>125750</v>
      </c>
      <c r="I29" s="59">
        <v>20</v>
      </c>
    </row>
    <row r="30" spans="1:10">
      <c r="A30" s="92" t="s">
        <v>5126</v>
      </c>
      <c r="B30" s="164"/>
      <c r="C30" s="10">
        <v>10.3887336</v>
      </c>
      <c r="D30" s="8">
        <f t="shared" si="2"/>
        <v>5194.3667999999989</v>
      </c>
      <c r="E30" s="8">
        <f>C30/(1000*2*0.0000000005)/1000</f>
        <v>10388.733599999998</v>
      </c>
      <c r="F30" s="56">
        <v>4.0199999999999996</v>
      </c>
      <c r="G30" s="55">
        <v>50249.999999999993</v>
      </c>
      <c r="H30" s="55">
        <v>100499.99999999999</v>
      </c>
      <c r="I30" s="61">
        <v>20</v>
      </c>
    </row>
    <row r="31" spans="1:10" ht="48" customHeight="1">
      <c r="A31" s="157" t="s">
        <v>5132</v>
      </c>
      <c r="B31" s="157"/>
      <c r="C31" s="157"/>
      <c r="D31" s="157"/>
      <c r="E31" s="157"/>
      <c r="F31" s="157"/>
      <c r="G31" s="157"/>
      <c r="H31" s="157"/>
      <c r="I31" s="157"/>
    </row>
    <row r="32" spans="1:10" ht="15" customHeight="1">
      <c r="A32" s="159" t="s">
        <v>5134</v>
      </c>
      <c r="B32" s="159"/>
      <c r="C32" s="159"/>
      <c r="D32" s="159"/>
      <c r="E32" s="159"/>
      <c r="F32" s="159"/>
      <c r="G32" s="159"/>
      <c r="H32" s="159"/>
      <c r="I32" s="159"/>
    </row>
    <row r="33" spans="1:9" ht="15" customHeight="1">
      <c r="A33" s="160" t="s">
        <v>5123</v>
      </c>
      <c r="B33" s="161"/>
      <c r="C33" s="161"/>
      <c r="D33" s="161"/>
      <c r="E33" s="161"/>
      <c r="F33" s="161"/>
      <c r="G33" s="161"/>
      <c r="H33" s="161"/>
      <c r="I33" s="161"/>
    </row>
    <row r="34" spans="1:9">
      <c r="A34" s="54"/>
      <c r="B34" s="54"/>
      <c r="C34" s="54"/>
      <c r="D34" s="54"/>
      <c r="E34" s="54"/>
      <c r="F34" s="54"/>
    </row>
    <row r="35" spans="1:9">
      <c r="A35" s="4"/>
      <c r="B35" s="5"/>
    </row>
    <row r="36" spans="1:9">
      <c r="A36" s="4"/>
      <c r="B36" s="5"/>
    </row>
    <row r="37" spans="1:9">
      <c r="A37" s="4"/>
      <c r="B37" s="5"/>
    </row>
    <row r="38" spans="1:9">
      <c r="A38" s="4"/>
      <c r="B38" s="5"/>
    </row>
    <row r="39" spans="1:9">
      <c r="A39" s="4"/>
      <c r="B39" s="5"/>
    </row>
    <row r="40" spans="1:9">
      <c r="A40" s="4"/>
      <c r="B40" s="5"/>
    </row>
  </sheetData>
  <mergeCells count="12">
    <mergeCell ref="A31:I31"/>
    <mergeCell ref="A32:I32"/>
    <mergeCell ref="A33:I33"/>
    <mergeCell ref="B3:B13"/>
    <mergeCell ref="G1:H1"/>
    <mergeCell ref="A1:A2"/>
    <mergeCell ref="B1:B2"/>
    <mergeCell ref="D1:E1"/>
    <mergeCell ref="B14:B19"/>
    <mergeCell ref="B20:B22"/>
    <mergeCell ref="B23:B27"/>
    <mergeCell ref="B28:B30"/>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Table S1</vt:lpstr>
      <vt:lpstr>Table S2</vt:lpstr>
      <vt:lpstr>Table S3</vt:lpstr>
      <vt:lpstr>Table S4</vt:lpstr>
      <vt:lpstr>Table S5</vt:lpstr>
    </vt:vector>
  </TitlesOfParts>
  <Company>Universitat Pompeu Fabra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Prado Martinez</dc:creator>
  <cp:lastModifiedBy>Javier Prado Martinez</cp:lastModifiedBy>
  <cp:lastPrinted>2012-08-30T01:36:38Z</cp:lastPrinted>
  <dcterms:created xsi:type="dcterms:W3CDTF">2012-06-18T02:19:39Z</dcterms:created>
  <dcterms:modified xsi:type="dcterms:W3CDTF">2013-04-19T19:17:21Z</dcterms:modified>
</cp:coreProperties>
</file>