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ocuments\Jobs\"/>
    </mc:Choice>
  </mc:AlternateContent>
  <xr:revisionPtr revIDLastSave="0" documentId="13_ncr:1_{E4D68090-AA55-4476-924B-EB97A9E86638}" xr6:coauthVersionLast="47" xr6:coauthVersionMax="47" xr10:uidLastSave="{00000000-0000-0000-0000-000000000000}"/>
  <bookViews>
    <workbookView xWindow="-108" yWindow="-108" windowWidth="23256" windowHeight="12576" xr2:uid="{1827F71C-AD7C-4E46-BCA4-98CE661102E4}"/>
  </bookViews>
  <sheets>
    <sheet name="Cost Benefit Analysis" sheetId="6" r:id="rId1"/>
    <sheet name="Utility Usage" sheetId="1" r:id="rId2"/>
    <sheet name="Sunlight Reqs" sheetId="3" r:id="rId3"/>
    <sheet name="Panel Production" sheetId="5" r:id="rId4"/>
    <sheet name="Panel Cos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6" l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H20" i="6"/>
  <c r="H21" i="6"/>
  <c r="H22" i="6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19" i="6"/>
  <c r="I18" i="6"/>
  <c r="I17" i="6"/>
  <c r="H18" i="6"/>
  <c r="H17" i="6"/>
  <c r="G19" i="6"/>
  <c r="G20" i="6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18" i="6"/>
  <c r="G17" i="6"/>
  <c r="F20" i="6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19" i="6"/>
  <c r="F18" i="6"/>
  <c r="D18" i="6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F17" i="6"/>
  <c r="D17" i="6"/>
  <c r="E17" i="6"/>
  <c r="C19" i="6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18" i="6"/>
  <c r="C17" i="6"/>
  <c r="B17" i="6"/>
  <c r="T4" i="6"/>
  <c r="T5" i="6"/>
  <c r="T6" i="6" s="1"/>
  <c r="T7" i="6" s="1"/>
  <c r="T8" i="6" s="1"/>
  <c r="T9" i="6" s="1"/>
  <c r="T10" i="6" s="1"/>
  <c r="T11" i="6" s="1"/>
  <c r="T12" i="6" s="1"/>
  <c r="T13" i="6" s="1"/>
  <c r="T3" i="6"/>
  <c r="R4" i="6"/>
  <c r="R5" i="6" s="1"/>
  <c r="R6" i="6" s="1"/>
  <c r="R7" i="6" s="1"/>
  <c r="R8" i="6" s="1"/>
  <c r="R9" i="6" s="1"/>
  <c r="R10" i="6" s="1"/>
  <c r="R11" i="6" s="1"/>
  <c r="R12" i="6" s="1"/>
  <c r="R13" i="6" s="1"/>
  <c r="R3" i="6"/>
  <c r="R2" i="6"/>
  <c r="Q4" i="6"/>
  <c r="Q5" i="6" s="1"/>
  <c r="Q6" i="6" s="1"/>
  <c r="Q7" i="6" s="1"/>
  <c r="Q8" i="6" s="1"/>
  <c r="Q9" i="6" s="1"/>
  <c r="Q10" i="6" s="1"/>
  <c r="Q11" i="6" s="1"/>
  <c r="Q12" i="6" s="1"/>
  <c r="Q13" i="6" s="1"/>
  <c r="Q3" i="6"/>
  <c r="Q2" i="6"/>
  <c r="P4" i="6"/>
  <c r="P5" i="6" s="1"/>
  <c r="P6" i="6" s="1"/>
  <c r="P7" i="6" s="1"/>
  <c r="P8" i="6" s="1"/>
  <c r="P9" i="6" s="1"/>
  <c r="P10" i="6" s="1"/>
  <c r="P11" i="6" s="1"/>
  <c r="P12" i="6" s="1"/>
  <c r="P13" i="6" s="1"/>
  <c r="P3" i="6"/>
  <c r="P2" i="6"/>
  <c r="O4" i="6"/>
  <c r="O5" i="6"/>
  <c r="O6" i="6"/>
  <c r="O7" i="6" s="1"/>
  <c r="O8" i="6" s="1"/>
  <c r="O9" i="6" s="1"/>
  <c r="O10" i="6" s="1"/>
  <c r="O11" i="6" s="1"/>
  <c r="O12" i="6" s="1"/>
  <c r="O13" i="6" s="1"/>
  <c r="O3" i="6"/>
  <c r="O2" i="6"/>
  <c r="N3" i="6"/>
  <c r="N4" i="6"/>
  <c r="N5" i="6"/>
  <c r="N6" i="6"/>
  <c r="N7" i="6"/>
  <c r="N8" i="6"/>
  <c r="N9" i="6"/>
  <c r="N10" i="6"/>
  <c r="N11" i="6"/>
  <c r="N12" i="6"/>
  <c r="N13" i="6"/>
  <c r="N2" i="6"/>
  <c r="M13" i="6"/>
  <c r="M3" i="6"/>
  <c r="M4" i="6"/>
  <c r="M5" i="6"/>
  <c r="M6" i="6"/>
  <c r="M7" i="6"/>
  <c r="M8" i="6"/>
  <c r="M9" i="6"/>
  <c r="M10" i="6"/>
  <c r="M11" i="6"/>
  <c r="M12" i="6"/>
  <c r="M2" i="6"/>
  <c r="L3" i="6"/>
  <c r="L4" i="6"/>
  <c r="L5" i="6"/>
  <c r="L6" i="6"/>
  <c r="L7" i="6"/>
  <c r="L8" i="6"/>
  <c r="L9" i="6"/>
  <c r="L10" i="6"/>
  <c r="L11" i="6"/>
  <c r="L12" i="6"/>
  <c r="L13" i="6"/>
  <c r="L2" i="6"/>
  <c r="K3" i="6"/>
  <c r="K4" i="6"/>
  <c r="K5" i="6"/>
  <c r="K6" i="6"/>
  <c r="K7" i="6"/>
  <c r="K8" i="6"/>
  <c r="K9" i="6"/>
  <c r="K10" i="6"/>
  <c r="K11" i="6"/>
  <c r="K12" i="6"/>
  <c r="K13" i="6"/>
  <c r="K2" i="6"/>
  <c r="I7" i="4"/>
  <c r="I8" i="4"/>
  <c r="I9" i="4"/>
  <c r="I10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4" i="1"/>
  <c r="F5" i="1"/>
  <c r="F6" i="1"/>
  <c r="F7" i="1"/>
  <c r="F8" i="1"/>
  <c r="F9" i="1"/>
  <c r="F10" i="1"/>
  <c r="F11" i="1"/>
  <c r="F12" i="1"/>
  <c r="F13" i="1"/>
  <c r="F14" i="1"/>
  <c r="F3" i="1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J3" i="5"/>
  <c r="J4" i="5"/>
  <c r="J5" i="5"/>
  <c r="J6" i="5"/>
  <c r="J7" i="5"/>
  <c r="J8" i="5"/>
  <c r="J9" i="5"/>
  <c r="J10" i="5"/>
  <c r="J11" i="5"/>
  <c r="J12" i="5"/>
  <c r="J13" i="5"/>
  <c r="J2" i="5"/>
  <c r="I3" i="5"/>
  <c r="I2" i="5"/>
  <c r="I4" i="5"/>
  <c r="I5" i="5"/>
  <c r="I6" i="5"/>
  <c r="I7" i="5"/>
  <c r="I8" i="5"/>
  <c r="I9" i="5"/>
  <c r="I10" i="5"/>
  <c r="I11" i="5"/>
  <c r="I12" i="5"/>
  <c r="I13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J3" i="1"/>
  <c r="K3" i="1" s="1"/>
  <c r="L3" i="1" s="1"/>
  <c r="M3" i="1" s="1"/>
  <c r="N3" i="1" s="1"/>
  <c r="O3" i="1" s="1"/>
  <c r="P3" i="1" s="1"/>
  <c r="Q3" i="1" s="1"/>
  <c r="R3" i="1" s="1"/>
  <c r="S3" i="1" s="1"/>
  <c r="D3" i="3"/>
  <c r="D4" i="3"/>
  <c r="D5" i="3"/>
  <c r="D6" i="3"/>
  <c r="D7" i="3"/>
  <c r="D8" i="3"/>
  <c r="D9" i="3"/>
  <c r="D10" i="3"/>
  <c r="D11" i="3"/>
  <c r="D12" i="3"/>
  <c r="D13" i="3"/>
  <c r="D2" i="3"/>
  <c r="E19" i="1"/>
  <c r="E20" i="1"/>
  <c r="E21" i="1"/>
  <c r="E22" i="1"/>
  <c r="E23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B13" i="1" s="1"/>
  <c r="E3" i="1"/>
  <c r="B14" i="1" s="1"/>
  <c r="E18" i="6" l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T3" i="1"/>
  <c r="U3" i="1" s="1"/>
  <c r="V3" i="1" l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J7" i="1"/>
  <c r="P7" i="1" l="1"/>
  <c r="O7" i="1"/>
  <c r="N7" i="1"/>
  <c r="M7" i="1"/>
  <c r="L7" i="1"/>
  <c r="K7" i="1"/>
</calcChain>
</file>

<file path=xl/sharedStrings.xml><?xml version="1.0" encoding="utf-8"?>
<sst xmlns="http://schemas.openxmlformats.org/spreadsheetml/2006/main" count="150" uniqueCount="74">
  <si>
    <t>Month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</si>
  <si>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</si>
  <si>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</si>
  <si>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</si>
  <si>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</si>
  <si>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</si>
  <si>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</si>
  <si>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</si>
  <si>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</si>
  <si>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</si>
  <si>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</si>
  <si>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Cost ($)</t>
  </si>
  <si>
    <t>Usage (kWh) / Month</t>
  </si>
  <si>
    <t>Usage (kWh)  / Day</t>
  </si>
  <si>
    <t>May</t>
  </si>
  <si>
    <t>June</t>
  </si>
  <si>
    <t>May (ESTIMATION)</t>
  </si>
  <si>
    <t>June (ESTIMATION)</t>
  </si>
  <si>
    <t>Days in Cycle</t>
  </si>
  <si>
    <t>Usage Needed (kWh)  / Day</t>
  </si>
  <si>
    <t>Sunlight hours</t>
  </si>
  <si>
    <t>kW Needed (kWh / hours)</t>
  </si>
  <si>
    <t>System 1 (kW provided):</t>
  </si>
  <si>
    <t>Total Spent on Utilities</t>
  </si>
  <si>
    <t>Time (month)</t>
  </si>
  <si>
    <t>Time (year)</t>
  </si>
  <si>
    <t>Time (Years)</t>
  </si>
  <si>
    <t>System 2 (kW provided):</t>
  </si>
  <si>
    <t>System 3 (kW provided):</t>
  </si>
  <si>
    <t>System 4 (kW provided):</t>
  </si>
  <si>
    <t>System 1 (kWh per day):</t>
  </si>
  <si>
    <t>System 2 (kWh per day):</t>
  </si>
  <si>
    <t>System 3 (kWh per day):</t>
  </si>
  <si>
    <t>System 4 (kWh per day):</t>
  </si>
  <si>
    <t>System 1: kWh Needed from the Grid</t>
  </si>
  <si>
    <t>System 2: kWh Needed from the Grid</t>
  </si>
  <si>
    <t>System 3: kWh Needed from the Grid</t>
  </si>
  <si>
    <t>System 4: kWh Needed from the Grid</t>
  </si>
  <si>
    <t>Cost per kWh</t>
  </si>
  <si>
    <t>System 1: additional cost on grid</t>
  </si>
  <si>
    <t>System 2: additional cost on grid</t>
  </si>
  <si>
    <t>System 3: additional cost on grid</t>
  </si>
  <si>
    <t>System 4: additional cost on grid</t>
  </si>
  <si>
    <t>System 1: Install Cost</t>
  </si>
  <si>
    <t>System 2: Install Cost</t>
  </si>
  <si>
    <t>System 3: Install Cost</t>
  </si>
  <si>
    <t>System 4: Install Cost</t>
  </si>
  <si>
    <t>System 1: Monthly cost</t>
  </si>
  <si>
    <t>System 2: Monthly cost</t>
  </si>
  <si>
    <t>System 3: Monthly cost</t>
  </si>
  <si>
    <t>System 4: Monthly cost</t>
  </si>
  <si>
    <t>System 1: Accumulated cost</t>
  </si>
  <si>
    <t>System 2: Accumulated cost</t>
  </si>
  <si>
    <t>System 3: Accumulated cost</t>
  </si>
  <si>
    <t>System 4: Accumulated cost</t>
  </si>
  <si>
    <t>Monthly Normal Utility Costs</t>
  </si>
  <si>
    <t>Accumulated Normal Utility Costs</t>
  </si>
  <si>
    <t>Year Number</t>
  </si>
  <si>
    <t>Month Number</t>
  </si>
  <si>
    <t>Yearly Normal Utility Costs</t>
  </si>
  <si>
    <t>System 1: Yearly Cost</t>
  </si>
  <si>
    <t>System 1: Accumulated Cost</t>
  </si>
  <si>
    <t>System 2: Yearly Cost</t>
  </si>
  <si>
    <t>System 2: Accumulated Cost</t>
  </si>
  <si>
    <t>System 3: Yearly Cost</t>
  </si>
  <si>
    <t>System 3: Accumulated Cost</t>
  </si>
  <si>
    <t>System 4: Yearly Cost</t>
  </si>
  <si>
    <t>System 4: Accumulated Cost</t>
  </si>
  <si>
    <t>Data for Graphing</t>
  </si>
  <si>
    <t>Cost using Clark Public Utilities</t>
  </si>
  <si>
    <t>Cost for 5 kW System</t>
  </si>
  <si>
    <t>Cost for 10 kW System</t>
  </si>
  <si>
    <t>Cost for 15 kW System</t>
  </si>
  <si>
    <t>Cost for 40 kW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</si>
</sst>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Price of Utilities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Benefit Analysis'!$B$71</c:f>
              <c:strCache>
                <c:ptCount val="1"/>
                <c:pt idx="0">
                  <c:v>Cost using Clark Public 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Analysis'!$A$72:$A$121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'Cost Benefit Analysis'!$B$72:$B$121</c:f>
              <c:numCache>
                <c:formatCode>General</c:formatCode>
                <c:ptCount val="50"/>
                <c:pt idx="0">
                  <c:v>2014.7200000000003</c:v>
                </c:pt>
                <c:pt idx="1">
                  <c:v>4029.4400000000005</c:v>
                </c:pt>
                <c:pt idx="2">
                  <c:v>6044.1600000000008</c:v>
                </c:pt>
                <c:pt idx="3">
                  <c:v>8058.880000000001</c:v>
                </c:pt>
                <c:pt idx="4">
                  <c:v>10073.600000000002</c:v>
                </c:pt>
                <c:pt idx="5">
                  <c:v>12088.320000000003</c:v>
                </c:pt>
                <c:pt idx="6">
                  <c:v>14103.040000000005</c:v>
                </c:pt>
                <c:pt idx="7">
                  <c:v>16117.760000000006</c:v>
                </c:pt>
                <c:pt idx="8">
                  <c:v>18132.480000000007</c:v>
                </c:pt>
                <c:pt idx="9">
                  <c:v>20147.200000000008</c:v>
                </c:pt>
                <c:pt idx="10">
                  <c:v>22161.920000000009</c:v>
                </c:pt>
                <c:pt idx="11">
                  <c:v>24176.64000000001</c:v>
                </c:pt>
                <c:pt idx="12">
                  <c:v>26191.360000000011</c:v>
                </c:pt>
                <c:pt idx="13">
                  <c:v>28206.080000000013</c:v>
                </c:pt>
                <c:pt idx="14">
                  <c:v>30220.800000000014</c:v>
                </c:pt>
                <c:pt idx="15">
                  <c:v>32235.520000000015</c:v>
                </c:pt>
                <c:pt idx="16">
                  <c:v>34250.240000000013</c:v>
                </c:pt>
                <c:pt idx="17">
                  <c:v>36264.960000000014</c:v>
                </c:pt>
                <c:pt idx="18">
                  <c:v>38279.680000000015</c:v>
                </c:pt>
                <c:pt idx="19">
                  <c:v>40294.400000000016</c:v>
                </c:pt>
                <c:pt idx="20">
                  <c:v>42309.120000000017</c:v>
                </c:pt>
                <c:pt idx="21">
                  <c:v>44323.840000000018</c:v>
                </c:pt>
                <c:pt idx="22">
                  <c:v>46338.560000000019</c:v>
                </c:pt>
                <c:pt idx="23">
                  <c:v>48353.280000000021</c:v>
                </c:pt>
                <c:pt idx="24">
                  <c:v>50368.000000000022</c:v>
                </c:pt>
                <c:pt idx="25">
                  <c:v>52382.720000000023</c:v>
                </c:pt>
                <c:pt idx="26">
                  <c:v>54397.440000000024</c:v>
                </c:pt>
                <c:pt idx="27">
                  <c:v>56412.160000000025</c:v>
                </c:pt>
                <c:pt idx="28">
                  <c:v>58426.880000000026</c:v>
                </c:pt>
                <c:pt idx="29">
                  <c:v>60441.600000000028</c:v>
                </c:pt>
                <c:pt idx="30">
                  <c:v>62456.320000000029</c:v>
                </c:pt>
                <c:pt idx="31">
                  <c:v>64471.04000000003</c:v>
                </c:pt>
                <c:pt idx="32">
                  <c:v>66485.760000000024</c:v>
                </c:pt>
                <c:pt idx="33">
                  <c:v>68500.480000000025</c:v>
                </c:pt>
                <c:pt idx="34">
                  <c:v>70515.200000000026</c:v>
                </c:pt>
                <c:pt idx="35">
                  <c:v>72529.920000000027</c:v>
                </c:pt>
                <c:pt idx="36">
                  <c:v>74544.640000000029</c:v>
                </c:pt>
                <c:pt idx="37">
                  <c:v>76559.36000000003</c:v>
                </c:pt>
                <c:pt idx="38">
                  <c:v>78574.080000000031</c:v>
                </c:pt>
                <c:pt idx="39">
                  <c:v>80588.800000000032</c:v>
                </c:pt>
                <c:pt idx="40">
                  <c:v>82603.520000000033</c:v>
                </c:pt>
                <c:pt idx="41">
                  <c:v>84618.240000000034</c:v>
                </c:pt>
                <c:pt idx="42">
                  <c:v>86632.960000000036</c:v>
                </c:pt>
                <c:pt idx="43">
                  <c:v>88647.680000000037</c:v>
                </c:pt>
                <c:pt idx="44">
                  <c:v>90662.400000000038</c:v>
                </c:pt>
                <c:pt idx="45">
                  <c:v>92677.120000000039</c:v>
                </c:pt>
                <c:pt idx="46">
                  <c:v>94691.84000000004</c:v>
                </c:pt>
                <c:pt idx="47">
                  <c:v>96706.560000000041</c:v>
                </c:pt>
                <c:pt idx="48">
                  <c:v>98721.280000000042</c:v>
                </c:pt>
                <c:pt idx="49">
                  <c:v>100736.00000000004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F-4E66-B649-09AB0D657AF1}"/>
            </c:ext>
          </c:extLst>
        </c:ser>
        <c:ser>
          <c:idx val="1"/>
          <c:order val="1"/>
          <c:tx>
            <c:strRef>
              <c:f>'Cost Benefit Analysis'!$C$71</c:f>
              <c:strCache>
                <c:ptCount val="1"/>
                <c:pt idx="0">
                  <c:v>Cost for 5 kW 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Analysis'!$A$72:$A$121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'Cost Benefit Analysis'!$C$72:$C$121</c:f>
              <c:numCache>
                <c:formatCode>General</c:formatCode>
                <c:ptCount val="50"/>
                <c:pt idx="0">
                  <c:v>12106.740000000002</c:v>
                </c:pt>
                <c:pt idx="1">
                  <c:v>13433.480000000001</c:v>
                </c:pt>
                <c:pt idx="2">
                  <c:v>14760.220000000001</c:v>
                </c:pt>
                <c:pt idx="3">
                  <c:v>16086.960000000001</c:v>
                </c:pt>
                <c:pt idx="4">
                  <c:v>17413.7</c:v>
                </c:pt>
                <c:pt idx="5">
                  <c:v>18740.440000000002</c:v>
                </c:pt>
                <c:pt idx="6">
                  <c:v>20067.180000000004</c:v>
                </c:pt>
                <c:pt idx="7">
                  <c:v>21393.920000000006</c:v>
                </c:pt>
                <c:pt idx="8">
                  <c:v>22720.660000000007</c:v>
                </c:pt>
                <c:pt idx="9">
                  <c:v>24047.400000000009</c:v>
                </c:pt>
                <c:pt idx="10">
                  <c:v>25374.14000000001</c:v>
                </c:pt>
                <c:pt idx="11">
                  <c:v>26700.880000000012</c:v>
                </c:pt>
                <c:pt idx="12">
                  <c:v>28027.620000000014</c:v>
                </c:pt>
                <c:pt idx="13">
                  <c:v>29354.360000000015</c:v>
                </c:pt>
                <c:pt idx="14">
                  <c:v>30681.100000000017</c:v>
                </c:pt>
                <c:pt idx="15">
                  <c:v>32007.840000000018</c:v>
                </c:pt>
                <c:pt idx="16">
                  <c:v>33334.580000000016</c:v>
                </c:pt>
                <c:pt idx="17">
                  <c:v>34661.320000000014</c:v>
                </c:pt>
                <c:pt idx="18">
                  <c:v>35988.060000000012</c:v>
                </c:pt>
                <c:pt idx="19">
                  <c:v>37314.80000000001</c:v>
                </c:pt>
                <c:pt idx="20">
                  <c:v>38641.540000000008</c:v>
                </c:pt>
                <c:pt idx="21">
                  <c:v>39968.280000000006</c:v>
                </c:pt>
                <c:pt idx="22">
                  <c:v>41295.020000000004</c:v>
                </c:pt>
                <c:pt idx="23">
                  <c:v>42621.760000000002</c:v>
                </c:pt>
                <c:pt idx="24">
                  <c:v>43948.5</c:v>
                </c:pt>
                <c:pt idx="25">
                  <c:v>45275.24</c:v>
                </c:pt>
                <c:pt idx="26">
                  <c:v>46601.979999999996</c:v>
                </c:pt>
                <c:pt idx="27">
                  <c:v>47928.719999999994</c:v>
                </c:pt>
                <c:pt idx="28">
                  <c:v>49255.459999999992</c:v>
                </c:pt>
                <c:pt idx="29">
                  <c:v>50582.19999999999</c:v>
                </c:pt>
                <c:pt idx="30">
                  <c:v>51908.939999999988</c:v>
                </c:pt>
                <c:pt idx="31">
                  <c:v>53235.679999999986</c:v>
                </c:pt>
                <c:pt idx="32">
                  <c:v>54562.419999999984</c:v>
                </c:pt>
                <c:pt idx="33">
                  <c:v>55889.159999999982</c:v>
                </c:pt>
                <c:pt idx="34">
                  <c:v>57215.89999999998</c:v>
                </c:pt>
                <c:pt idx="35">
                  <c:v>58542.639999999978</c:v>
                </c:pt>
                <c:pt idx="36">
                  <c:v>59869.379999999976</c:v>
                </c:pt>
                <c:pt idx="37">
                  <c:v>61196.119999999974</c:v>
                </c:pt>
                <c:pt idx="38">
                  <c:v>62522.859999999971</c:v>
                </c:pt>
                <c:pt idx="39">
                  <c:v>63849.599999999969</c:v>
                </c:pt>
                <c:pt idx="40">
                  <c:v>65176.339999999967</c:v>
                </c:pt>
                <c:pt idx="41">
                  <c:v>66503.079999999973</c:v>
                </c:pt>
                <c:pt idx="42">
                  <c:v>67829.819999999978</c:v>
                </c:pt>
                <c:pt idx="43">
                  <c:v>69156.559999999983</c:v>
                </c:pt>
                <c:pt idx="44">
                  <c:v>70483.299999999988</c:v>
                </c:pt>
                <c:pt idx="45">
                  <c:v>71810.039999999994</c:v>
                </c:pt>
                <c:pt idx="46">
                  <c:v>73136.78</c:v>
                </c:pt>
                <c:pt idx="47">
                  <c:v>74463.520000000004</c:v>
                </c:pt>
                <c:pt idx="48">
                  <c:v>75790.260000000009</c:v>
                </c:pt>
                <c:pt idx="49">
                  <c:v>77117.000000000015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F-4E66-B649-09AB0D657AF1}"/>
            </c:ext>
          </c:extLst>
        </c:ser>
        <c:ser>
          <c:idx val="2"/>
          <c:order val="2"/>
          <c:tx>
            <c:strRef>
              <c:f>'Cost Benefit Analysis'!$D$71</c:f>
              <c:strCache>
                <c:ptCount val="1"/>
                <c:pt idx="0">
                  <c:v>Cost for 10 kW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Analysis'!$A$72:$A$121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'Cost Benefit Analysis'!$D$72:$D$121</c:f>
              <c:numCache>
                <c:formatCode>General</c:formatCode>
                <c:ptCount val="50"/>
                <c:pt idx="0">
                  <c:v>22214.960000000006</c:v>
                </c:pt>
                <c:pt idx="1">
                  <c:v>22869.920000000006</c:v>
                </c:pt>
                <c:pt idx="2">
                  <c:v>23524.880000000005</c:v>
                </c:pt>
                <c:pt idx="3">
                  <c:v>24179.840000000004</c:v>
                </c:pt>
                <c:pt idx="4">
                  <c:v>24834.800000000003</c:v>
                </c:pt>
                <c:pt idx="5">
                  <c:v>25489.760000000002</c:v>
                </c:pt>
                <c:pt idx="6">
                  <c:v>26144.720000000001</c:v>
                </c:pt>
                <c:pt idx="7">
                  <c:v>26799.68</c:v>
                </c:pt>
                <c:pt idx="8">
                  <c:v>27454.639999999999</c:v>
                </c:pt>
                <c:pt idx="9">
                  <c:v>28109.599999999999</c:v>
                </c:pt>
                <c:pt idx="10">
                  <c:v>28764.559999999998</c:v>
                </c:pt>
                <c:pt idx="11">
                  <c:v>29419.519999999997</c:v>
                </c:pt>
                <c:pt idx="12">
                  <c:v>30074.479999999996</c:v>
                </c:pt>
                <c:pt idx="13">
                  <c:v>30729.439999999995</c:v>
                </c:pt>
                <c:pt idx="14">
                  <c:v>31384.399999999994</c:v>
                </c:pt>
                <c:pt idx="15">
                  <c:v>32039.359999999993</c:v>
                </c:pt>
                <c:pt idx="16">
                  <c:v>32694.319999999992</c:v>
                </c:pt>
                <c:pt idx="17">
                  <c:v>33349.279999999992</c:v>
                </c:pt>
                <c:pt idx="18">
                  <c:v>34004.239999999991</c:v>
                </c:pt>
                <c:pt idx="19">
                  <c:v>34659.19999999999</c:v>
                </c:pt>
                <c:pt idx="20">
                  <c:v>35314.159999999989</c:v>
                </c:pt>
                <c:pt idx="21">
                  <c:v>35969.119999999988</c:v>
                </c:pt>
                <c:pt idx="22">
                  <c:v>36624.079999999987</c:v>
                </c:pt>
                <c:pt idx="23">
                  <c:v>37279.039999999986</c:v>
                </c:pt>
                <c:pt idx="24">
                  <c:v>37933.999999999985</c:v>
                </c:pt>
                <c:pt idx="25">
                  <c:v>38588.959999999985</c:v>
                </c:pt>
                <c:pt idx="26">
                  <c:v>39243.919999999984</c:v>
                </c:pt>
                <c:pt idx="27">
                  <c:v>39898.879999999983</c:v>
                </c:pt>
                <c:pt idx="28">
                  <c:v>40553.839999999982</c:v>
                </c:pt>
                <c:pt idx="29">
                  <c:v>41208.799999999981</c:v>
                </c:pt>
                <c:pt idx="30">
                  <c:v>41863.75999999998</c:v>
                </c:pt>
                <c:pt idx="31">
                  <c:v>42518.719999999979</c:v>
                </c:pt>
                <c:pt idx="32">
                  <c:v>43173.679999999978</c:v>
                </c:pt>
                <c:pt idx="33">
                  <c:v>43828.639999999978</c:v>
                </c:pt>
                <c:pt idx="34">
                  <c:v>44483.599999999977</c:v>
                </c:pt>
                <c:pt idx="35">
                  <c:v>45138.559999999976</c:v>
                </c:pt>
                <c:pt idx="36">
                  <c:v>45793.519999999975</c:v>
                </c:pt>
                <c:pt idx="37">
                  <c:v>46448.479999999974</c:v>
                </c:pt>
                <c:pt idx="38">
                  <c:v>47103.439999999973</c:v>
                </c:pt>
                <c:pt idx="39">
                  <c:v>47758.399999999972</c:v>
                </c:pt>
                <c:pt idx="40">
                  <c:v>48413.359999999971</c:v>
                </c:pt>
                <c:pt idx="41">
                  <c:v>49068.319999999971</c:v>
                </c:pt>
                <c:pt idx="42">
                  <c:v>49723.27999999997</c:v>
                </c:pt>
                <c:pt idx="43">
                  <c:v>50378.239999999969</c:v>
                </c:pt>
                <c:pt idx="44">
                  <c:v>51033.199999999968</c:v>
                </c:pt>
                <c:pt idx="45">
                  <c:v>51688.159999999967</c:v>
                </c:pt>
                <c:pt idx="46">
                  <c:v>52343.119999999966</c:v>
                </c:pt>
                <c:pt idx="47">
                  <c:v>52998.079999999965</c:v>
                </c:pt>
                <c:pt idx="48">
                  <c:v>53653.039999999964</c:v>
                </c:pt>
                <c:pt idx="49">
                  <c:v>54307.999999999964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F-4E66-B649-09AB0D657AF1}"/>
            </c:ext>
          </c:extLst>
        </c:ser>
        <c:ser>
          <c:idx val="3"/>
          <c:order val="3"/>
          <c:tx>
            <c:strRef>
              <c:f>'Cost Benefit Analysis'!$E$71</c:f>
              <c:strCache>
                <c:ptCount val="1"/>
                <c:pt idx="0">
                  <c:v>Cost for 15 kW System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'Cost Benefit Analysis'!$A$72:$A$121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'Cost Benefit Analysis'!$E$72:$E$121</c:f>
              <c:numCache>
                <c:formatCode>General</c:formatCode>
                <c:ptCount val="50"/>
                <c:pt idx="0">
                  <c:v>32680.87</c:v>
                </c:pt>
                <c:pt idx="1">
                  <c:v>33021.74</c:v>
                </c:pt>
                <c:pt idx="2">
                  <c:v>33362.61</c:v>
                </c:pt>
                <c:pt idx="3">
                  <c:v>33703.480000000003</c:v>
                </c:pt>
                <c:pt idx="4">
                  <c:v>34044.350000000006</c:v>
                </c:pt>
                <c:pt idx="5">
                  <c:v>34385.220000000008</c:v>
                </c:pt>
                <c:pt idx="6">
                  <c:v>34726.090000000011</c:v>
                </c:pt>
                <c:pt idx="7">
                  <c:v>35066.960000000014</c:v>
                </c:pt>
                <c:pt idx="8">
                  <c:v>35407.830000000016</c:v>
                </c:pt>
                <c:pt idx="9">
                  <c:v>35748.700000000019</c:v>
                </c:pt>
                <c:pt idx="10">
                  <c:v>36089.570000000022</c:v>
                </c:pt>
                <c:pt idx="11">
                  <c:v>36430.440000000024</c:v>
                </c:pt>
                <c:pt idx="12">
                  <c:v>36771.310000000027</c:v>
                </c:pt>
                <c:pt idx="13">
                  <c:v>37112.180000000029</c:v>
                </c:pt>
                <c:pt idx="14">
                  <c:v>37453.050000000032</c:v>
                </c:pt>
                <c:pt idx="15">
                  <c:v>37793.920000000035</c:v>
                </c:pt>
                <c:pt idx="16">
                  <c:v>38134.790000000037</c:v>
                </c:pt>
                <c:pt idx="17">
                  <c:v>38475.66000000004</c:v>
                </c:pt>
                <c:pt idx="18">
                  <c:v>38816.530000000042</c:v>
                </c:pt>
                <c:pt idx="19">
                  <c:v>39157.400000000045</c:v>
                </c:pt>
                <c:pt idx="20">
                  <c:v>39498.270000000048</c:v>
                </c:pt>
                <c:pt idx="21">
                  <c:v>39839.14000000005</c:v>
                </c:pt>
                <c:pt idx="22">
                  <c:v>40180.010000000053</c:v>
                </c:pt>
                <c:pt idx="23">
                  <c:v>40520.880000000056</c:v>
                </c:pt>
                <c:pt idx="24">
                  <c:v>40861.750000000058</c:v>
                </c:pt>
                <c:pt idx="25">
                  <c:v>41202.620000000061</c:v>
                </c:pt>
                <c:pt idx="26">
                  <c:v>41543.490000000063</c:v>
                </c:pt>
                <c:pt idx="27">
                  <c:v>41884.360000000066</c:v>
                </c:pt>
                <c:pt idx="28">
                  <c:v>42225.230000000069</c:v>
                </c:pt>
                <c:pt idx="29">
                  <c:v>42566.100000000071</c:v>
                </c:pt>
                <c:pt idx="30">
                  <c:v>42906.970000000074</c:v>
                </c:pt>
                <c:pt idx="31">
                  <c:v>43247.840000000077</c:v>
                </c:pt>
                <c:pt idx="32">
                  <c:v>43588.710000000079</c:v>
                </c:pt>
                <c:pt idx="33">
                  <c:v>43929.580000000082</c:v>
                </c:pt>
                <c:pt idx="34">
                  <c:v>44270.450000000084</c:v>
                </c:pt>
                <c:pt idx="35">
                  <c:v>44611.320000000087</c:v>
                </c:pt>
                <c:pt idx="36">
                  <c:v>44952.19000000009</c:v>
                </c:pt>
                <c:pt idx="37">
                  <c:v>45293.060000000092</c:v>
                </c:pt>
                <c:pt idx="38">
                  <c:v>45633.930000000095</c:v>
                </c:pt>
                <c:pt idx="39">
                  <c:v>45974.800000000097</c:v>
                </c:pt>
                <c:pt idx="40">
                  <c:v>46315.6700000001</c:v>
                </c:pt>
                <c:pt idx="41">
                  <c:v>46656.540000000103</c:v>
                </c:pt>
                <c:pt idx="42">
                  <c:v>46997.410000000105</c:v>
                </c:pt>
                <c:pt idx="43">
                  <c:v>47338.280000000108</c:v>
                </c:pt>
                <c:pt idx="44">
                  <c:v>47679.150000000111</c:v>
                </c:pt>
                <c:pt idx="45">
                  <c:v>48020.020000000113</c:v>
                </c:pt>
                <c:pt idx="46">
                  <c:v>48360.890000000116</c:v>
                </c:pt>
                <c:pt idx="47">
                  <c:v>48701.760000000118</c:v>
                </c:pt>
                <c:pt idx="48">
                  <c:v>49042.630000000121</c:v>
                </c:pt>
                <c:pt idx="49">
                  <c:v>49383.500000000124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F-4E66-B649-09AB0D657AF1}"/>
            </c:ext>
          </c:extLst>
        </c:ser>
        <c:ser>
          <c:idx val="4"/>
          <c:order val="4"/>
          <c:tx>
            <c:strRef>
              <c:f>'Cost Benefit Analysis'!$F$71</c:f>
              <c:strCache>
                <c:ptCount val="1"/>
                <c:pt idx="0">
                  <c:v>Cost for 40 kW System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'Cost Benefit Analysis'!$A$72:$A$121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'Cost Benefit Analysis'!$F$72:$F$121</c:f>
              <c:numCache>
                <c:formatCode>General</c:formatCode>
                <c:ptCount val="50"/>
                <c:pt idx="0">
                  <c:v>86240</c:v>
                </c:pt>
                <c:pt idx="1">
                  <c:v>86240</c:v>
                </c:pt>
                <c:pt idx="2">
                  <c:v>86240</c:v>
                </c:pt>
                <c:pt idx="3">
                  <c:v>86240</c:v>
                </c:pt>
                <c:pt idx="4">
                  <c:v>86240</c:v>
                </c:pt>
                <c:pt idx="5">
                  <c:v>86240</c:v>
                </c:pt>
                <c:pt idx="6">
                  <c:v>86240</c:v>
                </c:pt>
                <c:pt idx="7">
                  <c:v>86240</c:v>
                </c:pt>
                <c:pt idx="8">
                  <c:v>86240</c:v>
                </c:pt>
                <c:pt idx="9">
                  <c:v>86240</c:v>
                </c:pt>
                <c:pt idx="10">
                  <c:v>86240</c:v>
                </c:pt>
                <c:pt idx="11">
                  <c:v>86240</c:v>
                </c:pt>
                <c:pt idx="12">
                  <c:v>86240</c:v>
                </c:pt>
                <c:pt idx="13">
                  <c:v>86240</c:v>
                </c:pt>
                <c:pt idx="14">
                  <c:v>86240</c:v>
                </c:pt>
                <c:pt idx="15">
                  <c:v>86240</c:v>
                </c:pt>
                <c:pt idx="16">
                  <c:v>86240</c:v>
                </c:pt>
                <c:pt idx="17">
                  <c:v>86240</c:v>
                </c:pt>
                <c:pt idx="18">
                  <c:v>86240</c:v>
                </c:pt>
                <c:pt idx="19">
                  <c:v>86240</c:v>
                </c:pt>
                <c:pt idx="20">
                  <c:v>86240</c:v>
                </c:pt>
                <c:pt idx="21">
                  <c:v>86240</c:v>
                </c:pt>
                <c:pt idx="22">
                  <c:v>86240</c:v>
                </c:pt>
                <c:pt idx="23">
                  <c:v>86240</c:v>
                </c:pt>
                <c:pt idx="24">
                  <c:v>86240</c:v>
                </c:pt>
                <c:pt idx="25">
                  <c:v>86240</c:v>
                </c:pt>
                <c:pt idx="26">
                  <c:v>86240</c:v>
                </c:pt>
                <c:pt idx="27">
                  <c:v>86240</c:v>
                </c:pt>
                <c:pt idx="28">
                  <c:v>86240</c:v>
                </c:pt>
                <c:pt idx="29">
                  <c:v>86240</c:v>
                </c:pt>
                <c:pt idx="30">
                  <c:v>86240</c:v>
                </c:pt>
                <c:pt idx="31">
                  <c:v>86240</c:v>
                </c:pt>
                <c:pt idx="32">
                  <c:v>86240</c:v>
                </c:pt>
                <c:pt idx="33">
                  <c:v>86240</c:v>
                </c:pt>
                <c:pt idx="34">
                  <c:v>86240</c:v>
                </c:pt>
                <c:pt idx="35">
                  <c:v>86240</c:v>
                </c:pt>
                <c:pt idx="36">
                  <c:v>86240</c:v>
                </c:pt>
                <c:pt idx="37">
                  <c:v>86240</c:v>
                </c:pt>
                <c:pt idx="38">
                  <c:v>86240</c:v>
                </c:pt>
                <c:pt idx="39">
                  <c:v>86240</c:v>
                </c:pt>
                <c:pt idx="40">
                  <c:v>86240</c:v>
                </c:pt>
                <c:pt idx="41">
                  <c:v>86240</c:v>
                </c:pt>
                <c:pt idx="42">
                  <c:v>86240</c:v>
                </c:pt>
                <c:pt idx="43">
                  <c:v>86240</c:v>
                </c:pt>
                <c:pt idx="44">
                  <c:v>86240</c:v>
                </c:pt>
                <c:pt idx="45">
                  <c:v>86240</c:v>
                </c:pt>
                <c:pt idx="46">
                  <c:v>86240</c:v>
                </c:pt>
                <c:pt idx="47">
                  <c:v>86240</c:v>
                </c:pt>
                <c:pt idx="48">
                  <c:v>86240</c:v>
                </c:pt>
                <c:pt idx="49">
                  <c:v>86240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F-4E66-B649-09AB0D65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97424"/>
        <c:axId val="588194904"/>
      </c:lineChart>
      <c:catAx>
        <c:axId val="5881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94904"/>
        <c:crosses val="autoZero"/>
        <c:auto val="1"/>
        <c:lblAlgn val="ctr"/>
        <c:lblOffset val="100"/>
        <c:noMultiLvlLbl val="0"/>
      </c:catAx>
      <c:valAx>
        <c:axId val="5881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Used</a:t>
            </a:r>
            <a:r>
              <a:rPr lang="en-US" baseline="0"/>
              <a:t> per Day, each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'Utility Usage'!$E$19:$E$30</c:f>
              <c:numCache>
                <c:formatCode>General</c:formatCode>
                <c:ptCount val="12"/>
                <c:pt idx="0">
                  <c:v>60.8</c:v>
                </c:pt>
                <c:pt idx="1">
                  <c:v>66.8</c:v>
                </c:pt>
                <c:pt idx="2">
                  <c:v>65.8</c:v>
                </c:pt>
                <c:pt idx="3">
                  <c:v>74.3</c:v>
                </c:pt>
                <c:pt idx="4">
                  <c:v>52.8</c:v>
                </c:pt>
                <c:pt idx="7">
                  <c:v>67.3</c:v>
                </c:pt>
                <c:pt idx="8">
                  <c:v>51.1</c:v>
                </c:pt>
                <c:pt idx="9">
                  <c:v>49.9</c:v>
                </c:pt>
                <c:pt idx="10">
                  <c:v>40.700000000000003</c:v>
                </c:pt>
                <c:pt idx="11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0-45AD-B91E-ED72A862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40248"/>
        <c:axId val="596946728"/>
      </c:scatterChart>
      <c:valAx>
        <c:axId val="59694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46728"/>
        <c:crosses val="autoZero"/>
        <c:crossBetween val="midCat"/>
      </c:valAx>
      <c:valAx>
        <c:axId val="5969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4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69</xdr:row>
      <xdr:rowOff>114300</xdr:rowOff>
    </xdr:from>
    <xdr:to>
      <xdr:col>17</xdr:col>
      <xdr:colOff>434340</xdr:colOff>
      <xdr:row>96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14DB9-7F68-189A-8838-37EA3956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17</xdr:row>
      <xdr:rowOff>179070</xdr:rowOff>
    </xdr:from>
    <xdr:to>
      <xdr:col>13</xdr:col>
      <xdr:colOff>586740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33F6B-89F6-5B86-1068-1A893DF20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A20B-F6A5-4D58-B2EC-21CC7D4FF7A5}">
  <dimension ref="A1:T121"/>
  <sheetViews>
    <sheetView tabSelected="1" topLeftCell="A67" workbookViewId="0">
      <selection activeCell="E94" sqref="E94"/>
    </sheetView>
  </sheetViews>
  <sheetFormatPr defaultRowHeight="14.4" x14ac:dyDescent="0.3"/>
  <cols>
    <col min="1" max="1" width="8.88671875" customWidth="1"/>
    <col min="2" max="2" width="13.44140625" customWidth="1"/>
    <col min="3" max="3" width="13.109375" customWidth="1"/>
    <col min="4" max="4" width="12.33203125" customWidth="1"/>
    <col min="5" max="5" width="13.33203125" customWidth="1"/>
    <col min="7" max="7" width="13.21875" customWidth="1"/>
    <col min="8" max="8" width="10.88671875" customWidth="1"/>
    <col min="9" max="9" width="13.109375" customWidth="1"/>
    <col min="10" max="10" width="11.33203125" customWidth="1"/>
    <col min="11" max="11" width="14.44140625" customWidth="1"/>
    <col min="15" max="15" width="12.6640625" customWidth="1"/>
    <col min="16" max="16" width="12" customWidth="1"/>
    <col min="17" max="17" width="13" customWidth="1"/>
    <col min="18" max="18" width="12.44140625" customWidth="1"/>
    <col min="20" max="20" width="12.109375" customWidth="1"/>
  </cols>
  <sheetData>
    <row r="1" spans="1:20" ht="57.6" x14ac:dyDescent="0.3">
      <c r="A1" s="2" t="s">
        <v>58</v>
      </c>
      <c r="B1" s="2" t="s">
        <v>0</v>
      </c>
      <c r="C1" s="8" t="s">
        <v>43</v>
      </c>
      <c r="D1" s="10" t="s">
        <v>44</v>
      </c>
      <c r="E1" s="12" t="s">
        <v>45</v>
      </c>
      <c r="F1" s="14" t="s">
        <v>46</v>
      </c>
      <c r="G1" s="8" t="s">
        <v>39</v>
      </c>
      <c r="H1" s="10" t="s">
        <v>40</v>
      </c>
      <c r="I1" s="12" t="s">
        <v>41</v>
      </c>
      <c r="J1" s="14" t="s">
        <v>42</v>
      </c>
      <c r="K1" s="8" t="s">
        <v>47</v>
      </c>
      <c r="L1" s="10" t="s">
        <v>48</v>
      </c>
      <c r="M1" s="12" t="s">
        <v>49</v>
      </c>
      <c r="N1" s="14" t="s">
        <v>50</v>
      </c>
      <c r="O1" s="8" t="s">
        <v>51</v>
      </c>
      <c r="P1" s="10" t="s">
        <v>52</v>
      </c>
      <c r="Q1" s="12" t="s">
        <v>53</v>
      </c>
      <c r="R1" s="14" t="s">
        <v>54</v>
      </c>
      <c r="S1" s="2" t="s">
        <v>55</v>
      </c>
      <c r="T1" s="2" t="s">
        <v>56</v>
      </c>
    </row>
    <row r="2" spans="1:20" x14ac:dyDescent="0.3">
      <c r="A2" s="1">
        <v>1</v>
      </c>
      <c r="B2" s="1" t="s">
        <v>1</v>
      </c>
      <c r="C2" s="9">
        <v>10780</v>
      </c>
      <c r="D2" s="11">
        <v>21560</v>
      </c>
      <c r="E2" s="13">
        <v>32340</v>
      </c>
      <c r="F2" s="15">
        <v>86240</v>
      </c>
      <c r="G2" s="9">
        <v>118.58</v>
      </c>
      <c r="H2" s="11">
        <v>31.21</v>
      </c>
      <c r="I2" s="13">
        <v>0</v>
      </c>
      <c r="J2" s="15">
        <v>0</v>
      </c>
      <c r="K2" s="9">
        <f xml:space="preserve"> C2+G2</f>
        <v>10898.58</v>
      </c>
      <c r="L2" s="11">
        <f xml:space="preserve"> D2+H2</f>
        <v>21591.21</v>
      </c>
      <c r="M2" s="13">
        <f xml:space="preserve"> E2+I2</f>
        <v>32340</v>
      </c>
      <c r="N2" s="15">
        <f xml:space="preserve"> F2+J2</f>
        <v>86240</v>
      </c>
      <c r="O2" s="9">
        <f>K2</f>
        <v>10898.58</v>
      </c>
      <c r="P2" s="11">
        <f>L2</f>
        <v>21591.21</v>
      </c>
      <c r="Q2" s="13">
        <f>M2</f>
        <v>32340</v>
      </c>
      <c r="R2" s="15">
        <f>N2</f>
        <v>86240</v>
      </c>
      <c r="S2" s="1">
        <v>206.1</v>
      </c>
      <c r="T2" s="1">
        <v>206.1</v>
      </c>
    </row>
    <row r="3" spans="1:20" x14ac:dyDescent="0.3">
      <c r="A3" s="1">
        <v>2</v>
      </c>
      <c r="B3" s="1" t="s">
        <v>2</v>
      </c>
      <c r="C3" s="9">
        <v>0</v>
      </c>
      <c r="D3" s="11">
        <v>0</v>
      </c>
      <c r="E3" s="13">
        <v>0</v>
      </c>
      <c r="F3" s="15">
        <v>0</v>
      </c>
      <c r="G3" s="9">
        <v>60.21</v>
      </c>
      <c r="H3" s="11">
        <v>0</v>
      </c>
      <c r="I3" s="13">
        <v>0</v>
      </c>
      <c r="J3" s="15">
        <v>0</v>
      </c>
      <c r="K3" s="9">
        <f t="shared" ref="K3:K13" si="0" xml:space="preserve"> C3+G3</f>
        <v>60.21</v>
      </c>
      <c r="L3" s="11">
        <f t="shared" ref="L3:L13" si="1" xml:space="preserve"> D3+H3</f>
        <v>0</v>
      </c>
      <c r="M3" s="13">
        <f t="shared" ref="M3:M12" si="2" xml:space="preserve"> E3+I3</f>
        <v>0</v>
      </c>
      <c r="N3" s="15">
        <f t="shared" ref="N3:N13" si="3" xml:space="preserve"> F3+J3</f>
        <v>0</v>
      </c>
      <c r="O3" s="9">
        <f>O2+K3</f>
        <v>10958.789999999999</v>
      </c>
      <c r="P3" s="11">
        <f>P2+L3</f>
        <v>21591.21</v>
      </c>
      <c r="Q3" s="13">
        <f>Q2+M3</f>
        <v>32340</v>
      </c>
      <c r="R3" s="15">
        <f>R2</f>
        <v>86240</v>
      </c>
      <c r="S3" s="1">
        <v>136.5</v>
      </c>
      <c r="T3" s="1">
        <f>T2+S3</f>
        <v>342.6</v>
      </c>
    </row>
    <row r="4" spans="1:20" x14ac:dyDescent="0.3">
      <c r="A4" s="1">
        <v>3</v>
      </c>
      <c r="B4" s="1" t="s">
        <v>3</v>
      </c>
      <c r="C4" s="9">
        <v>0</v>
      </c>
      <c r="D4" s="11">
        <v>0</v>
      </c>
      <c r="E4" s="13">
        <v>0</v>
      </c>
      <c r="F4" s="15">
        <v>0</v>
      </c>
      <c r="G4" s="9">
        <v>95.2</v>
      </c>
      <c r="H4" s="11">
        <v>30.72</v>
      </c>
      <c r="I4" s="13">
        <v>0</v>
      </c>
      <c r="J4" s="15">
        <v>0</v>
      </c>
      <c r="K4" s="9">
        <f t="shared" si="0"/>
        <v>95.2</v>
      </c>
      <c r="L4" s="11">
        <f t="shared" si="1"/>
        <v>30.72</v>
      </c>
      <c r="M4" s="13">
        <f t="shared" si="2"/>
        <v>0</v>
      </c>
      <c r="N4" s="15">
        <f t="shared" si="3"/>
        <v>0</v>
      </c>
      <c r="O4" s="9">
        <f t="shared" ref="O4:O13" si="4">O3+K4</f>
        <v>11053.99</v>
      </c>
      <c r="P4" s="11">
        <f t="shared" ref="P4:P13" si="5">P3+L4</f>
        <v>21621.93</v>
      </c>
      <c r="Q4" s="13">
        <f t="shared" ref="Q4:Q13" si="6">Q3+M4</f>
        <v>32340</v>
      </c>
      <c r="R4" s="15">
        <f t="shared" ref="R4:R13" si="7">R3</f>
        <v>86240</v>
      </c>
      <c r="S4" s="1">
        <v>159.59</v>
      </c>
      <c r="T4" s="1">
        <f t="shared" ref="T4:T13" si="8">T3+S4</f>
        <v>502.19000000000005</v>
      </c>
    </row>
    <row r="5" spans="1:20" x14ac:dyDescent="0.3">
      <c r="A5" s="1">
        <v>4</v>
      </c>
      <c r="B5" s="1" t="s">
        <v>4</v>
      </c>
      <c r="C5" s="9">
        <v>0</v>
      </c>
      <c r="D5" s="11">
        <v>0</v>
      </c>
      <c r="E5" s="13">
        <v>0</v>
      </c>
      <c r="F5" s="15">
        <v>0</v>
      </c>
      <c r="G5" s="9">
        <v>57.95</v>
      </c>
      <c r="H5" s="11">
        <v>1.1299999999999999</v>
      </c>
      <c r="I5" s="13">
        <v>0</v>
      </c>
      <c r="J5" s="15">
        <v>0</v>
      </c>
      <c r="K5" s="9">
        <f t="shared" si="0"/>
        <v>57.95</v>
      </c>
      <c r="L5" s="11">
        <f t="shared" si="1"/>
        <v>1.1299999999999999</v>
      </c>
      <c r="M5" s="13">
        <f t="shared" si="2"/>
        <v>0</v>
      </c>
      <c r="N5" s="15">
        <f t="shared" si="3"/>
        <v>0</v>
      </c>
      <c r="O5" s="9">
        <f t="shared" si="4"/>
        <v>11111.94</v>
      </c>
      <c r="P5" s="11">
        <f t="shared" si="5"/>
        <v>21623.06</v>
      </c>
      <c r="Q5" s="13">
        <f t="shared" si="6"/>
        <v>32340</v>
      </c>
      <c r="R5" s="15">
        <f t="shared" si="7"/>
        <v>86240</v>
      </c>
      <c r="S5" s="1">
        <v>114.79</v>
      </c>
      <c r="T5" s="1">
        <f t="shared" si="8"/>
        <v>616.98</v>
      </c>
    </row>
    <row r="6" spans="1:20" x14ac:dyDescent="0.3">
      <c r="A6" s="1">
        <v>5</v>
      </c>
      <c r="B6" s="1" t="s">
        <v>5</v>
      </c>
      <c r="C6" s="9">
        <v>0</v>
      </c>
      <c r="D6" s="11">
        <v>0</v>
      </c>
      <c r="E6" s="13">
        <v>0</v>
      </c>
      <c r="F6" s="15">
        <v>0</v>
      </c>
      <c r="G6" s="9">
        <v>70.989999999999995</v>
      </c>
      <c r="H6" s="11">
        <v>12.96</v>
      </c>
      <c r="I6" s="13">
        <v>0</v>
      </c>
      <c r="J6" s="15">
        <v>0</v>
      </c>
      <c r="K6" s="9">
        <f t="shared" si="0"/>
        <v>70.989999999999995</v>
      </c>
      <c r="L6" s="11">
        <f t="shared" si="1"/>
        <v>12.96</v>
      </c>
      <c r="M6" s="13">
        <f t="shared" si="2"/>
        <v>0</v>
      </c>
      <c r="N6" s="15">
        <f t="shared" si="3"/>
        <v>0</v>
      </c>
      <c r="O6" s="9">
        <f t="shared" si="4"/>
        <v>11182.93</v>
      </c>
      <c r="P6" s="11">
        <f t="shared" si="5"/>
        <v>21636.02</v>
      </c>
      <c r="Q6" s="13">
        <f t="shared" si="6"/>
        <v>32340</v>
      </c>
      <c r="R6" s="15">
        <f t="shared" si="7"/>
        <v>86240</v>
      </c>
      <c r="S6" s="1">
        <v>128.88999999999999</v>
      </c>
      <c r="T6" s="1">
        <f t="shared" si="8"/>
        <v>745.87</v>
      </c>
    </row>
    <row r="7" spans="1:20" x14ac:dyDescent="0.3">
      <c r="A7" s="1">
        <v>6</v>
      </c>
      <c r="B7" s="1" t="s">
        <v>6</v>
      </c>
      <c r="C7" s="9">
        <v>0</v>
      </c>
      <c r="D7" s="11">
        <v>0</v>
      </c>
      <c r="E7" s="13">
        <v>0</v>
      </c>
      <c r="F7" s="15">
        <v>0</v>
      </c>
      <c r="G7" s="9">
        <v>139.54</v>
      </c>
      <c r="H7" s="11">
        <v>113.7</v>
      </c>
      <c r="I7" s="13">
        <v>87.86</v>
      </c>
      <c r="J7" s="15">
        <v>0</v>
      </c>
      <c r="K7" s="9">
        <f t="shared" si="0"/>
        <v>139.54</v>
      </c>
      <c r="L7" s="11">
        <f t="shared" si="1"/>
        <v>113.7</v>
      </c>
      <c r="M7" s="13">
        <f t="shared" si="2"/>
        <v>87.86</v>
      </c>
      <c r="N7" s="15">
        <f t="shared" si="3"/>
        <v>0</v>
      </c>
      <c r="O7" s="9">
        <f t="shared" si="4"/>
        <v>11322.470000000001</v>
      </c>
      <c r="P7" s="11">
        <f t="shared" si="5"/>
        <v>21749.72</v>
      </c>
      <c r="Q7" s="13">
        <f t="shared" si="6"/>
        <v>32427.86</v>
      </c>
      <c r="R7" s="15">
        <f t="shared" si="7"/>
        <v>86240</v>
      </c>
      <c r="S7" s="1">
        <v>165.3</v>
      </c>
      <c r="T7" s="1">
        <f t="shared" si="8"/>
        <v>911.17000000000007</v>
      </c>
    </row>
    <row r="8" spans="1:20" x14ac:dyDescent="0.3">
      <c r="A8" s="1">
        <v>7</v>
      </c>
      <c r="B8" s="1" t="s">
        <v>7</v>
      </c>
      <c r="C8" s="9">
        <v>0</v>
      </c>
      <c r="D8" s="11">
        <v>0</v>
      </c>
      <c r="E8" s="13">
        <v>0</v>
      </c>
      <c r="F8" s="15">
        <v>0</v>
      </c>
      <c r="G8" s="9">
        <v>174.19</v>
      </c>
      <c r="H8" s="11">
        <v>145.31</v>
      </c>
      <c r="I8" s="13">
        <v>116.43</v>
      </c>
      <c r="J8" s="15">
        <v>0</v>
      </c>
      <c r="K8" s="9">
        <f t="shared" si="0"/>
        <v>174.19</v>
      </c>
      <c r="L8" s="11">
        <f t="shared" si="1"/>
        <v>145.31</v>
      </c>
      <c r="M8" s="13">
        <f t="shared" si="2"/>
        <v>116.43</v>
      </c>
      <c r="N8" s="15">
        <f t="shared" si="3"/>
        <v>0</v>
      </c>
      <c r="O8" s="9">
        <f t="shared" si="4"/>
        <v>11496.660000000002</v>
      </c>
      <c r="P8" s="11">
        <f t="shared" si="5"/>
        <v>21895.030000000002</v>
      </c>
      <c r="Q8" s="13">
        <f t="shared" si="6"/>
        <v>32544.29</v>
      </c>
      <c r="R8" s="15">
        <f t="shared" si="7"/>
        <v>86240</v>
      </c>
      <c r="S8" s="1">
        <v>203.36</v>
      </c>
      <c r="T8" s="1">
        <f t="shared" si="8"/>
        <v>1114.5300000000002</v>
      </c>
    </row>
    <row r="9" spans="1:20" x14ac:dyDescent="0.3">
      <c r="A9" s="1">
        <v>8</v>
      </c>
      <c r="B9" s="1" t="s">
        <v>8</v>
      </c>
      <c r="C9" s="9">
        <v>0</v>
      </c>
      <c r="D9" s="11">
        <v>0</v>
      </c>
      <c r="E9" s="13">
        <v>0</v>
      </c>
      <c r="F9" s="15">
        <v>0</v>
      </c>
      <c r="G9" s="9">
        <v>152.01</v>
      </c>
      <c r="H9" s="11">
        <v>126.36</v>
      </c>
      <c r="I9" s="13">
        <v>100.71</v>
      </c>
      <c r="J9" s="15">
        <v>0</v>
      </c>
      <c r="K9" s="9">
        <f t="shared" si="0"/>
        <v>152.01</v>
      </c>
      <c r="L9" s="11">
        <f t="shared" si="1"/>
        <v>126.36</v>
      </c>
      <c r="M9" s="13">
        <f t="shared" si="2"/>
        <v>100.71</v>
      </c>
      <c r="N9" s="15">
        <f t="shared" si="3"/>
        <v>0</v>
      </c>
      <c r="O9" s="9">
        <f t="shared" si="4"/>
        <v>11648.670000000002</v>
      </c>
      <c r="P9" s="11">
        <f t="shared" si="5"/>
        <v>22021.390000000003</v>
      </c>
      <c r="Q9" s="13">
        <f t="shared" si="6"/>
        <v>32645</v>
      </c>
      <c r="R9" s="15">
        <f t="shared" si="7"/>
        <v>86240</v>
      </c>
      <c r="S9" s="1">
        <v>177.64</v>
      </c>
      <c r="T9" s="1">
        <f t="shared" si="8"/>
        <v>1292.17</v>
      </c>
    </row>
    <row r="10" spans="1:20" x14ac:dyDescent="0.3">
      <c r="A10" s="1">
        <v>9</v>
      </c>
      <c r="B10" s="1" t="s">
        <v>9</v>
      </c>
      <c r="C10" s="9">
        <v>0</v>
      </c>
      <c r="D10" s="11">
        <v>0</v>
      </c>
      <c r="E10" s="13">
        <v>0</v>
      </c>
      <c r="F10" s="15">
        <v>0</v>
      </c>
      <c r="G10" s="9">
        <v>140.25</v>
      </c>
      <c r="H10" s="11">
        <v>88.06</v>
      </c>
      <c r="I10" s="13">
        <v>35.869999999999997</v>
      </c>
      <c r="J10" s="15">
        <v>0</v>
      </c>
      <c r="K10" s="9">
        <f t="shared" si="0"/>
        <v>140.25</v>
      </c>
      <c r="L10" s="11">
        <f t="shared" si="1"/>
        <v>88.06</v>
      </c>
      <c r="M10" s="13">
        <f t="shared" si="2"/>
        <v>35.869999999999997</v>
      </c>
      <c r="N10" s="15">
        <f t="shared" si="3"/>
        <v>0</v>
      </c>
      <c r="O10" s="9">
        <f t="shared" si="4"/>
        <v>11788.920000000002</v>
      </c>
      <c r="P10" s="11">
        <f t="shared" si="5"/>
        <v>22109.450000000004</v>
      </c>
      <c r="Q10" s="13">
        <f t="shared" si="6"/>
        <v>32680.87</v>
      </c>
      <c r="R10" s="15">
        <f t="shared" si="7"/>
        <v>86240</v>
      </c>
      <c r="S10" s="1">
        <v>192.72</v>
      </c>
      <c r="T10" s="1">
        <f t="shared" si="8"/>
        <v>1484.89</v>
      </c>
    </row>
    <row r="11" spans="1:20" x14ac:dyDescent="0.3">
      <c r="A11" s="1">
        <v>10</v>
      </c>
      <c r="B11" s="1" t="s">
        <v>10</v>
      </c>
      <c r="C11" s="9">
        <v>0</v>
      </c>
      <c r="D11" s="11">
        <v>0</v>
      </c>
      <c r="E11" s="13">
        <v>0</v>
      </c>
      <c r="F11" s="15">
        <v>0</v>
      </c>
      <c r="G11" s="9">
        <v>101.22</v>
      </c>
      <c r="H11" s="11">
        <v>38.75</v>
      </c>
      <c r="I11" s="13">
        <v>0</v>
      </c>
      <c r="J11" s="15">
        <v>0</v>
      </c>
      <c r="K11" s="9">
        <f t="shared" si="0"/>
        <v>101.22</v>
      </c>
      <c r="L11" s="11">
        <f t="shared" si="1"/>
        <v>38.75</v>
      </c>
      <c r="M11" s="13">
        <f t="shared" si="2"/>
        <v>0</v>
      </c>
      <c r="N11" s="15">
        <f t="shared" si="3"/>
        <v>0</v>
      </c>
      <c r="O11" s="9">
        <f t="shared" si="4"/>
        <v>11890.140000000001</v>
      </c>
      <c r="P11" s="11">
        <f t="shared" si="5"/>
        <v>22148.200000000004</v>
      </c>
      <c r="Q11" s="13">
        <f t="shared" si="6"/>
        <v>32680.87</v>
      </c>
      <c r="R11" s="15">
        <f t="shared" si="7"/>
        <v>86240</v>
      </c>
      <c r="S11" s="1">
        <v>163.47999999999999</v>
      </c>
      <c r="T11" s="1">
        <f t="shared" si="8"/>
        <v>1648.3700000000001</v>
      </c>
    </row>
    <row r="12" spans="1:20" x14ac:dyDescent="0.3">
      <c r="A12" s="1">
        <v>11</v>
      </c>
      <c r="B12" s="1" t="s">
        <v>14</v>
      </c>
      <c r="C12" s="9">
        <v>0</v>
      </c>
      <c r="D12" s="11">
        <v>0</v>
      </c>
      <c r="E12" s="13">
        <v>0</v>
      </c>
      <c r="F12" s="15">
        <v>0</v>
      </c>
      <c r="G12" s="9">
        <v>114.24</v>
      </c>
      <c r="H12" s="11">
        <v>51.77</v>
      </c>
      <c r="I12" s="13">
        <v>0</v>
      </c>
      <c r="J12" s="15">
        <v>0</v>
      </c>
      <c r="K12" s="9">
        <f t="shared" si="0"/>
        <v>114.24</v>
      </c>
      <c r="L12" s="11">
        <f t="shared" si="1"/>
        <v>51.77</v>
      </c>
      <c r="M12" s="13">
        <f t="shared" si="2"/>
        <v>0</v>
      </c>
      <c r="N12" s="15">
        <f t="shared" si="3"/>
        <v>0</v>
      </c>
      <c r="O12" s="9">
        <f t="shared" si="4"/>
        <v>12004.380000000001</v>
      </c>
      <c r="P12" s="11">
        <f t="shared" si="5"/>
        <v>22199.970000000005</v>
      </c>
      <c r="Q12" s="13">
        <f t="shared" si="6"/>
        <v>32680.87</v>
      </c>
      <c r="R12" s="15">
        <f t="shared" si="7"/>
        <v>86240</v>
      </c>
      <c r="S12" s="1">
        <v>176.48</v>
      </c>
      <c r="T12" s="1">
        <f t="shared" si="8"/>
        <v>1824.8500000000001</v>
      </c>
    </row>
    <row r="13" spans="1:20" x14ac:dyDescent="0.3">
      <c r="A13" s="1">
        <v>12</v>
      </c>
      <c r="B13" s="1" t="s">
        <v>15</v>
      </c>
      <c r="C13" s="9">
        <v>0</v>
      </c>
      <c r="D13" s="11">
        <v>0</v>
      </c>
      <c r="E13" s="13">
        <v>0</v>
      </c>
      <c r="F13" s="15">
        <v>0</v>
      </c>
      <c r="G13" s="9">
        <v>102.36</v>
      </c>
      <c r="H13" s="11">
        <v>14.99</v>
      </c>
      <c r="I13" s="13">
        <v>0</v>
      </c>
      <c r="J13" s="15">
        <v>0</v>
      </c>
      <c r="K13" s="9">
        <f t="shared" si="0"/>
        <v>102.36</v>
      </c>
      <c r="L13" s="11">
        <f t="shared" si="1"/>
        <v>14.99</v>
      </c>
      <c r="M13" s="13">
        <f xml:space="preserve"> E13+I13</f>
        <v>0</v>
      </c>
      <c r="N13" s="15">
        <f t="shared" si="3"/>
        <v>0</v>
      </c>
      <c r="O13" s="9">
        <f t="shared" si="4"/>
        <v>12106.740000000002</v>
      </c>
      <c r="P13" s="11">
        <f t="shared" si="5"/>
        <v>22214.960000000006</v>
      </c>
      <c r="Q13" s="13">
        <f t="shared" si="6"/>
        <v>32680.87</v>
      </c>
      <c r="R13" s="15">
        <f t="shared" si="7"/>
        <v>86240</v>
      </c>
      <c r="S13" s="1">
        <v>189.87</v>
      </c>
      <c r="T13" s="1">
        <f t="shared" si="8"/>
        <v>2014.7200000000003</v>
      </c>
    </row>
    <row r="16" spans="1:20" ht="43.2" x14ac:dyDescent="0.3">
      <c r="A16" s="2" t="s">
        <v>57</v>
      </c>
      <c r="B16" s="2" t="s">
        <v>59</v>
      </c>
      <c r="C16" s="2" t="s">
        <v>56</v>
      </c>
      <c r="D16" s="8" t="s">
        <v>60</v>
      </c>
      <c r="E16" s="8" t="s">
        <v>61</v>
      </c>
      <c r="F16" s="10" t="s">
        <v>62</v>
      </c>
      <c r="G16" s="10" t="s">
        <v>63</v>
      </c>
      <c r="H16" s="12" t="s">
        <v>64</v>
      </c>
      <c r="I16" s="12" t="s">
        <v>65</v>
      </c>
      <c r="J16" s="14" t="s">
        <v>66</v>
      </c>
      <c r="K16" s="14" t="s">
        <v>67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>
        <v>1</v>
      </c>
      <c r="B17" s="1">
        <f xml:space="preserve"> SUM(S2:S13)</f>
        <v>2014.7200000000003</v>
      </c>
      <c r="C17" s="1">
        <f>B17</f>
        <v>2014.7200000000003</v>
      </c>
      <c r="D17" s="9">
        <f>SUM(K2:K13)</f>
        <v>12106.740000000002</v>
      </c>
      <c r="E17" s="9">
        <f>D17</f>
        <v>12106.740000000002</v>
      </c>
      <c r="F17" s="11">
        <f>SUM(L2:L13)</f>
        <v>22214.960000000006</v>
      </c>
      <c r="G17" s="11">
        <f>F17</f>
        <v>22214.960000000006</v>
      </c>
      <c r="H17" s="13">
        <f>SUM(M2:M13)</f>
        <v>32680.87</v>
      </c>
      <c r="I17" s="13">
        <f>H17</f>
        <v>32680.87</v>
      </c>
      <c r="J17" s="15">
        <v>86240</v>
      </c>
      <c r="K17" s="15">
        <v>86240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>
        <v>2</v>
      </c>
      <c r="B18" s="1">
        <f>B17</f>
        <v>2014.7200000000003</v>
      </c>
      <c r="C18" s="1">
        <f>C17+B18</f>
        <v>4029.4400000000005</v>
      </c>
      <c r="D18" s="9">
        <f>SUM(G2:G13)</f>
        <v>1326.74</v>
      </c>
      <c r="E18" s="9">
        <f>E17+D18</f>
        <v>13433.480000000001</v>
      </c>
      <c r="F18" s="11">
        <f xml:space="preserve"> SUM(H2:H13)</f>
        <v>654.96</v>
      </c>
      <c r="G18" s="11">
        <f>G17+F18</f>
        <v>22869.920000000006</v>
      </c>
      <c r="H18" s="13">
        <f>SUM(I2:I13)</f>
        <v>340.87</v>
      </c>
      <c r="I18" s="13">
        <f>I17+H18</f>
        <v>33021.74</v>
      </c>
      <c r="J18" s="15">
        <v>0</v>
      </c>
      <c r="K18" s="15">
        <v>86240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>
        <v>3</v>
      </c>
      <c r="B19" s="1">
        <f t="shared" ref="B19:B66" si="9">B18</f>
        <v>2014.7200000000003</v>
      </c>
      <c r="C19" s="1">
        <f t="shared" ref="C19:C66" si="10">C18+B19</f>
        <v>6044.1600000000008</v>
      </c>
      <c r="D19" s="9">
        <f>D18</f>
        <v>1326.74</v>
      </c>
      <c r="E19" s="9">
        <f t="shared" ref="E19:E68" si="11">E18+D19</f>
        <v>14760.220000000001</v>
      </c>
      <c r="F19" s="11">
        <f>F18</f>
        <v>654.96</v>
      </c>
      <c r="G19" s="11">
        <f t="shared" ref="G19:G66" si="12">G18+F19</f>
        <v>23524.880000000005</v>
      </c>
      <c r="H19" s="13">
        <f>H18</f>
        <v>340.87</v>
      </c>
      <c r="I19" s="13">
        <f t="shared" ref="I19:I66" si="13">I18+H19</f>
        <v>33362.61</v>
      </c>
      <c r="J19" s="15">
        <v>0</v>
      </c>
      <c r="K19" s="15">
        <v>86240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>
        <v>4</v>
      </c>
      <c r="B20" s="1">
        <f t="shared" si="9"/>
        <v>2014.7200000000003</v>
      </c>
      <c r="C20" s="1">
        <f t="shared" si="10"/>
        <v>8058.880000000001</v>
      </c>
      <c r="D20" s="9">
        <f t="shared" ref="D20:D66" si="14">D19</f>
        <v>1326.74</v>
      </c>
      <c r="E20" s="9">
        <f t="shared" si="11"/>
        <v>16086.960000000001</v>
      </c>
      <c r="F20" s="11">
        <f t="shared" ref="F20:F66" si="15">F19</f>
        <v>654.96</v>
      </c>
      <c r="G20" s="11">
        <f t="shared" si="12"/>
        <v>24179.840000000004</v>
      </c>
      <c r="H20" s="13">
        <f t="shared" ref="H20:H66" si="16">H19</f>
        <v>340.87</v>
      </c>
      <c r="I20" s="13">
        <f t="shared" si="13"/>
        <v>33703.480000000003</v>
      </c>
      <c r="J20" s="15">
        <v>0</v>
      </c>
      <c r="K20" s="15">
        <v>86240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>
        <v>5</v>
      </c>
      <c r="B21" s="1">
        <f t="shared" si="9"/>
        <v>2014.7200000000003</v>
      </c>
      <c r="C21" s="1">
        <f t="shared" si="10"/>
        <v>10073.600000000002</v>
      </c>
      <c r="D21" s="9">
        <f t="shared" si="14"/>
        <v>1326.74</v>
      </c>
      <c r="E21" s="9">
        <f t="shared" si="11"/>
        <v>17413.7</v>
      </c>
      <c r="F21" s="11">
        <f t="shared" si="15"/>
        <v>654.96</v>
      </c>
      <c r="G21" s="11">
        <f t="shared" si="12"/>
        <v>24834.800000000003</v>
      </c>
      <c r="H21" s="13">
        <f t="shared" si="16"/>
        <v>340.87</v>
      </c>
      <c r="I21" s="13">
        <f t="shared" si="13"/>
        <v>34044.350000000006</v>
      </c>
      <c r="J21" s="15">
        <v>0</v>
      </c>
      <c r="K21" s="15">
        <v>86240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>
        <v>6</v>
      </c>
      <c r="B22" s="1">
        <f t="shared" si="9"/>
        <v>2014.7200000000003</v>
      </c>
      <c r="C22" s="1">
        <f t="shared" si="10"/>
        <v>12088.320000000003</v>
      </c>
      <c r="D22" s="9">
        <f t="shared" si="14"/>
        <v>1326.74</v>
      </c>
      <c r="E22" s="9">
        <f t="shared" si="11"/>
        <v>18740.440000000002</v>
      </c>
      <c r="F22" s="11">
        <f t="shared" si="15"/>
        <v>654.96</v>
      </c>
      <c r="G22" s="11">
        <f t="shared" si="12"/>
        <v>25489.760000000002</v>
      </c>
      <c r="H22" s="13">
        <f t="shared" si="16"/>
        <v>340.87</v>
      </c>
      <c r="I22" s="13">
        <f t="shared" si="13"/>
        <v>34385.220000000008</v>
      </c>
      <c r="J22" s="15">
        <v>0</v>
      </c>
      <c r="K22" s="15">
        <v>86240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>
        <v>7</v>
      </c>
      <c r="B23" s="1">
        <f t="shared" si="9"/>
        <v>2014.7200000000003</v>
      </c>
      <c r="C23" s="1">
        <f t="shared" si="10"/>
        <v>14103.040000000005</v>
      </c>
      <c r="D23" s="9">
        <f t="shared" si="14"/>
        <v>1326.74</v>
      </c>
      <c r="E23" s="9">
        <f t="shared" si="11"/>
        <v>20067.180000000004</v>
      </c>
      <c r="F23" s="11">
        <f t="shared" si="15"/>
        <v>654.96</v>
      </c>
      <c r="G23" s="11">
        <f t="shared" si="12"/>
        <v>26144.720000000001</v>
      </c>
      <c r="H23" s="13">
        <f t="shared" si="16"/>
        <v>340.87</v>
      </c>
      <c r="I23" s="13">
        <f t="shared" si="13"/>
        <v>34726.090000000011</v>
      </c>
      <c r="J23" s="15">
        <v>0</v>
      </c>
      <c r="K23" s="15">
        <v>86240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>
        <v>8</v>
      </c>
      <c r="B24" s="1">
        <f t="shared" si="9"/>
        <v>2014.7200000000003</v>
      </c>
      <c r="C24" s="1">
        <f t="shared" si="10"/>
        <v>16117.760000000006</v>
      </c>
      <c r="D24" s="9">
        <f t="shared" si="14"/>
        <v>1326.74</v>
      </c>
      <c r="E24" s="9">
        <f t="shared" si="11"/>
        <v>21393.920000000006</v>
      </c>
      <c r="F24" s="11">
        <f t="shared" si="15"/>
        <v>654.96</v>
      </c>
      <c r="G24" s="11">
        <f t="shared" si="12"/>
        <v>26799.68</v>
      </c>
      <c r="H24" s="13">
        <f t="shared" si="16"/>
        <v>340.87</v>
      </c>
      <c r="I24" s="13">
        <f t="shared" si="13"/>
        <v>35066.960000000014</v>
      </c>
      <c r="J24" s="15">
        <v>0</v>
      </c>
      <c r="K24" s="15">
        <v>86240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>
        <v>9</v>
      </c>
      <c r="B25" s="1">
        <f t="shared" si="9"/>
        <v>2014.7200000000003</v>
      </c>
      <c r="C25" s="1">
        <f t="shared" si="10"/>
        <v>18132.480000000007</v>
      </c>
      <c r="D25" s="9">
        <f t="shared" si="14"/>
        <v>1326.74</v>
      </c>
      <c r="E25" s="9">
        <f t="shared" si="11"/>
        <v>22720.660000000007</v>
      </c>
      <c r="F25" s="11">
        <f t="shared" si="15"/>
        <v>654.96</v>
      </c>
      <c r="G25" s="11">
        <f t="shared" si="12"/>
        <v>27454.639999999999</v>
      </c>
      <c r="H25" s="13">
        <f t="shared" si="16"/>
        <v>340.87</v>
      </c>
      <c r="I25" s="13">
        <f t="shared" si="13"/>
        <v>35407.830000000016</v>
      </c>
      <c r="J25" s="15">
        <v>0</v>
      </c>
      <c r="K25" s="15">
        <v>86240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>
        <v>10</v>
      </c>
      <c r="B26" s="1">
        <f t="shared" si="9"/>
        <v>2014.7200000000003</v>
      </c>
      <c r="C26" s="1">
        <f t="shared" si="10"/>
        <v>20147.200000000008</v>
      </c>
      <c r="D26" s="9">
        <f t="shared" si="14"/>
        <v>1326.74</v>
      </c>
      <c r="E26" s="9">
        <f t="shared" si="11"/>
        <v>24047.400000000009</v>
      </c>
      <c r="F26" s="11">
        <f t="shared" si="15"/>
        <v>654.96</v>
      </c>
      <c r="G26" s="11">
        <f t="shared" si="12"/>
        <v>28109.599999999999</v>
      </c>
      <c r="H26" s="13">
        <f t="shared" si="16"/>
        <v>340.87</v>
      </c>
      <c r="I26" s="13">
        <f t="shared" si="13"/>
        <v>35748.700000000019</v>
      </c>
      <c r="J26" s="15">
        <v>0</v>
      </c>
      <c r="K26" s="15">
        <v>86240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>
        <v>11</v>
      </c>
      <c r="B27" s="1">
        <f t="shared" si="9"/>
        <v>2014.7200000000003</v>
      </c>
      <c r="C27" s="1">
        <f t="shared" si="10"/>
        <v>22161.920000000009</v>
      </c>
      <c r="D27" s="9">
        <f t="shared" si="14"/>
        <v>1326.74</v>
      </c>
      <c r="E27" s="9">
        <f t="shared" si="11"/>
        <v>25374.14000000001</v>
      </c>
      <c r="F27" s="11">
        <f t="shared" si="15"/>
        <v>654.96</v>
      </c>
      <c r="G27" s="11">
        <f t="shared" si="12"/>
        <v>28764.559999999998</v>
      </c>
      <c r="H27" s="13">
        <f t="shared" si="16"/>
        <v>340.87</v>
      </c>
      <c r="I27" s="13">
        <f t="shared" si="13"/>
        <v>36089.570000000022</v>
      </c>
      <c r="J27" s="15">
        <v>0</v>
      </c>
      <c r="K27" s="15">
        <v>86240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>
        <v>12</v>
      </c>
      <c r="B28" s="1">
        <f t="shared" si="9"/>
        <v>2014.7200000000003</v>
      </c>
      <c r="C28" s="1">
        <f t="shared" si="10"/>
        <v>24176.64000000001</v>
      </c>
      <c r="D28" s="9">
        <f t="shared" si="14"/>
        <v>1326.74</v>
      </c>
      <c r="E28" s="9">
        <f t="shared" si="11"/>
        <v>26700.880000000012</v>
      </c>
      <c r="F28" s="11">
        <f t="shared" si="15"/>
        <v>654.96</v>
      </c>
      <c r="G28" s="11">
        <f t="shared" si="12"/>
        <v>29419.519999999997</v>
      </c>
      <c r="H28" s="13">
        <f t="shared" si="16"/>
        <v>340.87</v>
      </c>
      <c r="I28" s="13">
        <f t="shared" si="13"/>
        <v>36430.440000000024</v>
      </c>
      <c r="J28" s="15">
        <v>0</v>
      </c>
      <c r="K28" s="15">
        <v>86240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>
        <v>13</v>
      </c>
      <c r="B29" s="1">
        <f t="shared" si="9"/>
        <v>2014.7200000000003</v>
      </c>
      <c r="C29" s="1">
        <f t="shared" si="10"/>
        <v>26191.360000000011</v>
      </c>
      <c r="D29" s="9">
        <f t="shared" si="14"/>
        <v>1326.74</v>
      </c>
      <c r="E29" s="9">
        <f t="shared" si="11"/>
        <v>28027.620000000014</v>
      </c>
      <c r="F29" s="11">
        <f t="shared" si="15"/>
        <v>654.96</v>
      </c>
      <c r="G29" s="11">
        <f t="shared" si="12"/>
        <v>30074.479999999996</v>
      </c>
      <c r="H29" s="13">
        <f t="shared" si="16"/>
        <v>340.87</v>
      </c>
      <c r="I29" s="13">
        <f t="shared" si="13"/>
        <v>36771.310000000027</v>
      </c>
      <c r="J29" s="15">
        <v>0</v>
      </c>
      <c r="K29" s="15">
        <v>86240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>
        <v>14</v>
      </c>
      <c r="B30" s="1">
        <f t="shared" si="9"/>
        <v>2014.7200000000003</v>
      </c>
      <c r="C30" s="1">
        <f t="shared" si="10"/>
        <v>28206.080000000013</v>
      </c>
      <c r="D30" s="9">
        <f t="shared" si="14"/>
        <v>1326.74</v>
      </c>
      <c r="E30" s="9">
        <f t="shared" si="11"/>
        <v>29354.360000000015</v>
      </c>
      <c r="F30" s="11">
        <f t="shared" si="15"/>
        <v>654.96</v>
      </c>
      <c r="G30" s="11">
        <f t="shared" si="12"/>
        <v>30729.439999999995</v>
      </c>
      <c r="H30" s="13">
        <f t="shared" si="16"/>
        <v>340.87</v>
      </c>
      <c r="I30" s="13">
        <f t="shared" si="13"/>
        <v>37112.180000000029</v>
      </c>
      <c r="J30" s="15">
        <v>0</v>
      </c>
      <c r="K30" s="15">
        <v>86240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>
        <v>15</v>
      </c>
      <c r="B31" s="1">
        <f t="shared" si="9"/>
        <v>2014.7200000000003</v>
      </c>
      <c r="C31" s="1">
        <f t="shared" si="10"/>
        <v>30220.800000000014</v>
      </c>
      <c r="D31" s="9">
        <f t="shared" si="14"/>
        <v>1326.74</v>
      </c>
      <c r="E31" s="9">
        <f t="shared" si="11"/>
        <v>30681.100000000017</v>
      </c>
      <c r="F31" s="11">
        <f t="shared" si="15"/>
        <v>654.96</v>
      </c>
      <c r="G31" s="11">
        <f t="shared" si="12"/>
        <v>31384.399999999994</v>
      </c>
      <c r="H31" s="13">
        <f t="shared" si="16"/>
        <v>340.87</v>
      </c>
      <c r="I31" s="13">
        <f t="shared" si="13"/>
        <v>37453.050000000032</v>
      </c>
      <c r="J31" s="15">
        <v>0</v>
      </c>
      <c r="K31" s="15">
        <v>86240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2">
        <v>16</v>
      </c>
      <c r="B32" s="1">
        <f t="shared" si="9"/>
        <v>2014.7200000000003</v>
      </c>
      <c r="C32" s="2">
        <f t="shared" si="10"/>
        <v>32235.520000000015</v>
      </c>
      <c r="D32" s="9">
        <f t="shared" si="14"/>
        <v>1326.74</v>
      </c>
      <c r="E32" s="8">
        <f t="shared" si="11"/>
        <v>32007.840000000018</v>
      </c>
      <c r="F32" s="11">
        <f t="shared" si="15"/>
        <v>654.96</v>
      </c>
      <c r="G32" s="10">
        <f t="shared" si="12"/>
        <v>32039.359999999993</v>
      </c>
      <c r="H32" s="13">
        <f t="shared" si="16"/>
        <v>340.87</v>
      </c>
      <c r="I32" s="13">
        <f t="shared" si="13"/>
        <v>37793.920000000035</v>
      </c>
      <c r="J32" s="15">
        <v>0</v>
      </c>
      <c r="K32" s="15">
        <v>86240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>
        <v>17</v>
      </c>
      <c r="B33" s="1">
        <f t="shared" si="9"/>
        <v>2014.7200000000003</v>
      </c>
      <c r="C33" s="1">
        <f t="shared" si="10"/>
        <v>34250.240000000013</v>
      </c>
      <c r="D33" s="9">
        <f t="shared" si="14"/>
        <v>1326.74</v>
      </c>
      <c r="E33" s="9">
        <f t="shared" si="11"/>
        <v>33334.580000000016</v>
      </c>
      <c r="F33" s="11">
        <f t="shared" si="15"/>
        <v>654.96</v>
      </c>
      <c r="G33" s="11">
        <f t="shared" si="12"/>
        <v>32694.319999999992</v>
      </c>
      <c r="H33" s="13">
        <f t="shared" si="16"/>
        <v>340.87</v>
      </c>
      <c r="I33" s="13">
        <f t="shared" si="13"/>
        <v>38134.790000000037</v>
      </c>
      <c r="J33" s="15">
        <v>0</v>
      </c>
      <c r="K33" s="15">
        <v>86240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>
        <v>18</v>
      </c>
      <c r="B34" s="1">
        <f t="shared" si="9"/>
        <v>2014.7200000000003</v>
      </c>
      <c r="C34" s="1">
        <f t="shared" si="10"/>
        <v>36264.960000000014</v>
      </c>
      <c r="D34" s="9">
        <f t="shared" si="14"/>
        <v>1326.74</v>
      </c>
      <c r="E34" s="9">
        <f t="shared" si="11"/>
        <v>34661.320000000014</v>
      </c>
      <c r="F34" s="11">
        <f t="shared" si="15"/>
        <v>654.96</v>
      </c>
      <c r="G34" s="11">
        <f t="shared" si="12"/>
        <v>33349.279999999992</v>
      </c>
      <c r="H34" s="13">
        <f t="shared" si="16"/>
        <v>340.87</v>
      </c>
      <c r="I34" s="13">
        <f t="shared" si="13"/>
        <v>38475.66000000004</v>
      </c>
      <c r="J34" s="15">
        <v>0</v>
      </c>
      <c r="K34" s="15">
        <v>86240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>
        <v>19</v>
      </c>
      <c r="B35" s="1">
        <f t="shared" si="9"/>
        <v>2014.7200000000003</v>
      </c>
      <c r="C35" s="1">
        <f t="shared" si="10"/>
        <v>38279.680000000015</v>
      </c>
      <c r="D35" s="9">
        <f t="shared" si="14"/>
        <v>1326.74</v>
      </c>
      <c r="E35" s="9">
        <f t="shared" si="11"/>
        <v>35988.060000000012</v>
      </c>
      <c r="F35" s="11">
        <f t="shared" si="15"/>
        <v>654.96</v>
      </c>
      <c r="G35" s="11">
        <f t="shared" si="12"/>
        <v>34004.239999999991</v>
      </c>
      <c r="H35" s="13">
        <f t="shared" si="16"/>
        <v>340.87</v>
      </c>
      <c r="I35" s="13">
        <f t="shared" si="13"/>
        <v>38816.530000000042</v>
      </c>
      <c r="J35" s="15">
        <v>0</v>
      </c>
      <c r="K35" s="15">
        <v>86240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2">
        <v>20</v>
      </c>
      <c r="B36" s="1">
        <f t="shared" si="9"/>
        <v>2014.7200000000003</v>
      </c>
      <c r="C36" s="2">
        <f t="shared" si="10"/>
        <v>40294.400000000016</v>
      </c>
      <c r="D36" s="9">
        <f t="shared" si="14"/>
        <v>1326.74</v>
      </c>
      <c r="E36" s="9">
        <f t="shared" si="11"/>
        <v>37314.80000000001</v>
      </c>
      <c r="F36" s="11">
        <f t="shared" si="15"/>
        <v>654.96</v>
      </c>
      <c r="G36" s="11">
        <f t="shared" si="12"/>
        <v>34659.19999999999</v>
      </c>
      <c r="H36" s="13">
        <f t="shared" si="16"/>
        <v>340.87</v>
      </c>
      <c r="I36" s="12">
        <f t="shared" si="13"/>
        <v>39157.400000000045</v>
      </c>
      <c r="J36" s="15">
        <v>0</v>
      </c>
      <c r="K36" s="15">
        <v>86240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>
        <v>21</v>
      </c>
      <c r="B37" s="1">
        <f t="shared" si="9"/>
        <v>2014.7200000000003</v>
      </c>
      <c r="C37" s="1">
        <f t="shared" si="10"/>
        <v>42309.120000000017</v>
      </c>
      <c r="D37" s="9">
        <f t="shared" si="14"/>
        <v>1326.74</v>
      </c>
      <c r="E37" s="9">
        <f t="shared" si="11"/>
        <v>38641.540000000008</v>
      </c>
      <c r="F37" s="11">
        <f t="shared" si="15"/>
        <v>654.96</v>
      </c>
      <c r="G37" s="11">
        <f t="shared" si="12"/>
        <v>35314.159999999989</v>
      </c>
      <c r="H37" s="13">
        <f t="shared" si="16"/>
        <v>340.87</v>
      </c>
      <c r="I37" s="13">
        <f t="shared" si="13"/>
        <v>39498.270000000048</v>
      </c>
      <c r="J37" s="15">
        <v>0</v>
      </c>
      <c r="K37" s="15">
        <v>86240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>
        <v>22</v>
      </c>
      <c r="B38" s="1">
        <f t="shared" si="9"/>
        <v>2014.7200000000003</v>
      </c>
      <c r="C38" s="1">
        <f t="shared" si="10"/>
        <v>44323.840000000018</v>
      </c>
      <c r="D38" s="9">
        <f t="shared" si="14"/>
        <v>1326.74</v>
      </c>
      <c r="E38" s="9">
        <f t="shared" si="11"/>
        <v>39968.280000000006</v>
      </c>
      <c r="F38" s="11">
        <f t="shared" si="15"/>
        <v>654.96</v>
      </c>
      <c r="G38" s="11">
        <f t="shared" si="12"/>
        <v>35969.119999999988</v>
      </c>
      <c r="H38" s="13">
        <f t="shared" si="16"/>
        <v>340.87</v>
      </c>
      <c r="I38" s="13">
        <f t="shared" si="13"/>
        <v>39839.14000000005</v>
      </c>
      <c r="J38" s="15">
        <v>0</v>
      </c>
      <c r="K38" s="15">
        <v>86240</v>
      </c>
    </row>
    <row r="39" spans="1:20" x14ac:dyDescent="0.3">
      <c r="A39" s="1">
        <v>23</v>
      </c>
      <c r="B39" s="1">
        <f t="shared" si="9"/>
        <v>2014.7200000000003</v>
      </c>
      <c r="C39" s="1">
        <f t="shared" si="10"/>
        <v>46338.560000000019</v>
      </c>
      <c r="D39" s="9">
        <f t="shared" si="14"/>
        <v>1326.74</v>
      </c>
      <c r="E39" s="9">
        <f t="shared" si="11"/>
        <v>41295.020000000004</v>
      </c>
      <c r="F39" s="11">
        <f t="shared" si="15"/>
        <v>654.96</v>
      </c>
      <c r="G39" s="11">
        <f t="shared" si="12"/>
        <v>36624.079999999987</v>
      </c>
      <c r="H39" s="13">
        <f t="shared" si="16"/>
        <v>340.87</v>
      </c>
      <c r="I39" s="13">
        <f t="shared" si="13"/>
        <v>40180.010000000053</v>
      </c>
      <c r="J39" s="15">
        <v>0</v>
      </c>
      <c r="K39" s="15">
        <v>86240</v>
      </c>
    </row>
    <row r="40" spans="1:20" x14ac:dyDescent="0.3">
      <c r="A40" s="1">
        <v>24</v>
      </c>
      <c r="B40" s="1">
        <f t="shared" si="9"/>
        <v>2014.7200000000003</v>
      </c>
      <c r="C40" s="1">
        <f t="shared" si="10"/>
        <v>48353.280000000021</v>
      </c>
      <c r="D40" s="9">
        <f t="shared" si="14"/>
        <v>1326.74</v>
      </c>
      <c r="E40" s="9">
        <f t="shared" si="11"/>
        <v>42621.760000000002</v>
      </c>
      <c r="F40" s="11">
        <f t="shared" si="15"/>
        <v>654.96</v>
      </c>
      <c r="G40" s="11">
        <f t="shared" si="12"/>
        <v>37279.039999999986</v>
      </c>
      <c r="H40" s="13">
        <f t="shared" si="16"/>
        <v>340.87</v>
      </c>
      <c r="I40" s="13">
        <f t="shared" si="13"/>
        <v>40520.880000000056</v>
      </c>
      <c r="J40" s="15">
        <v>0</v>
      </c>
      <c r="K40" s="15">
        <v>86240</v>
      </c>
    </row>
    <row r="41" spans="1:20" x14ac:dyDescent="0.3">
      <c r="A41" s="1">
        <v>25</v>
      </c>
      <c r="B41" s="1">
        <f t="shared" si="9"/>
        <v>2014.7200000000003</v>
      </c>
      <c r="C41" s="1">
        <f t="shared" si="10"/>
        <v>50368.000000000022</v>
      </c>
      <c r="D41" s="9">
        <f t="shared" si="14"/>
        <v>1326.74</v>
      </c>
      <c r="E41" s="9">
        <f t="shared" si="11"/>
        <v>43948.5</v>
      </c>
      <c r="F41" s="11">
        <f t="shared" si="15"/>
        <v>654.96</v>
      </c>
      <c r="G41" s="11">
        <f t="shared" si="12"/>
        <v>37933.999999999985</v>
      </c>
      <c r="H41" s="13">
        <f t="shared" si="16"/>
        <v>340.87</v>
      </c>
      <c r="I41" s="13">
        <f t="shared" si="13"/>
        <v>40861.750000000058</v>
      </c>
      <c r="J41" s="15">
        <v>0</v>
      </c>
      <c r="K41" s="15">
        <v>86240</v>
      </c>
    </row>
    <row r="42" spans="1:20" x14ac:dyDescent="0.3">
      <c r="A42" s="1">
        <v>26</v>
      </c>
      <c r="B42" s="1">
        <f t="shared" si="9"/>
        <v>2014.7200000000003</v>
      </c>
      <c r="C42" s="1">
        <f t="shared" si="10"/>
        <v>52382.720000000023</v>
      </c>
      <c r="D42" s="9">
        <f t="shared" si="14"/>
        <v>1326.74</v>
      </c>
      <c r="E42" s="9">
        <f t="shared" si="11"/>
        <v>45275.24</v>
      </c>
      <c r="F42" s="11">
        <f t="shared" si="15"/>
        <v>654.96</v>
      </c>
      <c r="G42" s="11">
        <f t="shared" si="12"/>
        <v>38588.959999999985</v>
      </c>
      <c r="H42" s="13">
        <f t="shared" si="16"/>
        <v>340.87</v>
      </c>
      <c r="I42" s="13">
        <f t="shared" si="13"/>
        <v>41202.620000000061</v>
      </c>
      <c r="J42" s="15">
        <v>0</v>
      </c>
      <c r="K42" s="15">
        <v>86240</v>
      </c>
    </row>
    <row r="43" spans="1:20" x14ac:dyDescent="0.3">
      <c r="A43" s="1">
        <v>27</v>
      </c>
      <c r="B43" s="1">
        <f t="shared" si="9"/>
        <v>2014.7200000000003</v>
      </c>
      <c r="C43" s="1">
        <f t="shared" si="10"/>
        <v>54397.440000000024</v>
      </c>
      <c r="D43" s="9">
        <f t="shared" si="14"/>
        <v>1326.74</v>
      </c>
      <c r="E43" s="9">
        <f t="shared" si="11"/>
        <v>46601.979999999996</v>
      </c>
      <c r="F43" s="11">
        <f t="shared" si="15"/>
        <v>654.96</v>
      </c>
      <c r="G43" s="11">
        <f t="shared" si="12"/>
        <v>39243.919999999984</v>
      </c>
      <c r="H43" s="13">
        <f t="shared" si="16"/>
        <v>340.87</v>
      </c>
      <c r="I43" s="13">
        <f t="shared" si="13"/>
        <v>41543.490000000063</v>
      </c>
      <c r="J43" s="15">
        <v>0</v>
      </c>
      <c r="K43" s="15">
        <v>86240</v>
      </c>
    </row>
    <row r="44" spans="1:20" x14ac:dyDescent="0.3">
      <c r="A44" s="1">
        <v>28</v>
      </c>
      <c r="B44" s="1">
        <f t="shared" si="9"/>
        <v>2014.7200000000003</v>
      </c>
      <c r="C44" s="1">
        <f t="shared" si="10"/>
        <v>56412.160000000025</v>
      </c>
      <c r="D44" s="9">
        <f t="shared" si="14"/>
        <v>1326.74</v>
      </c>
      <c r="E44" s="9">
        <f t="shared" si="11"/>
        <v>47928.719999999994</v>
      </c>
      <c r="F44" s="11">
        <f t="shared" si="15"/>
        <v>654.96</v>
      </c>
      <c r="G44" s="11">
        <f t="shared" si="12"/>
        <v>39898.879999999983</v>
      </c>
      <c r="H44" s="13">
        <f t="shared" si="16"/>
        <v>340.87</v>
      </c>
      <c r="I44" s="13">
        <f t="shared" si="13"/>
        <v>41884.360000000066</v>
      </c>
      <c r="J44" s="15">
        <v>0</v>
      </c>
      <c r="K44" s="15">
        <v>86240</v>
      </c>
    </row>
    <row r="45" spans="1:20" x14ac:dyDescent="0.3">
      <c r="A45" s="1">
        <v>29</v>
      </c>
      <c r="B45" s="1">
        <f t="shared" si="9"/>
        <v>2014.7200000000003</v>
      </c>
      <c r="C45" s="1">
        <f t="shared" si="10"/>
        <v>58426.880000000026</v>
      </c>
      <c r="D45" s="9">
        <f t="shared" si="14"/>
        <v>1326.74</v>
      </c>
      <c r="E45" s="9">
        <f t="shared" si="11"/>
        <v>49255.459999999992</v>
      </c>
      <c r="F45" s="11">
        <f t="shared" si="15"/>
        <v>654.96</v>
      </c>
      <c r="G45" s="11">
        <f t="shared" si="12"/>
        <v>40553.839999999982</v>
      </c>
      <c r="H45" s="13">
        <f t="shared" si="16"/>
        <v>340.87</v>
      </c>
      <c r="I45" s="13">
        <f t="shared" si="13"/>
        <v>42225.230000000069</v>
      </c>
      <c r="J45" s="15">
        <v>0</v>
      </c>
      <c r="K45" s="15">
        <v>86240</v>
      </c>
    </row>
    <row r="46" spans="1:20" x14ac:dyDescent="0.3">
      <c r="A46" s="1">
        <v>30</v>
      </c>
      <c r="B46" s="1">
        <f t="shared" si="9"/>
        <v>2014.7200000000003</v>
      </c>
      <c r="C46" s="1">
        <f t="shared" si="10"/>
        <v>60441.600000000028</v>
      </c>
      <c r="D46" s="9">
        <f t="shared" si="14"/>
        <v>1326.74</v>
      </c>
      <c r="E46" s="9">
        <f t="shared" si="11"/>
        <v>50582.19999999999</v>
      </c>
      <c r="F46" s="11">
        <f t="shared" si="15"/>
        <v>654.96</v>
      </c>
      <c r="G46" s="11">
        <f t="shared" si="12"/>
        <v>41208.799999999981</v>
      </c>
      <c r="H46" s="13">
        <f t="shared" si="16"/>
        <v>340.87</v>
      </c>
      <c r="I46" s="13">
        <f t="shared" si="13"/>
        <v>42566.100000000071</v>
      </c>
      <c r="J46" s="15">
        <v>0</v>
      </c>
      <c r="K46" s="15">
        <v>86240</v>
      </c>
    </row>
    <row r="47" spans="1:20" x14ac:dyDescent="0.3">
      <c r="A47" s="1">
        <v>31</v>
      </c>
      <c r="B47" s="1">
        <f t="shared" si="9"/>
        <v>2014.7200000000003</v>
      </c>
      <c r="C47" s="1">
        <f t="shared" si="10"/>
        <v>62456.320000000029</v>
      </c>
      <c r="D47" s="9">
        <f t="shared" si="14"/>
        <v>1326.74</v>
      </c>
      <c r="E47" s="9">
        <f t="shared" si="11"/>
        <v>51908.939999999988</v>
      </c>
      <c r="F47" s="11">
        <f t="shared" si="15"/>
        <v>654.96</v>
      </c>
      <c r="G47" s="11">
        <f t="shared" si="12"/>
        <v>41863.75999999998</v>
      </c>
      <c r="H47" s="13">
        <f t="shared" si="16"/>
        <v>340.87</v>
      </c>
      <c r="I47" s="13">
        <f t="shared" si="13"/>
        <v>42906.970000000074</v>
      </c>
      <c r="J47" s="15">
        <v>0</v>
      </c>
      <c r="K47" s="15">
        <v>86240</v>
      </c>
    </row>
    <row r="48" spans="1:20" x14ac:dyDescent="0.3">
      <c r="A48" s="1">
        <v>32</v>
      </c>
      <c r="B48" s="1">
        <f t="shared" si="9"/>
        <v>2014.7200000000003</v>
      </c>
      <c r="C48" s="1">
        <f t="shared" si="10"/>
        <v>64471.04000000003</v>
      </c>
      <c r="D48" s="9">
        <f t="shared" si="14"/>
        <v>1326.74</v>
      </c>
      <c r="E48" s="9">
        <f t="shared" si="11"/>
        <v>53235.679999999986</v>
      </c>
      <c r="F48" s="11">
        <f t="shared" si="15"/>
        <v>654.96</v>
      </c>
      <c r="G48" s="11">
        <f t="shared" si="12"/>
        <v>42518.719999999979</v>
      </c>
      <c r="H48" s="13">
        <f t="shared" si="16"/>
        <v>340.87</v>
      </c>
      <c r="I48" s="13">
        <f t="shared" si="13"/>
        <v>43247.840000000077</v>
      </c>
      <c r="J48" s="15">
        <v>0</v>
      </c>
      <c r="K48" s="15">
        <v>86240</v>
      </c>
    </row>
    <row r="49" spans="1:11" x14ac:dyDescent="0.3">
      <c r="A49" s="1">
        <v>33</v>
      </c>
      <c r="B49" s="1">
        <f t="shared" si="9"/>
        <v>2014.7200000000003</v>
      </c>
      <c r="C49" s="1">
        <f t="shared" si="10"/>
        <v>66485.760000000024</v>
      </c>
      <c r="D49" s="9">
        <f t="shared" si="14"/>
        <v>1326.74</v>
      </c>
      <c r="E49" s="9">
        <f t="shared" si="11"/>
        <v>54562.419999999984</v>
      </c>
      <c r="F49" s="11">
        <f t="shared" si="15"/>
        <v>654.96</v>
      </c>
      <c r="G49" s="11">
        <f t="shared" si="12"/>
        <v>43173.679999999978</v>
      </c>
      <c r="H49" s="13">
        <f t="shared" si="16"/>
        <v>340.87</v>
      </c>
      <c r="I49" s="13">
        <f t="shared" si="13"/>
        <v>43588.710000000079</v>
      </c>
      <c r="J49" s="15">
        <v>0</v>
      </c>
      <c r="K49" s="15">
        <v>86240</v>
      </c>
    </row>
    <row r="50" spans="1:11" x14ac:dyDescent="0.3">
      <c r="A50" s="1">
        <v>34</v>
      </c>
      <c r="B50" s="1">
        <f t="shared" si="9"/>
        <v>2014.7200000000003</v>
      </c>
      <c r="C50" s="1">
        <f t="shared" si="10"/>
        <v>68500.480000000025</v>
      </c>
      <c r="D50" s="9">
        <f t="shared" si="14"/>
        <v>1326.74</v>
      </c>
      <c r="E50" s="9">
        <f t="shared" si="11"/>
        <v>55889.159999999982</v>
      </c>
      <c r="F50" s="11">
        <f t="shared" si="15"/>
        <v>654.96</v>
      </c>
      <c r="G50" s="11">
        <f t="shared" si="12"/>
        <v>43828.639999999978</v>
      </c>
      <c r="H50" s="13">
        <f t="shared" si="16"/>
        <v>340.87</v>
      </c>
      <c r="I50" s="13">
        <f t="shared" si="13"/>
        <v>43929.580000000082</v>
      </c>
      <c r="J50" s="15">
        <v>0</v>
      </c>
      <c r="K50" s="15">
        <v>86240</v>
      </c>
    </row>
    <row r="51" spans="1:11" x14ac:dyDescent="0.3">
      <c r="A51" s="1">
        <v>35</v>
      </c>
      <c r="B51" s="1">
        <f t="shared" si="9"/>
        <v>2014.7200000000003</v>
      </c>
      <c r="C51" s="1">
        <f t="shared" si="10"/>
        <v>70515.200000000026</v>
      </c>
      <c r="D51" s="9">
        <f t="shared" si="14"/>
        <v>1326.74</v>
      </c>
      <c r="E51" s="9">
        <f t="shared" si="11"/>
        <v>57215.89999999998</v>
      </c>
      <c r="F51" s="11">
        <f t="shared" si="15"/>
        <v>654.96</v>
      </c>
      <c r="G51" s="11">
        <f t="shared" si="12"/>
        <v>44483.599999999977</v>
      </c>
      <c r="H51" s="13">
        <f t="shared" si="16"/>
        <v>340.87</v>
      </c>
      <c r="I51" s="13">
        <f t="shared" si="13"/>
        <v>44270.450000000084</v>
      </c>
      <c r="J51" s="15">
        <v>0</v>
      </c>
      <c r="K51" s="15">
        <v>86240</v>
      </c>
    </row>
    <row r="52" spans="1:11" x14ac:dyDescent="0.3">
      <c r="A52" s="1">
        <v>36</v>
      </c>
      <c r="B52" s="1">
        <f t="shared" si="9"/>
        <v>2014.7200000000003</v>
      </c>
      <c r="C52" s="1">
        <f t="shared" si="10"/>
        <v>72529.920000000027</v>
      </c>
      <c r="D52" s="9">
        <f t="shared" si="14"/>
        <v>1326.74</v>
      </c>
      <c r="E52" s="9">
        <f t="shared" si="11"/>
        <v>58542.639999999978</v>
      </c>
      <c r="F52" s="11">
        <f t="shared" si="15"/>
        <v>654.96</v>
      </c>
      <c r="G52" s="11">
        <f t="shared" si="12"/>
        <v>45138.559999999976</v>
      </c>
      <c r="H52" s="13">
        <f t="shared" si="16"/>
        <v>340.87</v>
      </c>
      <c r="I52" s="13">
        <f t="shared" si="13"/>
        <v>44611.320000000087</v>
      </c>
      <c r="J52" s="15">
        <v>0</v>
      </c>
      <c r="K52" s="15">
        <v>86240</v>
      </c>
    </row>
    <row r="53" spans="1:11" x14ac:dyDescent="0.3">
      <c r="A53" s="1">
        <v>37</v>
      </c>
      <c r="B53" s="1">
        <f t="shared" si="9"/>
        <v>2014.7200000000003</v>
      </c>
      <c r="C53" s="1">
        <f t="shared" si="10"/>
        <v>74544.640000000029</v>
      </c>
      <c r="D53" s="9">
        <f t="shared" si="14"/>
        <v>1326.74</v>
      </c>
      <c r="E53" s="9">
        <f t="shared" si="11"/>
        <v>59869.379999999976</v>
      </c>
      <c r="F53" s="11">
        <f t="shared" si="15"/>
        <v>654.96</v>
      </c>
      <c r="G53" s="11">
        <f t="shared" si="12"/>
        <v>45793.519999999975</v>
      </c>
      <c r="H53" s="13">
        <f t="shared" si="16"/>
        <v>340.87</v>
      </c>
      <c r="I53" s="13">
        <f t="shared" si="13"/>
        <v>44952.19000000009</v>
      </c>
      <c r="J53" s="15">
        <v>0</v>
      </c>
      <c r="K53" s="15">
        <v>86240</v>
      </c>
    </row>
    <row r="54" spans="1:11" x14ac:dyDescent="0.3">
      <c r="A54" s="1">
        <v>38</v>
      </c>
      <c r="B54" s="1">
        <f t="shared" si="9"/>
        <v>2014.7200000000003</v>
      </c>
      <c r="C54" s="1">
        <f t="shared" si="10"/>
        <v>76559.36000000003</v>
      </c>
      <c r="D54" s="9">
        <f t="shared" si="14"/>
        <v>1326.74</v>
      </c>
      <c r="E54" s="9">
        <f t="shared" si="11"/>
        <v>61196.119999999974</v>
      </c>
      <c r="F54" s="11">
        <f t="shared" si="15"/>
        <v>654.96</v>
      </c>
      <c r="G54" s="11">
        <f t="shared" si="12"/>
        <v>46448.479999999974</v>
      </c>
      <c r="H54" s="13">
        <f t="shared" si="16"/>
        <v>340.87</v>
      </c>
      <c r="I54" s="13">
        <f t="shared" si="13"/>
        <v>45293.060000000092</v>
      </c>
      <c r="J54" s="15">
        <v>0</v>
      </c>
      <c r="K54" s="15">
        <v>86240</v>
      </c>
    </row>
    <row r="55" spans="1:11" x14ac:dyDescent="0.3">
      <c r="A55" s="1">
        <v>39</v>
      </c>
      <c r="B55" s="1">
        <f t="shared" si="9"/>
        <v>2014.7200000000003</v>
      </c>
      <c r="C55" s="1">
        <f t="shared" si="10"/>
        <v>78574.080000000031</v>
      </c>
      <c r="D55" s="9">
        <f t="shared" si="14"/>
        <v>1326.74</v>
      </c>
      <c r="E55" s="9">
        <f t="shared" si="11"/>
        <v>62522.859999999971</v>
      </c>
      <c r="F55" s="11">
        <f t="shared" si="15"/>
        <v>654.96</v>
      </c>
      <c r="G55" s="11">
        <f t="shared" si="12"/>
        <v>47103.439999999973</v>
      </c>
      <c r="H55" s="13">
        <f t="shared" si="16"/>
        <v>340.87</v>
      </c>
      <c r="I55" s="13">
        <f t="shared" si="13"/>
        <v>45633.930000000095</v>
      </c>
      <c r="J55" s="15">
        <v>0</v>
      </c>
      <c r="K55" s="15">
        <v>86240</v>
      </c>
    </row>
    <row r="56" spans="1:11" x14ac:dyDescent="0.3">
      <c r="A56" s="1">
        <v>40</v>
      </c>
      <c r="B56" s="1">
        <f t="shared" si="9"/>
        <v>2014.7200000000003</v>
      </c>
      <c r="C56" s="1">
        <f t="shared" si="10"/>
        <v>80588.800000000032</v>
      </c>
      <c r="D56" s="9">
        <f t="shared" si="14"/>
        <v>1326.74</v>
      </c>
      <c r="E56" s="9">
        <f t="shared" si="11"/>
        <v>63849.599999999969</v>
      </c>
      <c r="F56" s="11">
        <f t="shared" si="15"/>
        <v>654.96</v>
      </c>
      <c r="G56" s="11">
        <f t="shared" si="12"/>
        <v>47758.399999999972</v>
      </c>
      <c r="H56" s="13">
        <f t="shared" si="16"/>
        <v>340.87</v>
      </c>
      <c r="I56" s="13">
        <f t="shared" si="13"/>
        <v>45974.800000000097</v>
      </c>
      <c r="J56" s="15">
        <v>0</v>
      </c>
      <c r="K56" s="15">
        <v>86240</v>
      </c>
    </row>
    <row r="57" spans="1:11" x14ac:dyDescent="0.3">
      <c r="A57" s="1">
        <v>41</v>
      </c>
      <c r="B57" s="1">
        <f t="shared" si="9"/>
        <v>2014.7200000000003</v>
      </c>
      <c r="C57" s="1">
        <f t="shared" si="10"/>
        <v>82603.520000000033</v>
      </c>
      <c r="D57" s="9">
        <f t="shared" si="14"/>
        <v>1326.74</v>
      </c>
      <c r="E57" s="9">
        <f t="shared" si="11"/>
        <v>65176.339999999967</v>
      </c>
      <c r="F57" s="11">
        <f t="shared" si="15"/>
        <v>654.96</v>
      </c>
      <c r="G57" s="11">
        <f t="shared" si="12"/>
        <v>48413.359999999971</v>
      </c>
      <c r="H57" s="13">
        <f t="shared" si="16"/>
        <v>340.87</v>
      </c>
      <c r="I57" s="13">
        <f t="shared" si="13"/>
        <v>46315.6700000001</v>
      </c>
      <c r="J57" s="15">
        <v>0</v>
      </c>
      <c r="K57" s="15">
        <v>86240</v>
      </c>
    </row>
    <row r="58" spans="1:11" x14ac:dyDescent="0.3">
      <c r="A58" s="1">
        <v>42</v>
      </c>
      <c r="B58" s="1">
        <f t="shared" si="9"/>
        <v>2014.7200000000003</v>
      </c>
      <c r="C58" s="1">
        <f t="shared" si="10"/>
        <v>84618.240000000034</v>
      </c>
      <c r="D58" s="9">
        <f t="shared" si="14"/>
        <v>1326.74</v>
      </c>
      <c r="E58" s="9">
        <f t="shared" si="11"/>
        <v>66503.079999999973</v>
      </c>
      <c r="F58" s="11">
        <f t="shared" si="15"/>
        <v>654.96</v>
      </c>
      <c r="G58" s="11">
        <f t="shared" si="12"/>
        <v>49068.319999999971</v>
      </c>
      <c r="H58" s="13">
        <f t="shared" si="16"/>
        <v>340.87</v>
      </c>
      <c r="I58" s="13">
        <f t="shared" si="13"/>
        <v>46656.540000000103</v>
      </c>
      <c r="J58" s="15">
        <v>0</v>
      </c>
      <c r="K58" s="15">
        <v>86240</v>
      </c>
    </row>
    <row r="59" spans="1:11" x14ac:dyDescent="0.3">
      <c r="A59" s="2">
        <v>43</v>
      </c>
      <c r="B59" s="2">
        <f t="shared" si="9"/>
        <v>2014.7200000000003</v>
      </c>
      <c r="C59" s="1">
        <f t="shared" si="10"/>
        <v>86632.960000000036</v>
      </c>
      <c r="D59" s="9">
        <f t="shared" si="14"/>
        <v>1326.74</v>
      </c>
      <c r="E59" s="9">
        <f t="shared" si="11"/>
        <v>67829.819999999978</v>
      </c>
      <c r="F59" s="11">
        <f t="shared" si="15"/>
        <v>654.96</v>
      </c>
      <c r="G59" s="11">
        <f t="shared" si="12"/>
        <v>49723.27999999997</v>
      </c>
      <c r="H59" s="13">
        <f t="shared" si="16"/>
        <v>340.87</v>
      </c>
      <c r="I59" s="13">
        <f t="shared" si="13"/>
        <v>46997.410000000105</v>
      </c>
      <c r="J59" s="15">
        <v>0</v>
      </c>
      <c r="K59" s="14">
        <v>86240</v>
      </c>
    </row>
    <row r="60" spans="1:11" x14ac:dyDescent="0.3">
      <c r="A60" s="1">
        <v>44</v>
      </c>
      <c r="B60" s="1">
        <f t="shared" si="9"/>
        <v>2014.7200000000003</v>
      </c>
      <c r="C60" s="1">
        <f t="shared" si="10"/>
        <v>88647.680000000037</v>
      </c>
      <c r="D60" s="9">
        <f t="shared" si="14"/>
        <v>1326.74</v>
      </c>
      <c r="E60" s="9">
        <f t="shared" si="11"/>
        <v>69156.559999999983</v>
      </c>
      <c r="F60" s="11">
        <f t="shared" si="15"/>
        <v>654.96</v>
      </c>
      <c r="G60" s="11">
        <f t="shared" si="12"/>
        <v>50378.239999999969</v>
      </c>
      <c r="H60" s="13">
        <f t="shared" si="16"/>
        <v>340.87</v>
      </c>
      <c r="I60" s="13">
        <f t="shared" si="13"/>
        <v>47338.280000000108</v>
      </c>
      <c r="J60" s="15">
        <v>0</v>
      </c>
      <c r="K60" s="15">
        <v>86240</v>
      </c>
    </row>
    <row r="61" spans="1:11" x14ac:dyDescent="0.3">
      <c r="A61" s="1">
        <v>45</v>
      </c>
      <c r="B61" s="1">
        <f t="shared" si="9"/>
        <v>2014.7200000000003</v>
      </c>
      <c r="C61" s="1">
        <f t="shared" si="10"/>
        <v>90662.400000000038</v>
      </c>
      <c r="D61" s="9">
        <f t="shared" si="14"/>
        <v>1326.74</v>
      </c>
      <c r="E61" s="9">
        <f t="shared" si="11"/>
        <v>70483.299999999988</v>
      </c>
      <c r="F61" s="11">
        <f t="shared" si="15"/>
        <v>654.96</v>
      </c>
      <c r="G61" s="11">
        <f t="shared" si="12"/>
        <v>51033.199999999968</v>
      </c>
      <c r="H61" s="13">
        <f t="shared" si="16"/>
        <v>340.87</v>
      </c>
      <c r="I61" s="13">
        <f t="shared" si="13"/>
        <v>47679.150000000111</v>
      </c>
      <c r="J61" s="15">
        <v>0</v>
      </c>
      <c r="K61" s="15">
        <v>86240</v>
      </c>
    </row>
    <row r="62" spans="1:11" x14ac:dyDescent="0.3">
      <c r="A62" s="1">
        <v>46</v>
      </c>
      <c r="B62" s="1">
        <f t="shared" si="9"/>
        <v>2014.7200000000003</v>
      </c>
      <c r="C62" s="1">
        <f t="shared" si="10"/>
        <v>92677.120000000039</v>
      </c>
      <c r="D62" s="9">
        <f t="shared" si="14"/>
        <v>1326.74</v>
      </c>
      <c r="E62" s="9">
        <f t="shared" si="11"/>
        <v>71810.039999999994</v>
      </c>
      <c r="F62" s="11">
        <f t="shared" si="15"/>
        <v>654.96</v>
      </c>
      <c r="G62" s="11">
        <f t="shared" si="12"/>
        <v>51688.159999999967</v>
      </c>
      <c r="H62" s="13">
        <f t="shared" si="16"/>
        <v>340.87</v>
      </c>
      <c r="I62" s="13">
        <f t="shared" si="13"/>
        <v>48020.020000000113</v>
      </c>
      <c r="J62" s="15">
        <v>0</v>
      </c>
      <c r="K62" s="15">
        <v>86240</v>
      </c>
    </row>
    <row r="63" spans="1:11" x14ac:dyDescent="0.3">
      <c r="A63" s="1">
        <v>47</v>
      </c>
      <c r="B63" s="1">
        <f t="shared" si="9"/>
        <v>2014.7200000000003</v>
      </c>
      <c r="C63" s="1">
        <f t="shared" si="10"/>
        <v>94691.84000000004</v>
      </c>
      <c r="D63" s="9">
        <f t="shared" si="14"/>
        <v>1326.74</v>
      </c>
      <c r="E63" s="9">
        <f t="shared" si="11"/>
        <v>73136.78</v>
      </c>
      <c r="F63" s="11">
        <f t="shared" si="15"/>
        <v>654.96</v>
      </c>
      <c r="G63" s="11">
        <f t="shared" si="12"/>
        <v>52343.119999999966</v>
      </c>
      <c r="H63" s="13">
        <f t="shared" si="16"/>
        <v>340.87</v>
      </c>
      <c r="I63" s="13">
        <f t="shared" si="13"/>
        <v>48360.890000000116</v>
      </c>
      <c r="J63" s="15">
        <v>0</v>
      </c>
      <c r="K63" s="15">
        <v>86240</v>
      </c>
    </row>
    <row r="64" spans="1:11" x14ac:dyDescent="0.3">
      <c r="A64" s="1">
        <v>48</v>
      </c>
      <c r="B64" s="1">
        <f t="shared" si="9"/>
        <v>2014.7200000000003</v>
      </c>
      <c r="C64" s="1">
        <f t="shared" si="10"/>
        <v>96706.560000000041</v>
      </c>
      <c r="D64" s="9">
        <f t="shared" si="14"/>
        <v>1326.74</v>
      </c>
      <c r="E64" s="9">
        <f t="shared" si="11"/>
        <v>74463.520000000004</v>
      </c>
      <c r="F64" s="11">
        <f t="shared" si="15"/>
        <v>654.96</v>
      </c>
      <c r="G64" s="11">
        <f t="shared" si="12"/>
        <v>52998.079999999965</v>
      </c>
      <c r="H64" s="13">
        <f t="shared" si="16"/>
        <v>340.87</v>
      </c>
      <c r="I64" s="13">
        <f t="shared" si="13"/>
        <v>48701.760000000118</v>
      </c>
      <c r="J64" s="15">
        <v>0</v>
      </c>
      <c r="K64" s="15">
        <v>86240</v>
      </c>
    </row>
    <row r="65" spans="1:14" x14ac:dyDescent="0.3">
      <c r="A65" s="1">
        <v>49</v>
      </c>
      <c r="B65" s="1">
        <f t="shared" si="9"/>
        <v>2014.7200000000003</v>
      </c>
      <c r="C65" s="1">
        <f t="shared" si="10"/>
        <v>98721.280000000042</v>
      </c>
      <c r="D65" s="9">
        <f t="shared" si="14"/>
        <v>1326.74</v>
      </c>
      <c r="E65" s="9">
        <f t="shared" si="11"/>
        <v>75790.260000000009</v>
      </c>
      <c r="F65" s="11">
        <f t="shared" si="15"/>
        <v>654.96</v>
      </c>
      <c r="G65" s="11">
        <f t="shared" si="12"/>
        <v>53653.039999999964</v>
      </c>
      <c r="H65" s="13">
        <f t="shared" si="16"/>
        <v>340.87</v>
      </c>
      <c r="I65" s="13">
        <f t="shared" si="13"/>
        <v>49042.630000000121</v>
      </c>
      <c r="J65" s="15">
        <v>0</v>
      </c>
      <c r="K65" s="15">
        <v>86240</v>
      </c>
    </row>
    <row r="66" spans="1:14" x14ac:dyDescent="0.3">
      <c r="A66" s="2">
        <v>50</v>
      </c>
      <c r="B66" s="1">
        <f t="shared" si="9"/>
        <v>2014.7200000000003</v>
      </c>
      <c r="C66" s="2">
        <f t="shared" si="10"/>
        <v>100736.00000000004</v>
      </c>
      <c r="D66" s="9">
        <f t="shared" si="14"/>
        <v>1326.74</v>
      </c>
      <c r="E66" s="8">
        <f t="shared" si="11"/>
        <v>77117.000000000015</v>
      </c>
      <c r="F66" s="11">
        <f t="shared" si="15"/>
        <v>654.96</v>
      </c>
      <c r="G66" s="10">
        <f t="shared" si="12"/>
        <v>54307.999999999964</v>
      </c>
      <c r="H66" s="13">
        <f t="shared" si="16"/>
        <v>340.87</v>
      </c>
      <c r="I66" s="12">
        <f t="shared" si="13"/>
        <v>49383.500000000124</v>
      </c>
      <c r="J66" s="15">
        <v>0</v>
      </c>
      <c r="K66" s="14">
        <v>86240</v>
      </c>
    </row>
    <row r="67" spans="1:14" x14ac:dyDescent="0.3">
      <c r="E67" s="1"/>
    </row>
    <row r="68" spans="1:14" x14ac:dyDescent="0.3">
      <c r="E68" s="1"/>
    </row>
    <row r="69" spans="1:14" x14ac:dyDescent="0.3">
      <c r="A69" s="3" t="s">
        <v>68</v>
      </c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43.2" x14ac:dyDescent="0.3">
      <c r="A71" s="2" t="s">
        <v>57</v>
      </c>
      <c r="B71" s="16" t="s">
        <v>69</v>
      </c>
      <c r="C71" s="22" t="s">
        <v>70</v>
      </c>
      <c r="D71" s="25" t="s">
        <v>71</v>
      </c>
      <c r="E71" s="19" t="s">
        <v>72</v>
      </c>
      <c r="F71" s="5" t="s">
        <v>73</v>
      </c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>
        <v>1</v>
      </c>
      <c r="B72" s="17">
        <v>2014.7200000000003</v>
      </c>
      <c r="C72" s="23">
        <v>12106.740000000002</v>
      </c>
      <c r="D72" s="26">
        <v>22214.960000000006</v>
      </c>
      <c r="E72" s="20">
        <v>32680.87</v>
      </c>
      <c r="F72" s="6">
        <v>86240</v>
      </c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>
        <v>2</v>
      </c>
      <c r="B73" s="17">
        <v>4029.4400000000005</v>
      </c>
      <c r="C73" s="23">
        <v>13433.480000000001</v>
      </c>
      <c r="D73" s="26">
        <v>22869.920000000006</v>
      </c>
      <c r="E73" s="20">
        <v>33021.74</v>
      </c>
      <c r="F73" s="6">
        <v>86240</v>
      </c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>
        <v>3</v>
      </c>
      <c r="B74" s="17">
        <v>6044.1600000000008</v>
      </c>
      <c r="C74" s="23">
        <v>14760.220000000001</v>
      </c>
      <c r="D74" s="26">
        <v>23524.880000000005</v>
      </c>
      <c r="E74" s="20">
        <v>33362.61</v>
      </c>
      <c r="F74" s="6">
        <v>86240</v>
      </c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>
        <v>4</v>
      </c>
      <c r="B75" s="17">
        <v>8058.880000000001</v>
      </c>
      <c r="C75" s="23">
        <v>16086.960000000001</v>
      </c>
      <c r="D75" s="26">
        <v>24179.840000000004</v>
      </c>
      <c r="E75" s="20">
        <v>33703.480000000003</v>
      </c>
      <c r="F75" s="6">
        <v>86240</v>
      </c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>
        <v>5</v>
      </c>
      <c r="B76" s="17">
        <v>10073.600000000002</v>
      </c>
      <c r="C76" s="23">
        <v>17413.7</v>
      </c>
      <c r="D76" s="26">
        <v>24834.800000000003</v>
      </c>
      <c r="E76" s="20">
        <v>34044.350000000006</v>
      </c>
      <c r="F76" s="6">
        <v>86240</v>
      </c>
      <c r="G76" s="1"/>
      <c r="H76" s="1"/>
      <c r="I76" s="1"/>
      <c r="J76" s="1"/>
      <c r="K76" s="1"/>
      <c r="L76" s="1"/>
      <c r="M76" s="1"/>
      <c r="N76" s="1"/>
    </row>
    <row r="77" spans="1:14" x14ac:dyDescent="0.3">
      <c r="A77" s="1">
        <v>6</v>
      </c>
      <c r="B77" s="17">
        <v>12088.320000000003</v>
      </c>
      <c r="C77" s="23">
        <v>18740.440000000002</v>
      </c>
      <c r="D77" s="26">
        <v>25489.760000000002</v>
      </c>
      <c r="E77" s="20">
        <v>34385.220000000008</v>
      </c>
      <c r="F77" s="6">
        <v>86240</v>
      </c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>
        <v>7</v>
      </c>
      <c r="B78" s="17">
        <v>14103.040000000005</v>
      </c>
      <c r="C78" s="23">
        <v>20067.180000000004</v>
      </c>
      <c r="D78" s="26">
        <v>26144.720000000001</v>
      </c>
      <c r="E78" s="20">
        <v>34726.090000000011</v>
      </c>
      <c r="F78" s="6">
        <v>86240</v>
      </c>
      <c r="G78" s="1"/>
      <c r="H78" s="1"/>
      <c r="I78" s="1"/>
      <c r="J78" s="1"/>
      <c r="K78" s="1"/>
      <c r="L78" s="1"/>
      <c r="M78" s="1"/>
      <c r="N78" s="1"/>
    </row>
    <row r="79" spans="1:14" x14ac:dyDescent="0.3">
      <c r="A79" s="1">
        <v>8</v>
      </c>
      <c r="B79" s="17">
        <v>16117.760000000006</v>
      </c>
      <c r="C79" s="23">
        <v>21393.920000000006</v>
      </c>
      <c r="D79" s="26">
        <v>26799.68</v>
      </c>
      <c r="E79" s="20">
        <v>35066.960000000014</v>
      </c>
      <c r="F79" s="6">
        <v>86240</v>
      </c>
      <c r="G79" s="1"/>
      <c r="H79" s="1"/>
      <c r="I79" s="1"/>
      <c r="J79" s="1"/>
      <c r="K79" s="1"/>
      <c r="L79" s="1"/>
      <c r="M79" s="1"/>
      <c r="N79" s="1"/>
    </row>
    <row r="80" spans="1:14" x14ac:dyDescent="0.3">
      <c r="A80" s="1">
        <v>9</v>
      </c>
      <c r="B80" s="17">
        <v>18132.480000000007</v>
      </c>
      <c r="C80" s="23">
        <v>22720.660000000007</v>
      </c>
      <c r="D80" s="26">
        <v>27454.639999999999</v>
      </c>
      <c r="E80" s="20">
        <v>35407.830000000016</v>
      </c>
      <c r="F80" s="6">
        <v>86240</v>
      </c>
      <c r="G80" s="1"/>
      <c r="H80" s="1"/>
      <c r="I80" s="1"/>
      <c r="J80" s="1"/>
      <c r="K80" s="1"/>
      <c r="L80" s="1"/>
      <c r="M80" s="1"/>
      <c r="N80" s="1"/>
    </row>
    <row r="81" spans="1:14" x14ac:dyDescent="0.3">
      <c r="A81" s="1">
        <v>10</v>
      </c>
      <c r="B81" s="17">
        <v>20147.200000000008</v>
      </c>
      <c r="C81" s="23">
        <v>24047.400000000009</v>
      </c>
      <c r="D81" s="26">
        <v>28109.599999999999</v>
      </c>
      <c r="E81" s="20">
        <v>35748.700000000019</v>
      </c>
      <c r="F81" s="6">
        <v>86240</v>
      </c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">
        <v>11</v>
      </c>
      <c r="B82" s="17">
        <v>22161.920000000009</v>
      </c>
      <c r="C82" s="23">
        <v>25374.14000000001</v>
      </c>
      <c r="D82" s="26">
        <v>28764.559999999998</v>
      </c>
      <c r="E82" s="20">
        <v>36089.570000000022</v>
      </c>
      <c r="F82" s="6">
        <v>86240</v>
      </c>
      <c r="G82" s="1"/>
      <c r="H82" s="1"/>
      <c r="I82" s="1"/>
      <c r="J82" s="1"/>
      <c r="K82" s="1"/>
      <c r="L82" s="1"/>
      <c r="M82" s="1"/>
      <c r="N82" s="1"/>
    </row>
    <row r="83" spans="1:14" x14ac:dyDescent="0.3">
      <c r="A83" s="1">
        <v>12</v>
      </c>
      <c r="B83" s="17">
        <v>24176.64000000001</v>
      </c>
      <c r="C83" s="23">
        <v>26700.880000000012</v>
      </c>
      <c r="D83" s="26">
        <v>29419.519999999997</v>
      </c>
      <c r="E83" s="20">
        <v>36430.440000000024</v>
      </c>
      <c r="F83" s="6">
        <v>86240</v>
      </c>
      <c r="G83" s="1"/>
      <c r="H83" s="1"/>
      <c r="I83" s="1"/>
      <c r="J83" s="1"/>
      <c r="K83" s="1"/>
      <c r="L83" s="1"/>
      <c r="M83" s="1"/>
      <c r="N83" s="1"/>
    </row>
    <row r="84" spans="1:14" x14ac:dyDescent="0.3">
      <c r="A84" s="1">
        <v>13</v>
      </c>
      <c r="B84" s="17">
        <v>26191.360000000011</v>
      </c>
      <c r="C84" s="23">
        <v>28027.620000000014</v>
      </c>
      <c r="D84" s="26">
        <v>30074.479999999996</v>
      </c>
      <c r="E84" s="20">
        <v>36771.310000000027</v>
      </c>
      <c r="F84" s="6">
        <v>86240</v>
      </c>
      <c r="G84" s="1"/>
      <c r="H84" s="1"/>
      <c r="I84" s="1"/>
      <c r="J84" s="1"/>
      <c r="K84" s="1"/>
      <c r="L84" s="1"/>
      <c r="M84" s="1"/>
      <c r="N84" s="1"/>
    </row>
    <row r="85" spans="1:14" x14ac:dyDescent="0.3">
      <c r="A85" s="1">
        <v>14</v>
      </c>
      <c r="B85" s="17">
        <v>28206.080000000013</v>
      </c>
      <c r="C85" s="23">
        <v>29354.360000000015</v>
      </c>
      <c r="D85" s="26">
        <v>30729.439999999995</v>
      </c>
      <c r="E85" s="20">
        <v>37112.180000000029</v>
      </c>
      <c r="F85" s="6">
        <v>86240</v>
      </c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">
        <v>15</v>
      </c>
      <c r="B86" s="17">
        <v>30220.800000000014</v>
      </c>
      <c r="C86" s="23">
        <v>30681.100000000017</v>
      </c>
      <c r="D86" s="26">
        <v>31384.399999999994</v>
      </c>
      <c r="E86" s="20">
        <v>37453.050000000032</v>
      </c>
      <c r="F86" s="6">
        <v>86240</v>
      </c>
      <c r="G86" s="1"/>
      <c r="H86" s="1"/>
      <c r="I86" s="1"/>
      <c r="J86" s="1"/>
      <c r="K86" s="1"/>
      <c r="L86" s="1"/>
      <c r="M86" s="1"/>
      <c r="N86" s="1"/>
    </row>
    <row r="87" spans="1:14" x14ac:dyDescent="0.3">
      <c r="A87" s="2">
        <v>16</v>
      </c>
      <c r="B87" s="16">
        <v>32235.520000000015</v>
      </c>
      <c r="C87" s="22">
        <v>32007.840000000018</v>
      </c>
      <c r="D87" s="25">
        <v>32039.359999999993</v>
      </c>
      <c r="E87" s="20">
        <v>37793.920000000035</v>
      </c>
      <c r="F87" s="6">
        <v>86240</v>
      </c>
      <c r="G87" s="1"/>
      <c r="H87" s="1"/>
      <c r="I87" s="1"/>
      <c r="J87" s="1"/>
      <c r="K87" s="1"/>
      <c r="L87" s="1"/>
      <c r="M87" s="1"/>
      <c r="N87" s="1"/>
    </row>
    <row r="88" spans="1:14" x14ac:dyDescent="0.3">
      <c r="A88" s="1">
        <v>17</v>
      </c>
      <c r="B88" s="17">
        <v>34250.240000000013</v>
      </c>
      <c r="C88" s="23">
        <v>33334.580000000016</v>
      </c>
      <c r="D88" s="26">
        <v>32694.319999999992</v>
      </c>
      <c r="E88" s="20">
        <v>38134.790000000037</v>
      </c>
      <c r="F88" s="6">
        <v>86240</v>
      </c>
      <c r="G88" s="1"/>
      <c r="H88" s="1"/>
      <c r="I88" s="1"/>
      <c r="J88" s="1"/>
      <c r="K88" s="1"/>
      <c r="L88" s="1"/>
      <c r="M88" s="1"/>
      <c r="N88" s="1"/>
    </row>
    <row r="89" spans="1:14" x14ac:dyDescent="0.3">
      <c r="A89" s="1">
        <v>18</v>
      </c>
      <c r="B89" s="17">
        <v>36264.960000000014</v>
      </c>
      <c r="C89" s="23">
        <v>34661.320000000014</v>
      </c>
      <c r="D89" s="26">
        <v>33349.279999999992</v>
      </c>
      <c r="E89" s="20">
        <v>38475.66000000004</v>
      </c>
      <c r="F89" s="6">
        <v>86240</v>
      </c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">
        <v>19</v>
      </c>
      <c r="B90" s="17">
        <v>38279.680000000015</v>
      </c>
      <c r="C90" s="23">
        <v>35988.060000000012</v>
      </c>
      <c r="D90" s="26">
        <v>34004.239999999991</v>
      </c>
      <c r="E90" s="20">
        <v>38816.530000000042</v>
      </c>
      <c r="F90" s="6">
        <v>86240</v>
      </c>
      <c r="G90" s="1"/>
      <c r="H90" s="1"/>
      <c r="I90" s="1"/>
      <c r="J90" s="1"/>
      <c r="K90" s="1"/>
      <c r="L90" s="1"/>
      <c r="M90" s="1"/>
      <c r="N90" s="1"/>
    </row>
    <row r="91" spans="1:14" x14ac:dyDescent="0.3">
      <c r="A91" s="2">
        <v>20</v>
      </c>
      <c r="B91" s="16">
        <v>40294.400000000016</v>
      </c>
      <c r="C91" s="23">
        <v>37314.80000000001</v>
      </c>
      <c r="D91" s="26">
        <v>34659.19999999999</v>
      </c>
      <c r="E91" s="19">
        <v>39157.400000000045</v>
      </c>
      <c r="F91" s="6">
        <v>86240</v>
      </c>
      <c r="G91" s="1"/>
      <c r="H91" s="1"/>
      <c r="I91" s="1"/>
      <c r="J91" s="1"/>
      <c r="K91" s="1"/>
      <c r="L91" s="1"/>
      <c r="M91" s="1"/>
      <c r="N91" s="1"/>
    </row>
    <row r="92" spans="1:14" x14ac:dyDescent="0.3">
      <c r="A92" s="1">
        <v>21</v>
      </c>
      <c r="B92" s="17">
        <v>42309.120000000017</v>
      </c>
      <c r="C92" s="23">
        <v>38641.540000000008</v>
      </c>
      <c r="D92" s="26">
        <v>35314.159999999989</v>
      </c>
      <c r="E92" s="20">
        <v>39498.270000000048</v>
      </c>
      <c r="F92" s="6">
        <v>86240</v>
      </c>
      <c r="G92" s="1"/>
      <c r="H92" s="1"/>
      <c r="I92" s="1"/>
      <c r="J92" s="1"/>
      <c r="K92" s="1"/>
      <c r="L92" s="1"/>
      <c r="M92" s="1"/>
      <c r="N92" s="1"/>
    </row>
    <row r="93" spans="1:14" x14ac:dyDescent="0.3">
      <c r="A93" s="1">
        <v>22</v>
      </c>
      <c r="B93" s="17">
        <v>44323.840000000018</v>
      </c>
      <c r="C93" s="23">
        <v>39968.280000000006</v>
      </c>
      <c r="D93" s="26">
        <v>35969.119999999988</v>
      </c>
      <c r="E93" s="20">
        <v>39839.14000000005</v>
      </c>
      <c r="F93" s="6">
        <v>86240</v>
      </c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">
        <v>23</v>
      </c>
      <c r="B94" s="17">
        <v>46338.560000000019</v>
      </c>
      <c r="C94" s="23">
        <v>41295.020000000004</v>
      </c>
      <c r="D94" s="26">
        <v>36624.079999999987</v>
      </c>
      <c r="E94" s="20">
        <v>40180.010000000053</v>
      </c>
      <c r="F94" s="6">
        <v>86240</v>
      </c>
      <c r="G94" s="1"/>
      <c r="H94" s="1"/>
      <c r="I94" s="1"/>
      <c r="J94" s="1"/>
      <c r="K94" s="1"/>
      <c r="L94" s="1"/>
      <c r="M94" s="1"/>
      <c r="N94" s="1"/>
    </row>
    <row r="95" spans="1:14" x14ac:dyDescent="0.3">
      <c r="A95" s="1">
        <v>24</v>
      </c>
      <c r="B95" s="17">
        <v>48353.280000000021</v>
      </c>
      <c r="C95" s="23">
        <v>42621.760000000002</v>
      </c>
      <c r="D95" s="26">
        <v>37279.039999999986</v>
      </c>
      <c r="E95" s="20">
        <v>40520.880000000056</v>
      </c>
      <c r="F95" s="6">
        <v>86240</v>
      </c>
      <c r="G95" s="1"/>
      <c r="H95" s="1"/>
      <c r="I95" s="1"/>
      <c r="J95" s="1"/>
      <c r="K95" s="1"/>
      <c r="L95" s="1"/>
      <c r="M95" s="1"/>
      <c r="N95" s="1"/>
    </row>
    <row r="96" spans="1:14" x14ac:dyDescent="0.3">
      <c r="A96" s="1">
        <v>25</v>
      </c>
      <c r="B96" s="17">
        <v>50368.000000000022</v>
      </c>
      <c r="C96" s="23">
        <v>43948.5</v>
      </c>
      <c r="D96" s="26">
        <v>37933.999999999985</v>
      </c>
      <c r="E96" s="20">
        <v>40861.750000000058</v>
      </c>
      <c r="F96" s="6">
        <v>86240</v>
      </c>
      <c r="G96" s="1"/>
      <c r="H96" s="1"/>
      <c r="I96" s="1"/>
      <c r="J96" s="1"/>
      <c r="K96" s="1"/>
      <c r="L96" s="1"/>
      <c r="M96" s="1"/>
      <c r="N96" s="1"/>
    </row>
    <row r="97" spans="1:14" x14ac:dyDescent="0.3">
      <c r="A97" s="1">
        <v>26</v>
      </c>
      <c r="B97" s="17">
        <v>52382.720000000023</v>
      </c>
      <c r="C97" s="23">
        <v>45275.24</v>
      </c>
      <c r="D97" s="26">
        <v>38588.959999999985</v>
      </c>
      <c r="E97" s="20">
        <v>41202.620000000061</v>
      </c>
      <c r="F97" s="6">
        <v>86240</v>
      </c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">
        <v>27</v>
      </c>
      <c r="B98" s="17">
        <v>54397.440000000024</v>
      </c>
      <c r="C98" s="23">
        <v>46601.979999999996</v>
      </c>
      <c r="D98" s="26">
        <v>39243.919999999984</v>
      </c>
      <c r="E98" s="20">
        <v>41543.490000000063</v>
      </c>
      <c r="F98" s="6">
        <v>86240</v>
      </c>
      <c r="G98" s="1"/>
      <c r="H98" s="1"/>
      <c r="I98" s="1"/>
      <c r="J98" s="1"/>
      <c r="K98" s="1"/>
      <c r="L98" s="1"/>
      <c r="M98" s="1"/>
      <c r="N98" s="1"/>
    </row>
    <row r="99" spans="1:14" x14ac:dyDescent="0.3">
      <c r="A99" s="1">
        <v>28</v>
      </c>
      <c r="B99" s="17">
        <v>56412.160000000025</v>
      </c>
      <c r="C99" s="23">
        <v>47928.719999999994</v>
      </c>
      <c r="D99" s="26">
        <v>39898.879999999983</v>
      </c>
      <c r="E99" s="20">
        <v>41884.360000000066</v>
      </c>
      <c r="F99" s="6">
        <v>86240</v>
      </c>
      <c r="G99" s="1"/>
      <c r="H99" s="1"/>
      <c r="I99" s="1"/>
      <c r="J99" s="1"/>
      <c r="K99" s="1"/>
      <c r="L99" s="1"/>
      <c r="M99" s="1"/>
      <c r="N99" s="1"/>
    </row>
    <row r="100" spans="1:14" x14ac:dyDescent="0.3">
      <c r="A100" s="1">
        <v>29</v>
      </c>
      <c r="B100" s="17">
        <v>58426.880000000026</v>
      </c>
      <c r="C100" s="23">
        <v>49255.459999999992</v>
      </c>
      <c r="D100" s="26">
        <v>40553.839999999982</v>
      </c>
      <c r="E100" s="20">
        <v>42225.230000000069</v>
      </c>
      <c r="F100" s="6">
        <v>86240</v>
      </c>
      <c r="G100" s="1"/>
      <c r="H100" s="1"/>
      <c r="I100" s="1"/>
      <c r="J100" s="1"/>
      <c r="K100" s="1"/>
      <c r="L100" s="1"/>
      <c r="M100" s="1"/>
      <c r="N100" s="1"/>
    </row>
    <row r="101" spans="1:14" x14ac:dyDescent="0.3">
      <c r="A101" s="1">
        <v>30</v>
      </c>
      <c r="B101" s="17">
        <v>60441.600000000028</v>
      </c>
      <c r="C101" s="23">
        <v>50582.19999999999</v>
      </c>
      <c r="D101" s="26">
        <v>41208.799999999981</v>
      </c>
      <c r="E101" s="20">
        <v>42566.100000000071</v>
      </c>
      <c r="F101" s="6">
        <v>86240</v>
      </c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">
        <v>31</v>
      </c>
      <c r="B102" s="17">
        <v>62456.320000000029</v>
      </c>
      <c r="C102" s="23">
        <v>51908.939999999988</v>
      </c>
      <c r="D102" s="26">
        <v>41863.75999999998</v>
      </c>
      <c r="E102" s="20">
        <v>42906.970000000074</v>
      </c>
      <c r="F102" s="6">
        <v>86240</v>
      </c>
      <c r="G102" s="1"/>
      <c r="H102" s="1"/>
      <c r="I102" s="1"/>
      <c r="J102" s="1"/>
      <c r="K102" s="1"/>
      <c r="L102" s="1"/>
      <c r="M102" s="1"/>
      <c r="N102" s="1"/>
    </row>
    <row r="103" spans="1:14" x14ac:dyDescent="0.3">
      <c r="A103" s="1">
        <v>32</v>
      </c>
      <c r="B103" s="17">
        <v>64471.04000000003</v>
      </c>
      <c r="C103" s="23">
        <v>53235.679999999986</v>
      </c>
      <c r="D103" s="26">
        <v>42518.719999999979</v>
      </c>
      <c r="E103" s="20">
        <v>43247.840000000077</v>
      </c>
      <c r="F103" s="6">
        <v>86240</v>
      </c>
      <c r="G103" s="1"/>
      <c r="H103" s="1"/>
      <c r="I103" s="1"/>
      <c r="J103" s="1"/>
      <c r="K103" s="1"/>
      <c r="L103" s="1"/>
      <c r="M103" s="1"/>
      <c r="N103" s="1"/>
    </row>
    <row r="104" spans="1:14" x14ac:dyDescent="0.3">
      <c r="A104" s="1">
        <v>33</v>
      </c>
      <c r="B104" s="17">
        <v>66485.760000000024</v>
      </c>
      <c r="C104" s="23">
        <v>54562.419999999984</v>
      </c>
      <c r="D104" s="26">
        <v>43173.679999999978</v>
      </c>
      <c r="E104" s="20">
        <v>43588.710000000079</v>
      </c>
      <c r="F104" s="6">
        <v>86240</v>
      </c>
      <c r="G104" s="1"/>
      <c r="H104" s="1"/>
      <c r="I104" s="1"/>
      <c r="J104" s="1"/>
      <c r="K104" s="1"/>
      <c r="L104" s="1"/>
      <c r="M104" s="1"/>
      <c r="N104" s="1"/>
    </row>
    <row r="105" spans="1:14" x14ac:dyDescent="0.3">
      <c r="A105" s="1">
        <v>34</v>
      </c>
      <c r="B105" s="17">
        <v>68500.480000000025</v>
      </c>
      <c r="C105" s="23">
        <v>55889.159999999982</v>
      </c>
      <c r="D105" s="26">
        <v>43828.639999999978</v>
      </c>
      <c r="E105" s="20">
        <v>43929.580000000082</v>
      </c>
      <c r="F105" s="6">
        <v>86240</v>
      </c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">
        <v>35</v>
      </c>
      <c r="B106" s="17">
        <v>70515.200000000026</v>
      </c>
      <c r="C106" s="23">
        <v>57215.89999999998</v>
      </c>
      <c r="D106" s="26">
        <v>44483.599999999977</v>
      </c>
      <c r="E106" s="20">
        <v>44270.450000000084</v>
      </c>
      <c r="F106" s="6">
        <v>86240</v>
      </c>
      <c r="G106" s="1"/>
      <c r="H106" s="1"/>
      <c r="I106" s="1"/>
      <c r="J106" s="1"/>
      <c r="K106" s="1"/>
      <c r="L106" s="1"/>
      <c r="M106" s="1"/>
      <c r="N106" s="1"/>
    </row>
    <row r="107" spans="1:14" x14ac:dyDescent="0.3">
      <c r="A107" s="1">
        <v>36</v>
      </c>
      <c r="B107" s="17">
        <v>72529.920000000027</v>
      </c>
      <c r="C107" s="23">
        <v>58542.639999999978</v>
      </c>
      <c r="D107" s="26">
        <v>45138.559999999976</v>
      </c>
      <c r="E107" s="20">
        <v>44611.320000000087</v>
      </c>
      <c r="F107" s="6">
        <v>86240</v>
      </c>
      <c r="G107" s="1"/>
      <c r="H107" s="1"/>
      <c r="I107" s="1"/>
      <c r="J107" s="1"/>
      <c r="K107" s="1"/>
      <c r="L107" s="1"/>
      <c r="M107" s="1"/>
      <c r="N107" s="1"/>
    </row>
    <row r="108" spans="1:14" x14ac:dyDescent="0.3">
      <c r="A108" s="1">
        <v>37</v>
      </c>
      <c r="B108" s="17">
        <v>74544.640000000029</v>
      </c>
      <c r="C108" s="23">
        <v>59869.379999999976</v>
      </c>
      <c r="D108" s="26">
        <v>45793.519999999975</v>
      </c>
      <c r="E108" s="20">
        <v>44952.19000000009</v>
      </c>
      <c r="F108" s="6">
        <v>86240</v>
      </c>
      <c r="G108" s="1"/>
      <c r="H108" s="1"/>
      <c r="I108" s="1"/>
      <c r="J108" s="1"/>
      <c r="K108" s="1"/>
      <c r="L108" s="1"/>
      <c r="M108" s="1"/>
      <c r="N108" s="1"/>
    </row>
    <row r="109" spans="1:14" x14ac:dyDescent="0.3">
      <c r="A109" s="1">
        <v>38</v>
      </c>
      <c r="B109" s="17">
        <v>76559.36000000003</v>
      </c>
      <c r="C109" s="23">
        <v>61196.119999999974</v>
      </c>
      <c r="D109" s="26">
        <v>46448.479999999974</v>
      </c>
      <c r="E109" s="20">
        <v>45293.060000000092</v>
      </c>
      <c r="F109" s="6">
        <v>86240</v>
      </c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">
        <v>39</v>
      </c>
      <c r="B110" s="17">
        <v>78574.080000000031</v>
      </c>
      <c r="C110" s="23">
        <v>62522.859999999971</v>
      </c>
      <c r="D110" s="26">
        <v>47103.439999999973</v>
      </c>
      <c r="E110" s="20">
        <v>45633.930000000095</v>
      </c>
      <c r="F110" s="6">
        <v>86240</v>
      </c>
      <c r="G110" s="1"/>
      <c r="H110" s="1"/>
      <c r="I110" s="1"/>
      <c r="J110" s="1"/>
      <c r="K110" s="1"/>
      <c r="L110" s="1"/>
      <c r="M110" s="1"/>
      <c r="N110" s="1"/>
    </row>
    <row r="111" spans="1:14" x14ac:dyDescent="0.3">
      <c r="A111" s="1">
        <v>40</v>
      </c>
      <c r="B111" s="17">
        <v>80588.800000000032</v>
      </c>
      <c r="C111" s="23">
        <v>63849.599999999969</v>
      </c>
      <c r="D111" s="26">
        <v>47758.399999999972</v>
      </c>
      <c r="E111" s="20">
        <v>45974.800000000097</v>
      </c>
      <c r="F111" s="6">
        <v>86240</v>
      </c>
      <c r="G111" s="1"/>
      <c r="H111" s="1"/>
      <c r="I111" s="1"/>
      <c r="J111" s="1"/>
      <c r="K111" s="1"/>
      <c r="L111" s="1"/>
      <c r="M111" s="1"/>
      <c r="N111" s="1"/>
    </row>
    <row r="112" spans="1:14" x14ac:dyDescent="0.3">
      <c r="A112" s="1">
        <v>41</v>
      </c>
      <c r="B112" s="17">
        <v>82603.520000000033</v>
      </c>
      <c r="C112" s="23">
        <v>65176.339999999967</v>
      </c>
      <c r="D112" s="26">
        <v>48413.359999999971</v>
      </c>
      <c r="E112" s="20">
        <v>46315.6700000001</v>
      </c>
      <c r="F112" s="6">
        <v>86240</v>
      </c>
      <c r="G112" s="1"/>
      <c r="H112" s="1"/>
      <c r="I112" s="1"/>
      <c r="J112" s="1"/>
      <c r="K112" s="1"/>
      <c r="L112" s="1"/>
      <c r="M112" s="1"/>
      <c r="N112" s="1"/>
    </row>
    <row r="113" spans="1:14" x14ac:dyDescent="0.3">
      <c r="A113" s="1">
        <v>42</v>
      </c>
      <c r="B113" s="17">
        <v>84618.240000000034</v>
      </c>
      <c r="C113" s="23">
        <v>66503.079999999973</v>
      </c>
      <c r="D113" s="26">
        <v>49068.319999999971</v>
      </c>
      <c r="E113" s="20">
        <v>46656.540000000103</v>
      </c>
      <c r="F113" s="6">
        <v>86240</v>
      </c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2">
        <v>43</v>
      </c>
      <c r="B114" s="16">
        <v>86632.960000000036</v>
      </c>
      <c r="C114" s="23">
        <v>67829.819999999978</v>
      </c>
      <c r="D114" s="26">
        <v>49723.27999999997</v>
      </c>
      <c r="E114" s="20">
        <v>46997.410000000105</v>
      </c>
      <c r="F114" s="5">
        <v>86240</v>
      </c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A115" s="1">
        <v>44</v>
      </c>
      <c r="B115" s="17">
        <v>88647.680000000037</v>
      </c>
      <c r="C115" s="23">
        <v>69156.559999999983</v>
      </c>
      <c r="D115" s="26">
        <v>50378.239999999969</v>
      </c>
      <c r="E115" s="20">
        <v>47338.280000000108</v>
      </c>
      <c r="F115" s="6">
        <v>86240</v>
      </c>
      <c r="G115" s="1"/>
      <c r="H115" s="1"/>
      <c r="I115" s="1"/>
      <c r="J115" s="1"/>
      <c r="K115" s="1"/>
      <c r="L115" s="1"/>
      <c r="M115" s="1"/>
      <c r="N115" s="1"/>
    </row>
    <row r="116" spans="1:14" x14ac:dyDescent="0.3">
      <c r="A116">
        <v>45</v>
      </c>
      <c r="B116" s="18">
        <v>90662.400000000038</v>
      </c>
      <c r="C116" s="24">
        <v>70483.299999999988</v>
      </c>
      <c r="D116" s="27">
        <v>51033.199999999968</v>
      </c>
      <c r="E116" s="21">
        <v>47679.150000000111</v>
      </c>
      <c r="F116" s="7">
        <v>86240</v>
      </c>
    </row>
    <row r="117" spans="1:14" x14ac:dyDescent="0.3">
      <c r="A117">
        <v>46</v>
      </c>
      <c r="B117" s="18">
        <v>92677.120000000039</v>
      </c>
      <c r="C117" s="24">
        <v>71810.039999999994</v>
      </c>
      <c r="D117" s="27">
        <v>51688.159999999967</v>
      </c>
      <c r="E117" s="21">
        <v>48020.020000000113</v>
      </c>
      <c r="F117" s="7">
        <v>86240</v>
      </c>
    </row>
    <row r="118" spans="1:14" x14ac:dyDescent="0.3">
      <c r="A118">
        <v>47</v>
      </c>
      <c r="B118" s="18">
        <v>94691.84000000004</v>
      </c>
      <c r="C118" s="24">
        <v>73136.78</v>
      </c>
      <c r="D118" s="27">
        <v>52343.119999999966</v>
      </c>
      <c r="E118" s="21">
        <v>48360.890000000116</v>
      </c>
      <c r="F118" s="7">
        <v>86240</v>
      </c>
    </row>
    <row r="119" spans="1:14" x14ac:dyDescent="0.3">
      <c r="A119">
        <v>48</v>
      </c>
      <c r="B119" s="18">
        <v>96706.560000000041</v>
      </c>
      <c r="C119" s="24">
        <v>74463.520000000004</v>
      </c>
      <c r="D119" s="27">
        <v>52998.079999999965</v>
      </c>
      <c r="E119" s="21">
        <v>48701.760000000118</v>
      </c>
      <c r="F119" s="7">
        <v>86240</v>
      </c>
    </row>
    <row r="120" spans="1:14" x14ac:dyDescent="0.3">
      <c r="A120">
        <v>49</v>
      </c>
      <c r="B120" s="18">
        <v>98721.280000000042</v>
      </c>
      <c r="C120" s="24">
        <v>75790.260000000009</v>
      </c>
      <c r="D120" s="27">
        <v>53653.039999999964</v>
      </c>
      <c r="E120" s="21">
        <v>49042.630000000121</v>
      </c>
      <c r="F120" s="7">
        <v>86240</v>
      </c>
    </row>
    <row r="121" spans="1:14" x14ac:dyDescent="0.3">
      <c r="A121">
        <v>50</v>
      </c>
      <c r="B121" s="18">
        <v>100736.00000000004</v>
      </c>
      <c r="C121" s="24">
        <v>77117.000000000015</v>
      </c>
      <c r="D121" s="27">
        <v>54307.999999999964</v>
      </c>
      <c r="E121" s="21">
        <v>49383.500000000124</v>
      </c>
      <c r="F121" s="7">
        <v>86240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C77E-97A7-49B4-9C0D-874827E64E14}">
  <dimension ref="A1:AS31"/>
  <sheetViews>
    <sheetView workbookViewId="0">
      <selection activeCell="B2" sqref="B2:B14"/>
    </sheetView>
  </sheetViews>
  <sheetFormatPr defaultRowHeight="14.4" x14ac:dyDescent="0.3"/>
  <cols>
    <col min="1" max="1" width="13.5546875" customWidth="1"/>
    <col min="2" max="2" width="11.5546875" bestFit="1" customWidth="1"/>
    <col min="3" max="3" width="11.109375" customWidth="1"/>
    <col min="5" max="5" width="12.33203125" customWidth="1"/>
    <col min="6" max="6" width="8.21875" customWidth="1"/>
  </cols>
  <sheetData>
    <row r="1" spans="1:45" ht="28.8" x14ac:dyDescent="0.3">
      <c r="I1" s="2" t="s">
        <v>25</v>
      </c>
      <c r="J1" s="4">
        <v>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>
        <v>2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>
        <v>3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43.2" x14ac:dyDescent="0.3">
      <c r="A2" s="2" t="s">
        <v>0</v>
      </c>
      <c r="B2" s="2" t="s">
        <v>11</v>
      </c>
      <c r="C2" s="2" t="s">
        <v>12</v>
      </c>
      <c r="D2" s="2" t="s">
        <v>18</v>
      </c>
      <c r="E2" s="2" t="s">
        <v>13</v>
      </c>
      <c r="F2" s="2" t="s">
        <v>38</v>
      </c>
      <c r="G2" s="1"/>
      <c r="H2" s="1"/>
      <c r="I2" s="2" t="s">
        <v>24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  <c r="AG2" s="1">
        <v>12</v>
      </c>
      <c r="AH2" s="1">
        <v>1</v>
      </c>
      <c r="AI2" s="1">
        <v>2</v>
      </c>
      <c r="AJ2" s="1">
        <v>3</v>
      </c>
      <c r="AK2" s="1">
        <v>4</v>
      </c>
      <c r="AL2" s="1">
        <v>5</v>
      </c>
      <c r="AM2" s="1">
        <v>6</v>
      </c>
      <c r="AN2" s="1">
        <v>7</v>
      </c>
      <c r="AO2" s="1">
        <v>8</v>
      </c>
      <c r="AP2" s="1">
        <v>9</v>
      </c>
      <c r="AQ2" s="1">
        <v>10</v>
      </c>
      <c r="AR2" s="1">
        <v>11</v>
      </c>
      <c r="AS2" s="1">
        <v>12</v>
      </c>
    </row>
    <row r="3" spans="1:45" ht="43.2" x14ac:dyDescent="0.3">
      <c r="A3" s="1" t="s">
        <v>1</v>
      </c>
      <c r="B3" s="1">
        <v>206.1</v>
      </c>
      <c r="C3" s="1">
        <v>2221</v>
      </c>
      <c r="D3" s="1">
        <v>33</v>
      </c>
      <c r="E3" s="1">
        <f>ROUND(C3 / D3, 1)</f>
        <v>67.3</v>
      </c>
      <c r="F3" s="1">
        <f xml:space="preserve"> ROUND(B3 / E3, 2)</f>
        <v>3.06</v>
      </c>
      <c r="G3" s="1"/>
      <c r="H3" s="1"/>
      <c r="I3" s="2" t="s">
        <v>23</v>
      </c>
      <c r="J3" s="1">
        <f xml:space="preserve"> B3</f>
        <v>206.1</v>
      </c>
      <c r="K3" s="1">
        <f xml:space="preserve"> J3 + B4</f>
        <v>342.6</v>
      </c>
      <c r="L3" s="1">
        <f xml:space="preserve"> K3 + B5</f>
        <v>502.19000000000005</v>
      </c>
      <c r="M3" s="1">
        <f xml:space="preserve"> L3 + B6</f>
        <v>616.98</v>
      </c>
      <c r="N3" s="1">
        <f xml:space="preserve"> M3 + B7</f>
        <v>745.87</v>
      </c>
      <c r="O3" s="1">
        <f xml:space="preserve"> N3 + B8</f>
        <v>911.17000000000007</v>
      </c>
      <c r="P3" s="1">
        <f xml:space="preserve"> O3 + B9</f>
        <v>1114.5300000000002</v>
      </c>
      <c r="Q3" s="1">
        <f xml:space="preserve"> P3 + B10</f>
        <v>1292.17</v>
      </c>
      <c r="R3" s="1">
        <f xml:space="preserve"> Q3 + B11</f>
        <v>1484.89</v>
      </c>
      <c r="S3" s="1">
        <f xml:space="preserve"> R3 + B12</f>
        <v>1648.3700000000001</v>
      </c>
      <c r="T3" s="1">
        <f xml:space="preserve"> S3 + B13</f>
        <v>1824.8500000000001</v>
      </c>
      <c r="U3" s="1">
        <f xml:space="preserve"> T3 + B14</f>
        <v>2014.7200000000003</v>
      </c>
      <c r="V3">
        <f xml:space="preserve"> U3 + B3</f>
        <v>2220.8200000000002</v>
      </c>
      <c r="W3">
        <f xml:space="preserve"> V3 + B4</f>
        <v>2357.3200000000002</v>
      </c>
      <c r="X3">
        <f xml:space="preserve"> W3 + B5</f>
        <v>2516.9100000000003</v>
      </c>
      <c r="Y3">
        <f xml:space="preserve"> X3 + B6</f>
        <v>2631.7000000000003</v>
      </c>
      <c r="Z3">
        <f xml:space="preserve"> Y3 + B7</f>
        <v>2760.59</v>
      </c>
      <c r="AA3">
        <f xml:space="preserve"> Z3 + B8</f>
        <v>2925.8900000000003</v>
      </c>
      <c r="AB3">
        <f xml:space="preserve"> AA3 + B9</f>
        <v>3129.2500000000005</v>
      </c>
      <c r="AC3">
        <f xml:space="preserve"> AB3 + B10</f>
        <v>3306.8900000000003</v>
      </c>
      <c r="AD3">
        <f xml:space="preserve"> AC3 + B11</f>
        <v>3499.61</v>
      </c>
      <c r="AE3">
        <f xml:space="preserve"> AD3 + B12</f>
        <v>3663.09</v>
      </c>
      <c r="AF3">
        <f xml:space="preserve"> AE3 + B13</f>
        <v>3839.57</v>
      </c>
      <c r="AG3">
        <f xml:space="preserve"> AF3 + B14</f>
        <v>4029.44</v>
      </c>
      <c r="AH3">
        <f xml:space="preserve"> AG3 + B3</f>
        <v>4235.54</v>
      </c>
      <c r="AI3">
        <f xml:space="preserve"> AH3 + B4</f>
        <v>4372.04</v>
      </c>
      <c r="AJ3">
        <f xml:space="preserve"> AI3 + B5</f>
        <v>4531.63</v>
      </c>
      <c r="AK3">
        <f xml:space="preserve"> AJ3 + B6</f>
        <v>4646.42</v>
      </c>
      <c r="AL3">
        <f xml:space="preserve"> AK3 + B7</f>
        <v>4775.3100000000004</v>
      </c>
      <c r="AM3">
        <f xml:space="preserve"> AL3 + B8</f>
        <v>4940.6100000000006</v>
      </c>
      <c r="AN3">
        <f xml:space="preserve"> AM3 + B9</f>
        <v>5143.97</v>
      </c>
      <c r="AO3">
        <f xml:space="preserve"> AN3 + B10</f>
        <v>5321.6100000000006</v>
      </c>
      <c r="AP3">
        <f xml:space="preserve"> AO3 + B11</f>
        <v>5514.3300000000008</v>
      </c>
      <c r="AQ3">
        <f xml:space="preserve"> AP3 + B12</f>
        <v>5677.81</v>
      </c>
      <c r="AR3">
        <f xml:space="preserve"> AQ3 + B13</f>
        <v>5854.29</v>
      </c>
      <c r="AS3">
        <f xml:space="preserve"> AR3 + B14</f>
        <v>6044.16</v>
      </c>
    </row>
    <row r="4" spans="1:45" x14ac:dyDescent="0.3">
      <c r="A4" s="1" t="s">
        <v>2</v>
      </c>
      <c r="B4" s="1">
        <v>136.5</v>
      </c>
      <c r="C4" s="1">
        <v>1431</v>
      </c>
      <c r="D4" s="1">
        <v>28</v>
      </c>
      <c r="E4" s="1">
        <f t="shared" ref="E4:E12" si="0">ROUND(C4 / D4, 1)</f>
        <v>51.1</v>
      </c>
      <c r="F4" s="1">
        <f t="shared" ref="F4:F14" si="1" xml:space="preserve"> ROUND(B4 / E4, 2)</f>
        <v>2.67</v>
      </c>
      <c r="G4" s="1"/>
      <c r="H4" s="1"/>
      <c r="I4" s="1"/>
      <c r="J4" s="1"/>
      <c r="K4" s="1"/>
      <c r="L4" s="1"/>
    </row>
    <row r="5" spans="1:45" x14ac:dyDescent="0.3">
      <c r="A5" s="1" t="s">
        <v>3</v>
      </c>
      <c r="B5" s="1">
        <v>159.59</v>
      </c>
      <c r="C5" s="1">
        <v>1698</v>
      </c>
      <c r="D5" s="1">
        <v>34</v>
      </c>
      <c r="E5" s="1">
        <f t="shared" si="0"/>
        <v>49.9</v>
      </c>
      <c r="F5" s="1">
        <f t="shared" si="1"/>
        <v>3.2</v>
      </c>
      <c r="G5" s="1"/>
      <c r="H5" s="1"/>
      <c r="I5" s="1"/>
      <c r="J5" s="1"/>
      <c r="K5" s="1"/>
      <c r="L5" s="1"/>
    </row>
    <row r="6" spans="1:45" ht="28.8" x14ac:dyDescent="0.3">
      <c r="A6" s="1" t="s">
        <v>4</v>
      </c>
      <c r="B6" s="1">
        <v>114.79</v>
      </c>
      <c r="C6" s="1">
        <v>1180</v>
      </c>
      <c r="D6" s="1">
        <v>29</v>
      </c>
      <c r="E6" s="1">
        <f t="shared" si="0"/>
        <v>40.700000000000003</v>
      </c>
      <c r="F6" s="1">
        <f t="shared" si="1"/>
        <v>2.82</v>
      </c>
      <c r="G6" s="1"/>
      <c r="H6" s="1"/>
      <c r="I6" s="2" t="s">
        <v>26</v>
      </c>
      <c r="J6" s="1">
        <v>1</v>
      </c>
      <c r="K6" s="1">
        <v>2</v>
      </c>
      <c r="L6" s="1">
        <v>3</v>
      </c>
      <c r="M6" s="1">
        <v>4</v>
      </c>
      <c r="N6" s="1">
        <v>5</v>
      </c>
      <c r="O6" s="1">
        <v>6</v>
      </c>
      <c r="P6" s="1">
        <v>7</v>
      </c>
    </row>
    <row r="7" spans="1:45" ht="43.2" x14ac:dyDescent="0.3">
      <c r="A7" s="1" t="s">
        <v>5</v>
      </c>
      <c r="B7" s="1">
        <v>128.88999999999999</v>
      </c>
      <c r="C7" s="1">
        <v>1343</v>
      </c>
      <c r="D7" s="1">
        <v>30</v>
      </c>
      <c r="E7" s="1">
        <f t="shared" si="0"/>
        <v>44.8</v>
      </c>
      <c r="F7" s="1">
        <f t="shared" si="1"/>
        <v>2.88</v>
      </c>
      <c r="G7" s="1"/>
      <c r="H7" s="1"/>
      <c r="I7" s="2" t="s">
        <v>23</v>
      </c>
      <c r="J7" s="1">
        <f xml:space="preserve"> U3</f>
        <v>2014.7200000000003</v>
      </c>
      <c r="K7" s="1">
        <f xml:space="preserve"> J7 * K6</f>
        <v>4029.4400000000005</v>
      </c>
      <c r="L7" s="1">
        <f xml:space="preserve"> J7 * L6</f>
        <v>6044.1600000000008</v>
      </c>
      <c r="M7" s="1">
        <f xml:space="preserve"> J7 * M6</f>
        <v>8058.880000000001</v>
      </c>
      <c r="N7" s="1">
        <f xml:space="preserve"> J7 * N6</f>
        <v>10073.600000000002</v>
      </c>
      <c r="O7" s="1">
        <f xml:space="preserve"> J7 * O6</f>
        <v>12088.320000000002</v>
      </c>
      <c r="P7" s="1">
        <f xml:space="preserve"> J7 * P6</f>
        <v>14103.04</v>
      </c>
    </row>
    <row r="8" spans="1:45" x14ac:dyDescent="0.3">
      <c r="A8" s="1" t="s">
        <v>6</v>
      </c>
      <c r="B8" s="1">
        <v>165.3</v>
      </c>
      <c r="C8" s="1">
        <v>1764</v>
      </c>
      <c r="D8" s="1">
        <v>29</v>
      </c>
      <c r="E8" s="1">
        <f t="shared" si="0"/>
        <v>60.8</v>
      </c>
      <c r="F8" s="1">
        <f t="shared" si="1"/>
        <v>2.72</v>
      </c>
      <c r="G8" s="1"/>
      <c r="H8" s="1"/>
      <c r="I8" s="1"/>
      <c r="J8" s="1"/>
      <c r="K8" s="1"/>
      <c r="L8" s="1"/>
    </row>
    <row r="9" spans="1:45" x14ac:dyDescent="0.3">
      <c r="A9" s="1" t="s">
        <v>7</v>
      </c>
      <c r="B9" s="1">
        <v>203.36</v>
      </c>
      <c r="C9" s="1">
        <v>2204</v>
      </c>
      <c r="D9" s="1">
        <v>33</v>
      </c>
      <c r="E9" s="1">
        <f t="shared" si="0"/>
        <v>66.8</v>
      </c>
      <c r="F9" s="1">
        <f t="shared" si="1"/>
        <v>3.04</v>
      </c>
      <c r="G9" s="1"/>
      <c r="H9" s="1"/>
      <c r="I9" s="1"/>
      <c r="J9" s="1"/>
      <c r="K9" s="1"/>
      <c r="L9" s="1"/>
    </row>
    <row r="10" spans="1:45" x14ac:dyDescent="0.3">
      <c r="A10" s="1" t="s">
        <v>8</v>
      </c>
      <c r="B10" s="1">
        <v>177.64</v>
      </c>
      <c r="C10" s="1">
        <v>1909</v>
      </c>
      <c r="D10" s="1">
        <v>29</v>
      </c>
      <c r="E10" s="1">
        <f t="shared" si="0"/>
        <v>65.8</v>
      </c>
      <c r="F10" s="1">
        <f t="shared" si="1"/>
        <v>2.7</v>
      </c>
      <c r="G10" s="1"/>
      <c r="H10" s="1"/>
      <c r="I10" s="1"/>
      <c r="J10" s="1"/>
      <c r="K10" s="1"/>
      <c r="L10" s="1"/>
    </row>
    <row r="11" spans="1:45" x14ac:dyDescent="0.3">
      <c r="A11" s="1" t="s">
        <v>9</v>
      </c>
      <c r="B11" s="1">
        <v>192.72</v>
      </c>
      <c r="C11" s="1">
        <v>2081</v>
      </c>
      <c r="D11" s="1">
        <v>28</v>
      </c>
      <c r="E11" s="1">
        <f t="shared" si="0"/>
        <v>74.3</v>
      </c>
      <c r="F11" s="1">
        <f t="shared" si="1"/>
        <v>2.59</v>
      </c>
      <c r="G11" s="1"/>
      <c r="H11" s="1"/>
      <c r="I11" s="1"/>
      <c r="J11" s="1"/>
      <c r="K11" s="1"/>
      <c r="L11" s="1"/>
    </row>
    <row r="12" spans="1:45" x14ac:dyDescent="0.3">
      <c r="A12" s="1" t="s">
        <v>10</v>
      </c>
      <c r="B12" s="1">
        <v>163.47999999999999</v>
      </c>
      <c r="C12" s="1">
        <v>1743</v>
      </c>
      <c r="D12" s="1">
        <v>33</v>
      </c>
      <c r="E12" s="1">
        <f t="shared" si="0"/>
        <v>52.8</v>
      </c>
      <c r="F12" s="1">
        <f t="shared" si="1"/>
        <v>3.1</v>
      </c>
      <c r="G12" s="1"/>
      <c r="H12" s="1"/>
      <c r="I12" s="1"/>
      <c r="J12" s="1"/>
      <c r="K12" s="1"/>
      <c r="L12" s="1"/>
    </row>
    <row r="13" spans="1:45" ht="28.8" x14ac:dyDescent="0.3">
      <c r="A13" s="1" t="s">
        <v>16</v>
      </c>
      <c r="B13" s="1">
        <f xml:space="preserve"> ROUND((B12 / E12)* E13, 2)</f>
        <v>176.48</v>
      </c>
      <c r="C13" s="1"/>
      <c r="D13" s="1"/>
      <c r="E13" s="1">
        <v>57</v>
      </c>
      <c r="F13" s="1">
        <f t="shared" si="1"/>
        <v>3.1</v>
      </c>
      <c r="G13" s="1"/>
      <c r="H13" s="1"/>
      <c r="I13" s="1"/>
      <c r="J13" s="1"/>
      <c r="K13" s="1"/>
      <c r="L13" s="1"/>
    </row>
    <row r="14" spans="1:45" ht="28.8" x14ac:dyDescent="0.3">
      <c r="A14" s="1" t="s">
        <v>17</v>
      </c>
      <c r="B14" s="1">
        <f xml:space="preserve"> ROUND((B3 / E3)* E14, 2)</f>
        <v>189.87</v>
      </c>
      <c r="C14" s="1"/>
      <c r="D14" s="1"/>
      <c r="E14" s="1">
        <v>62</v>
      </c>
      <c r="F14" s="1">
        <f t="shared" si="1"/>
        <v>3.06</v>
      </c>
      <c r="G14" s="1"/>
      <c r="H14" s="1"/>
      <c r="I14" s="1"/>
      <c r="J14" s="1"/>
      <c r="K14" s="1"/>
      <c r="L14" s="1"/>
    </row>
    <row r="15" spans="1:4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4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 t="s">
        <v>6</v>
      </c>
      <c r="B19" s="1">
        <v>165.3</v>
      </c>
      <c r="C19" s="1">
        <v>1764</v>
      </c>
      <c r="D19" s="1">
        <v>29</v>
      </c>
      <c r="E19" s="1">
        <f t="shared" ref="E19:E23" si="2">ROUND(C19 / D19, 1)</f>
        <v>60.8</v>
      </c>
      <c r="F19" s="1"/>
      <c r="G19" s="1"/>
      <c r="H19" s="1"/>
      <c r="I19" s="1"/>
      <c r="J19" s="1"/>
      <c r="K19" s="1"/>
      <c r="L19" s="1"/>
    </row>
    <row r="20" spans="1:12" x14ac:dyDescent="0.3">
      <c r="A20" s="1" t="s">
        <v>7</v>
      </c>
      <c r="B20" s="1">
        <v>203.36</v>
      </c>
      <c r="C20" s="1">
        <v>2204</v>
      </c>
      <c r="D20" s="1">
        <v>33</v>
      </c>
      <c r="E20" s="1">
        <f t="shared" si="2"/>
        <v>66.8</v>
      </c>
      <c r="F20" s="1"/>
      <c r="G20" s="1"/>
      <c r="H20" s="1"/>
      <c r="I20" s="1"/>
      <c r="J20" s="1"/>
      <c r="K20" s="1"/>
      <c r="L20" s="1"/>
    </row>
    <row r="21" spans="1:12" x14ac:dyDescent="0.3">
      <c r="A21" s="1" t="s">
        <v>8</v>
      </c>
      <c r="B21" s="1">
        <v>177.64</v>
      </c>
      <c r="C21" s="1">
        <v>1909</v>
      </c>
      <c r="D21" s="1">
        <v>29</v>
      </c>
      <c r="E21" s="1">
        <f t="shared" si="2"/>
        <v>65.8</v>
      </c>
      <c r="F21" s="1"/>
      <c r="G21" s="1"/>
      <c r="H21" s="1"/>
      <c r="I21" s="1"/>
      <c r="J21" s="1"/>
      <c r="K21" s="1"/>
      <c r="L21" s="1"/>
    </row>
    <row r="22" spans="1:12" x14ac:dyDescent="0.3">
      <c r="A22" s="1" t="s">
        <v>9</v>
      </c>
      <c r="B22" s="1">
        <v>192.72</v>
      </c>
      <c r="C22" s="1">
        <v>2081</v>
      </c>
      <c r="D22" s="1">
        <v>28</v>
      </c>
      <c r="E22" s="1">
        <f t="shared" si="2"/>
        <v>74.3</v>
      </c>
      <c r="F22" s="1"/>
      <c r="G22" s="1"/>
      <c r="H22" s="1"/>
      <c r="I22" s="1"/>
      <c r="J22" s="1"/>
      <c r="K22" s="1"/>
      <c r="L22" s="1"/>
    </row>
    <row r="23" spans="1:12" x14ac:dyDescent="0.3">
      <c r="A23" s="1" t="s">
        <v>10</v>
      </c>
      <c r="B23" s="1">
        <v>163.47999999999999</v>
      </c>
      <c r="C23" s="1">
        <v>1743</v>
      </c>
      <c r="D23" s="1">
        <v>33</v>
      </c>
      <c r="E23" s="1">
        <f t="shared" si="2"/>
        <v>52.8</v>
      </c>
      <c r="F23" s="1"/>
      <c r="G23" s="1"/>
      <c r="H23" s="1"/>
      <c r="I23" s="1"/>
      <c r="J23" s="1"/>
      <c r="K23" s="1"/>
      <c r="L23" s="1"/>
    </row>
    <row r="24" spans="1:12" x14ac:dyDescent="0.3">
      <c r="A24" s="1" t="s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 t="s">
        <v>1</v>
      </c>
      <c r="B26" s="1">
        <v>206.1</v>
      </c>
      <c r="C26" s="1">
        <v>2221</v>
      </c>
      <c r="D26" s="1">
        <v>33</v>
      </c>
      <c r="E26" s="1">
        <f>ROUND(C26 / D26, 1)</f>
        <v>67.3</v>
      </c>
      <c r="F26" s="1"/>
      <c r="G26" s="1"/>
      <c r="H26" s="1"/>
      <c r="I26" s="1"/>
      <c r="J26" s="1"/>
      <c r="K26" s="1"/>
      <c r="L26" s="1"/>
    </row>
    <row r="27" spans="1:12" x14ac:dyDescent="0.3">
      <c r="A27" s="1" t="s">
        <v>2</v>
      </c>
      <c r="B27" s="1">
        <v>136.5</v>
      </c>
      <c r="C27" s="1">
        <v>1431</v>
      </c>
      <c r="D27" s="1">
        <v>28</v>
      </c>
      <c r="E27" s="1">
        <f t="shared" ref="E27:E30" si="3">ROUND(C27 / D27, 1)</f>
        <v>51.1</v>
      </c>
      <c r="F27" s="1"/>
      <c r="G27" s="1"/>
      <c r="H27" s="1"/>
      <c r="I27" s="1"/>
      <c r="J27" s="1"/>
      <c r="K27" s="1"/>
      <c r="L27" s="1"/>
    </row>
    <row r="28" spans="1:12" x14ac:dyDescent="0.3">
      <c r="A28" s="1" t="s">
        <v>3</v>
      </c>
      <c r="B28" s="1">
        <v>159.59</v>
      </c>
      <c r="C28" s="1">
        <v>1698</v>
      </c>
      <c r="D28" s="1">
        <v>34</v>
      </c>
      <c r="E28" s="1">
        <f t="shared" si="3"/>
        <v>49.9</v>
      </c>
      <c r="F28" s="1"/>
      <c r="G28" s="1"/>
      <c r="H28" s="1"/>
      <c r="I28" s="1"/>
      <c r="J28" s="1"/>
      <c r="K28" s="1"/>
      <c r="L28" s="1"/>
    </row>
    <row r="29" spans="1:12" x14ac:dyDescent="0.3">
      <c r="A29" s="1" t="s">
        <v>4</v>
      </c>
      <c r="B29" s="1">
        <v>114.79</v>
      </c>
      <c r="C29" s="1">
        <v>1180</v>
      </c>
      <c r="D29" s="1">
        <v>29</v>
      </c>
      <c r="E29" s="1">
        <f t="shared" si="3"/>
        <v>40.700000000000003</v>
      </c>
      <c r="F29" s="1"/>
      <c r="G29" s="1"/>
      <c r="H29" s="1"/>
      <c r="I29" s="1"/>
      <c r="J29" s="1"/>
      <c r="K29" s="1"/>
      <c r="L29" s="1"/>
    </row>
    <row r="30" spans="1:12" x14ac:dyDescent="0.3">
      <c r="A30" s="1" t="s">
        <v>5</v>
      </c>
      <c r="B30" s="1">
        <v>128.88999999999999</v>
      </c>
      <c r="C30" s="1">
        <v>1343</v>
      </c>
      <c r="D30" s="1">
        <v>30</v>
      </c>
      <c r="E30" s="1">
        <f t="shared" si="3"/>
        <v>44.8</v>
      </c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3">
    <mergeCell ref="J1:U1"/>
    <mergeCell ref="V1:AG1"/>
    <mergeCell ref="AH1:AS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3AE-D832-4BBB-B0C7-411CD79A4B73}">
  <dimension ref="A1:H15"/>
  <sheetViews>
    <sheetView workbookViewId="0">
      <selection activeCell="G15" sqref="G15"/>
    </sheetView>
  </sheetViews>
  <sheetFormatPr defaultRowHeight="14.4" x14ac:dyDescent="0.3"/>
  <cols>
    <col min="1" max="1" width="12.77734375" customWidth="1"/>
    <col min="2" max="2" width="12.33203125" customWidth="1"/>
    <col min="3" max="3" width="12.88671875" customWidth="1"/>
  </cols>
  <sheetData>
    <row r="1" spans="1:8" ht="57.6" x14ac:dyDescent="0.3">
      <c r="A1" s="2" t="s">
        <v>0</v>
      </c>
      <c r="B1" s="2" t="s">
        <v>19</v>
      </c>
      <c r="C1" s="2" t="s">
        <v>20</v>
      </c>
      <c r="D1" s="2" t="s">
        <v>21</v>
      </c>
      <c r="E1" s="1"/>
      <c r="F1" s="1"/>
      <c r="G1" s="1"/>
      <c r="H1" s="1"/>
    </row>
    <row r="2" spans="1:8" x14ac:dyDescent="0.3">
      <c r="A2" s="1" t="s">
        <v>1</v>
      </c>
      <c r="B2" s="1">
        <v>67.3</v>
      </c>
      <c r="C2" s="1">
        <v>5.71</v>
      </c>
      <c r="D2" s="1">
        <f xml:space="preserve"> B2 / C2</f>
        <v>11.786339754816112</v>
      </c>
      <c r="E2" s="1"/>
      <c r="F2" s="1"/>
      <c r="G2" s="1"/>
      <c r="H2" s="1"/>
    </row>
    <row r="3" spans="1:8" x14ac:dyDescent="0.3">
      <c r="A3" s="1" t="s">
        <v>2</v>
      </c>
      <c r="B3" s="1">
        <v>51.1</v>
      </c>
      <c r="C3" s="1">
        <v>5.71</v>
      </c>
      <c r="D3" s="1">
        <f t="shared" ref="D3:D13" si="0" xml:space="preserve"> B3 / C3</f>
        <v>8.9492119089316997</v>
      </c>
      <c r="E3" s="1"/>
      <c r="F3" s="1"/>
      <c r="G3" s="1"/>
      <c r="H3" s="1"/>
    </row>
    <row r="4" spans="1:8" x14ac:dyDescent="0.3">
      <c r="A4" s="1" t="s">
        <v>3</v>
      </c>
      <c r="B4" s="1">
        <v>49.9</v>
      </c>
      <c r="C4" s="1">
        <v>4.03</v>
      </c>
      <c r="D4" s="1">
        <f t="shared" si="0"/>
        <v>12.38213399503722</v>
      </c>
      <c r="E4" s="1"/>
      <c r="F4" s="1"/>
      <c r="G4" s="1"/>
      <c r="H4" s="1"/>
    </row>
    <row r="5" spans="1:8" x14ac:dyDescent="0.3">
      <c r="A5" s="1" t="s">
        <v>4</v>
      </c>
      <c r="B5" s="1">
        <v>40.700000000000003</v>
      </c>
      <c r="C5" s="1">
        <v>4.03</v>
      </c>
      <c r="D5" s="1">
        <f t="shared" si="0"/>
        <v>10.099255583126551</v>
      </c>
      <c r="E5" s="1"/>
      <c r="F5" s="1"/>
      <c r="G5" s="1"/>
      <c r="H5" s="1"/>
    </row>
    <row r="6" spans="1:8" x14ac:dyDescent="0.3">
      <c r="A6" s="1" t="s">
        <v>5</v>
      </c>
      <c r="B6" s="1">
        <v>44.8</v>
      </c>
      <c r="C6" s="1">
        <v>4.03</v>
      </c>
      <c r="D6" s="1">
        <f t="shared" si="0"/>
        <v>11.116625310173696</v>
      </c>
      <c r="E6" s="1"/>
      <c r="F6" s="1"/>
      <c r="G6" s="1"/>
      <c r="H6" s="1"/>
    </row>
    <row r="7" spans="1:8" x14ac:dyDescent="0.3">
      <c r="A7" s="1" t="s">
        <v>6</v>
      </c>
      <c r="B7" s="1">
        <v>60.8</v>
      </c>
      <c r="C7" s="1">
        <v>1.9</v>
      </c>
      <c r="D7" s="1">
        <f t="shared" si="0"/>
        <v>32</v>
      </c>
      <c r="E7" s="1"/>
      <c r="F7" s="1"/>
      <c r="G7" s="1"/>
      <c r="H7" s="1"/>
    </row>
    <row r="8" spans="1:8" x14ac:dyDescent="0.3">
      <c r="A8" s="1" t="s">
        <v>7</v>
      </c>
      <c r="B8" s="1">
        <v>66.8</v>
      </c>
      <c r="C8" s="1">
        <v>1.9</v>
      </c>
      <c r="D8" s="1">
        <f t="shared" si="0"/>
        <v>35.157894736842103</v>
      </c>
      <c r="E8" s="1"/>
      <c r="F8" s="1"/>
      <c r="G8" s="1"/>
      <c r="H8" s="1"/>
    </row>
    <row r="9" spans="1:8" x14ac:dyDescent="0.3">
      <c r="A9" s="1" t="s">
        <v>8</v>
      </c>
      <c r="B9" s="1">
        <v>65.8</v>
      </c>
      <c r="C9" s="1">
        <v>1.9</v>
      </c>
      <c r="D9" s="1">
        <f t="shared" si="0"/>
        <v>34.631578947368418</v>
      </c>
      <c r="E9" s="1"/>
      <c r="F9" s="1"/>
      <c r="G9" s="1"/>
      <c r="H9" s="1"/>
    </row>
    <row r="10" spans="1:8" x14ac:dyDescent="0.3">
      <c r="A10" s="1" t="s">
        <v>9</v>
      </c>
      <c r="B10" s="1">
        <v>74.3</v>
      </c>
      <c r="C10" s="1">
        <v>4.03</v>
      </c>
      <c r="D10" s="1">
        <f t="shared" si="0"/>
        <v>18.436724565756823</v>
      </c>
      <c r="E10" s="1"/>
      <c r="F10" s="1"/>
      <c r="G10" s="1"/>
      <c r="H10" s="1"/>
    </row>
    <row r="11" spans="1:8" x14ac:dyDescent="0.3">
      <c r="A11" s="1" t="s">
        <v>10</v>
      </c>
      <c r="B11" s="1">
        <v>52.8</v>
      </c>
      <c r="C11" s="1">
        <v>4.03</v>
      </c>
      <c r="D11" s="1">
        <f t="shared" si="0"/>
        <v>13.101736972704714</v>
      </c>
      <c r="E11" s="1"/>
      <c r="F11" s="1"/>
      <c r="G11" s="1"/>
      <c r="H11" s="1"/>
    </row>
    <row r="12" spans="1:8" ht="28.8" x14ac:dyDescent="0.3">
      <c r="A12" s="1" t="s">
        <v>16</v>
      </c>
      <c r="B12" s="1">
        <v>57</v>
      </c>
      <c r="C12" s="1">
        <v>4.03</v>
      </c>
      <c r="D12" s="1">
        <f t="shared" si="0"/>
        <v>14.143920595533498</v>
      </c>
      <c r="E12" s="1"/>
      <c r="F12" s="1"/>
      <c r="G12" s="1"/>
      <c r="H12" s="1"/>
    </row>
    <row r="13" spans="1:8" ht="28.8" x14ac:dyDescent="0.3">
      <c r="A13" s="1" t="s">
        <v>17</v>
      </c>
      <c r="B13" s="1">
        <v>62</v>
      </c>
      <c r="C13" s="1">
        <v>5.71</v>
      </c>
      <c r="D13" s="1">
        <f t="shared" si="0"/>
        <v>10.858143607705779</v>
      </c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E0BF-F78D-4DD1-9A6F-7F0CE3FDB247}">
  <dimension ref="A1:O15"/>
  <sheetViews>
    <sheetView workbookViewId="0">
      <selection activeCell="M10" sqref="M10"/>
    </sheetView>
  </sheetViews>
  <sheetFormatPr defaultRowHeight="14.4" x14ac:dyDescent="0.3"/>
  <cols>
    <col min="1" max="1" width="15.21875" customWidth="1"/>
    <col min="2" max="2" width="11.109375" customWidth="1"/>
    <col min="3" max="3" width="10.77734375" customWidth="1"/>
    <col min="4" max="4" width="11.109375" customWidth="1"/>
    <col min="5" max="5" width="10.109375" customWidth="1"/>
    <col min="6" max="6" width="15.21875" customWidth="1"/>
    <col min="11" max="11" width="11.5546875" customWidth="1"/>
  </cols>
  <sheetData>
    <row r="1" spans="1:15" ht="72" x14ac:dyDescent="0.3">
      <c r="A1" s="2" t="s">
        <v>0</v>
      </c>
      <c r="B1" s="5" t="s">
        <v>22</v>
      </c>
      <c r="C1" s="5" t="s">
        <v>27</v>
      </c>
      <c r="D1" s="5" t="s">
        <v>28</v>
      </c>
      <c r="E1" s="5" t="s">
        <v>29</v>
      </c>
      <c r="F1" s="2" t="s">
        <v>20</v>
      </c>
      <c r="G1" s="5" t="s">
        <v>30</v>
      </c>
      <c r="H1" s="5" t="s">
        <v>31</v>
      </c>
      <c r="I1" s="5" t="s">
        <v>32</v>
      </c>
      <c r="J1" s="5" t="s">
        <v>33</v>
      </c>
      <c r="K1" s="2" t="s">
        <v>19</v>
      </c>
      <c r="L1" s="5" t="s">
        <v>34</v>
      </c>
      <c r="M1" s="5" t="s">
        <v>35</v>
      </c>
      <c r="N1" s="5" t="s">
        <v>36</v>
      </c>
      <c r="O1" s="5" t="s">
        <v>37</v>
      </c>
    </row>
    <row r="2" spans="1:15" x14ac:dyDescent="0.3">
      <c r="A2" s="1" t="s">
        <v>1</v>
      </c>
      <c r="B2" s="6">
        <v>5</v>
      </c>
      <c r="C2" s="6">
        <v>10</v>
      </c>
      <c r="D2" s="6">
        <v>15</v>
      </c>
      <c r="E2" s="6">
        <v>40</v>
      </c>
      <c r="F2" s="1">
        <v>5.71</v>
      </c>
      <c r="G2" s="6">
        <f xml:space="preserve"> B2 * F2</f>
        <v>28.55</v>
      </c>
      <c r="H2" s="6">
        <f xml:space="preserve"> C2 * F2</f>
        <v>57.1</v>
      </c>
      <c r="I2" s="6">
        <f xml:space="preserve"> D2 * F2</f>
        <v>85.65</v>
      </c>
      <c r="J2" s="6">
        <f xml:space="preserve"> E2 * F2</f>
        <v>228.4</v>
      </c>
      <c r="K2" s="1">
        <v>67.3</v>
      </c>
      <c r="L2" s="6">
        <f xml:space="preserve"> K2 - G2</f>
        <v>38.75</v>
      </c>
      <c r="M2" s="6">
        <f xml:space="preserve"> K2 - H2</f>
        <v>10.199999999999996</v>
      </c>
      <c r="N2" s="6">
        <f xml:space="preserve"> K2 - I2</f>
        <v>-18.350000000000009</v>
      </c>
      <c r="O2" s="6">
        <f xml:space="preserve"> K2 - J2</f>
        <v>-161.10000000000002</v>
      </c>
    </row>
    <row r="3" spans="1:15" x14ac:dyDescent="0.3">
      <c r="A3" s="1" t="s">
        <v>2</v>
      </c>
      <c r="B3" s="6">
        <v>5</v>
      </c>
      <c r="C3" s="6">
        <v>10</v>
      </c>
      <c r="D3" s="6">
        <v>15</v>
      </c>
      <c r="E3" s="6">
        <v>40</v>
      </c>
      <c r="F3" s="1">
        <v>5.71</v>
      </c>
      <c r="G3" s="6">
        <f t="shared" ref="G3:G13" si="0" xml:space="preserve"> B3 * F3</f>
        <v>28.55</v>
      </c>
      <c r="H3" s="6">
        <f t="shared" ref="H3:H13" si="1" xml:space="preserve"> C3 * F3</f>
        <v>57.1</v>
      </c>
      <c r="I3" s="6">
        <f xml:space="preserve"> D3 * F3</f>
        <v>85.65</v>
      </c>
      <c r="J3" s="6">
        <f t="shared" ref="J3:J13" si="2" xml:space="preserve"> E3 * F3</f>
        <v>228.4</v>
      </c>
      <c r="K3" s="1">
        <v>51.1</v>
      </c>
      <c r="L3" s="6">
        <f t="shared" ref="L3:L13" si="3" xml:space="preserve"> K3 - G3</f>
        <v>22.55</v>
      </c>
      <c r="M3" s="6">
        <f t="shared" ref="M3:M13" si="4" xml:space="preserve"> K3 - H3</f>
        <v>-6</v>
      </c>
      <c r="N3" s="6">
        <f t="shared" ref="N3:N13" si="5" xml:space="preserve"> K3 - I3</f>
        <v>-34.550000000000004</v>
      </c>
      <c r="O3" s="6">
        <f t="shared" ref="O3:O13" si="6" xml:space="preserve"> K3 - J3</f>
        <v>-177.3</v>
      </c>
    </row>
    <row r="4" spans="1:15" x14ac:dyDescent="0.3">
      <c r="A4" s="1" t="s">
        <v>3</v>
      </c>
      <c r="B4" s="6">
        <v>5</v>
      </c>
      <c r="C4" s="6">
        <v>10</v>
      </c>
      <c r="D4" s="6">
        <v>15</v>
      </c>
      <c r="E4" s="6">
        <v>40</v>
      </c>
      <c r="F4" s="1">
        <v>4.03</v>
      </c>
      <c r="G4" s="6">
        <f t="shared" si="0"/>
        <v>20.150000000000002</v>
      </c>
      <c r="H4" s="6">
        <f t="shared" si="1"/>
        <v>40.300000000000004</v>
      </c>
      <c r="I4" s="6">
        <f t="shared" ref="I3:I13" si="7" xml:space="preserve"> D4 * F4</f>
        <v>60.45</v>
      </c>
      <c r="J4" s="6">
        <f t="shared" si="2"/>
        <v>161.20000000000002</v>
      </c>
      <c r="K4" s="1">
        <v>49.9</v>
      </c>
      <c r="L4" s="6">
        <f t="shared" si="3"/>
        <v>29.749999999999996</v>
      </c>
      <c r="M4" s="6">
        <f t="shared" si="4"/>
        <v>9.5999999999999943</v>
      </c>
      <c r="N4" s="6">
        <f t="shared" si="5"/>
        <v>-10.550000000000004</v>
      </c>
      <c r="O4" s="6">
        <f t="shared" si="6"/>
        <v>-111.30000000000001</v>
      </c>
    </row>
    <row r="5" spans="1:15" x14ac:dyDescent="0.3">
      <c r="A5" s="1" t="s">
        <v>4</v>
      </c>
      <c r="B5" s="6">
        <v>5</v>
      </c>
      <c r="C5" s="6">
        <v>10</v>
      </c>
      <c r="D5" s="6">
        <v>15</v>
      </c>
      <c r="E5" s="6">
        <v>40</v>
      </c>
      <c r="F5" s="1">
        <v>4.03</v>
      </c>
      <c r="G5" s="6">
        <f t="shared" si="0"/>
        <v>20.150000000000002</v>
      </c>
      <c r="H5" s="6">
        <f t="shared" si="1"/>
        <v>40.300000000000004</v>
      </c>
      <c r="I5" s="6">
        <f t="shared" si="7"/>
        <v>60.45</v>
      </c>
      <c r="J5" s="6">
        <f t="shared" si="2"/>
        <v>161.20000000000002</v>
      </c>
      <c r="K5" s="1">
        <v>40.700000000000003</v>
      </c>
      <c r="L5" s="6">
        <f t="shared" si="3"/>
        <v>20.55</v>
      </c>
      <c r="M5" s="6">
        <f t="shared" si="4"/>
        <v>0.39999999999999858</v>
      </c>
      <c r="N5" s="6">
        <f t="shared" si="5"/>
        <v>-19.75</v>
      </c>
      <c r="O5" s="6">
        <f t="shared" si="6"/>
        <v>-120.50000000000001</v>
      </c>
    </row>
    <row r="6" spans="1:15" x14ac:dyDescent="0.3">
      <c r="A6" s="1" t="s">
        <v>5</v>
      </c>
      <c r="B6" s="6">
        <v>5</v>
      </c>
      <c r="C6" s="6">
        <v>10</v>
      </c>
      <c r="D6" s="6">
        <v>15</v>
      </c>
      <c r="E6" s="6">
        <v>40</v>
      </c>
      <c r="F6" s="1">
        <v>4.03</v>
      </c>
      <c r="G6" s="6">
        <f t="shared" si="0"/>
        <v>20.150000000000002</v>
      </c>
      <c r="H6" s="6">
        <f t="shared" si="1"/>
        <v>40.300000000000004</v>
      </c>
      <c r="I6" s="6">
        <f t="shared" si="7"/>
        <v>60.45</v>
      </c>
      <c r="J6" s="6">
        <f t="shared" si="2"/>
        <v>161.20000000000002</v>
      </c>
      <c r="K6" s="1">
        <v>44.8</v>
      </c>
      <c r="L6" s="6">
        <f t="shared" si="3"/>
        <v>24.649999999999995</v>
      </c>
      <c r="M6" s="6">
        <f t="shared" si="4"/>
        <v>4.4999999999999929</v>
      </c>
      <c r="N6" s="6">
        <f t="shared" si="5"/>
        <v>-15.650000000000006</v>
      </c>
      <c r="O6" s="6">
        <f t="shared" si="6"/>
        <v>-116.40000000000002</v>
      </c>
    </row>
    <row r="7" spans="1:15" x14ac:dyDescent="0.3">
      <c r="A7" s="1" t="s">
        <v>6</v>
      </c>
      <c r="B7" s="6">
        <v>5</v>
      </c>
      <c r="C7" s="6">
        <v>10</v>
      </c>
      <c r="D7" s="6">
        <v>15</v>
      </c>
      <c r="E7" s="6">
        <v>40</v>
      </c>
      <c r="F7" s="1">
        <v>1.9</v>
      </c>
      <c r="G7" s="6">
        <f t="shared" si="0"/>
        <v>9.5</v>
      </c>
      <c r="H7" s="6">
        <f t="shared" si="1"/>
        <v>19</v>
      </c>
      <c r="I7" s="6">
        <f t="shared" si="7"/>
        <v>28.5</v>
      </c>
      <c r="J7" s="6">
        <f t="shared" si="2"/>
        <v>76</v>
      </c>
      <c r="K7" s="1">
        <v>60.8</v>
      </c>
      <c r="L7" s="6">
        <f t="shared" si="3"/>
        <v>51.3</v>
      </c>
      <c r="M7" s="6">
        <f t="shared" si="4"/>
        <v>41.8</v>
      </c>
      <c r="N7" s="6">
        <f t="shared" si="5"/>
        <v>32.299999999999997</v>
      </c>
      <c r="O7" s="6">
        <f t="shared" si="6"/>
        <v>-15.200000000000003</v>
      </c>
    </row>
    <row r="8" spans="1:15" x14ac:dyDescent="0.3">
      <c r="A8" s="1" t="s">
        <v>7</v>
      </c>
      <c r="B8" s="6">
        <v>5</v>
      </c>
      <c r="C8" s="6">
        <v>10</v>
      </c>
      <c r="D8" s="6">
        <v>15</v>
      </c>
      <c r="E8" s="6">
        <v>40</v>
      </c>
      <c r="F8" s="1">
        <v>1.9</v>
      </c>
      <c r="G8" s="6">
        <f t="shared" si="0"/>
        <v>9.5</v>
      </c>
      <c r="H8" s="6">
        <f t="shared" si="1"/>
        <v>19</v>
      </c>
      <c r="I8" s="6">
        <f t="shared" si="7"/>
        <v>28.5</v>
      </c>
      <c r="J8" s="6">
        <f t="shared" si="2"/>
        <v>76</v>
      </c>
      <c r="K8" s="1">
        <v>66.8</v>
      </c>
      <c r="L8" s="6">
        <f t="shared" si="3"/>
        <v>57.3</v>
      </c>
      <c r="M8" s="6">
        <f t="shared" si="4"/>
        <v>47.8</v>
      </c>
      <c r="N8" s="6">
        <f t="shared" si="5"/>
        <v>38.299999999999997</v>
      </c>
      <c r="O8" s="6">
        <f t="shared" si="6"/>
        <v>-9.2000000000000028</v>
      </c>
    </row>
    <row r="9" spans="1:15" x14ac:dyDescent="0.3">
      <c r="A9" s="1" t="s">
        <v>8</v>
      </c>
      <c r="B9" s="6">
        <v>5</v>
      </c>
      <c r="C9" s="6">
        <v>10</v>
      </c>
      <c r="D9" s="6">
        <v>15</v>
      </c>
      <c r="E9" s="6">
        <v>40</v>
      </c>
      <c r="F9" s="1">
        <v>1.9</v>
      </c>
      <c r="G9" s="6">
        <f t="shared" si="0"/>
        <v>9.5</v>
      </c>
      <c r="H9" s="6">
        <f t="shared" si="1"/>
        <v>19</v>
      </c>
      <c r="I9" s="6">
        <f t="shared" si="7"/>
        <v>28.5</v>
      </c>
      <c r="J9" s="6">
        <f t="shared" si="2"/>
        <v>76</v>
      </c>
      <c r="K9" s="1">
        <v>65.8</v>
      </c>
      <c r="L9" s="6">
        <f t="shared" si="3"/>
        <v>56.3</v>
      </c>
      <c r="M9" s="6">
        <f t="shared" si="4"/>
        <v>46.8</v>
      </c>
      <c r="N9" s="6">
        <f t="shared" si="5"/>
        <v>37.299999999999997</v>
      </c>
      <c r="O9" s="6">
        <f t="shared" si="6"/>
        <v>-10.200000000000003</v>
      </c>
    </row>
    <row r="10" spans="1:15" x14ac:dyDescent="0.3">
      <c r="A10" s="1" t="s">
        <v>9</v>
      </c>
      <c r="B10" s="6">
        <v>5</v>
      </c>
      <c r="C10" s="6">
        <v>10</v>
      </c>
      <c r="D10" s="6">
        <v>15</v>
      </c>
      <c r="E10" s="6">
        <v>40</v>
      </c>
      <c r="F10" s="1">
        <v>4.03</v>
      </c>
      <c r="G10" s="6">
        <f t="shared" si="0"/>
        <v>20.150000000000002</v>
      </c>
      <c r="H10" s="6">
        <f t="shared" si="1"/>
        <v>40.300000000000004</v>
      </c>
      <c r="I10" s="6">
        <f t="shared" si="7"/>
        <v>60.45</v>
      </c>
      <c r="J10" s="6">
        <f t="shared" si="2"/>
        <v>161.20000000000002</v>
      </c>
      <c r="K10" s="1">
        <v>74.3</v>
      </c>
      <c r="L10" s="6">
        <f t="shared" si="3"/>
        <v>54.149999999999991</v>
      </c>
      <c r="M10" s="6">
        <f t="shared" si="4"/>
        <v>33.999999999999993</v>
      </c>
      <c r="N10" s="6">
        <f t="shared" si="5"/>
        <v>13.849999999999994</v>
      </c>
      <c r="O10" s="6">
        <f t="shared" si="6"/>
        <v>-86.90000000000002</v>
      </c>
    </row>
    <row r="11" spans="1:15" x14ac:dyDescent="0.3">
      <c r="A11" s="1" t="s">
        <v>10</v>
      </c>
      <c r="B11" s="6">
        <v>5</v>
      </c>
      <c r="C11" s="6">
        <v>10</v>
      </c>
      <c r="D11" s="6">
        <v>15</v>
      </c>
      <c r="E11" s="6">
        <v>40</v>
      </c>
      <c r="F11" s="1">
        <v>4.03</v>
      </c>
      <c r="G11" s="6">
        <f t="shared" si="0"/>
        <v>20.150000000000002</v>
      </c>
      <c r="H11" s="6">
        <f t="shared" si="1"/>
        <v>40.300000000000004</v>
      </c>
      <c r="I11" s="6">
        <f t="shared" si="7"/>
        <v>60.45</v>
      </c>
      <c r="J11" s="6">
        <f t="shared" si="2"/>
        <v>161.20000000000002</v>
      </c>
      <c r="K11" s="1">
        <v>52.8</v>
      </c>
      <c r="L11" s="6">
        <f t="shared" si="3"/>
        <v>32.649999999999991</v>
      </c>
      <c r="M11" s="6">
        <f t="shared" si="4"/>
        <v>12.499999999999993</v>
      </c>
      <c r="N11" s="6">
        <f t="shared" si="5"/>
        <v>-7.6500000000000057</v>
      </c>
      <c r="O11" s="6">
        <f t="shared" si="6"/>
        <v>-108.40000000000002</v>
      </c>
    </row>
    <row r="12" spans="1:15" ht="28.8" x14ac:dyDescent="0.3">
      <c r="A12" s="1" t="s">
        <v>16</v>
      </c>
      <c r="B12" s="6">
        <v>5</v>
      </c>
      <c r="C12" s="6">
        <v>10</v>
      </c>
      <c r="D12" s="6">
        <v>15</v>
      </c>
      <c r="E12" s="6">
        <v>40</v>
      </c>
      <c r="F12" s="1">
        <v>4.03</v>
      </c>
      <c r="G12" s="6">
        <f t="shared" si="0"/>
        <v>20.150000000000002</v>
      </c>
      <c r="H12" s="6">
        <f t="shared" si="1"/>
        <v>40.300000000000004</v>
      </c>
      <c r="I12" s="6">
        <f t="shared" si="7"/>
        <v>60.45</v>
      </c>
      <c r="J12" s="6">
        <f t="shared" si="2"/>
        <v>161.20000000000002</v>
      </c>
      <c r="K12" s="1">
        <v>57</v>
      </c>
      <c r="L12" s="6">
        <f t="shared" si="3"/>
        <v>36.849999999999994</v>
      </c>
      <c r="M12" s="6">
        <f t="shared" si="4"/>
        <v>16.699999999999996</v>
      </c>
      <c r="N12" s="6">
        <f t="shared" si="5"/>
        <v>-3.4500000000000028</v>
      </c>
      <c r="O12" s="6">
        <f t="shared" si="6"/>
        <v>-104.20000000000002</v>
      </c>
    </row>
    <row r="13" spans="1:15" ht="28.8" x14ac:dyDescent="0.3">
      <c r="A13" s="1" t="s">
        <v>17</v>
      </c>
      <c r="B13" s="6">
        <v>5</v>
      </c>
      <c r="C13" s="6">
        <v>10</v>
      </c>
      <c r="D13" s="6">
        <v>15</v>
      </c>
      <c r="E13" s="6">
        <v>40</v>
      </c>
      <c r="F13" s="1">
        <v>5.71</v>
      </c>
      <c r="G13" s="6">
        <f t="shared" si="0"/>
        <v>28.55</v>
      </c>
      <c r="H13" s="6">
        <f t="shared" si="1"/>
        <v>57.1</v>
      </c>
      <c r="I13" s="6">
        <f t="shared" si="7"/>
        <v>85.65</v>
      </c>
      <c r="J13" s="6">
        <f t="shared" si="2"/>
        <v>228.4</v>
      </c>
      <c r="K13" s="1">
        <v>62</v>
      </c>
      <c r="L13" s="6">
        <f t="shared" si="3"/>
        <v>33.450000000000003</v>
      </c>
      <c r="M13" s="6">
        <f t="shared" si="4"/>
        <v>4.8999999999999986</v>
      </c>
      <c r="N13" s="6">
        <f t="shared" si="5"/>
        <v>-23.650000000000006</v>
      </c>
      <c r="O13" s="6">
        <f t="shared" si="6"/>
        <v>-166.4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3">
      <c r="A1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FFA0-9D8F-4EF9-88C1-081C49F3F496}">
  <dimension ref="A1:J13"/>
  <sheetViews>
    <sheetView workbookViewId="0">
      <selection activeCell="G18" sqref="G18"/>
    </sheetView>
  </sheetViews>
  <sheetFormatPr defaultRowHeight="14.4" x14ac:dyDescent="0.3"/>
  <cols>
    <col min="1" max="1" width="15.77734375" customWidth="1"/>
    <col min="2" max="2" width="12.5546875" customWidth="1"/>
    <col min="7" max="7" width="10.44140625" customWidth="1"/>
    <col min="8" max="8" width="10.77734375" customWidth="1"/>
    <col min="9" max="10" width="10.33203125" customWidth="1"/>
  </cols>
  <sheetData>
    <row r="1" spans="1:10" ht="72" x14ac:dyDescent="0.3">
      <c r="A1" s="2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2" t="s">
        <v>38</v>
      </c>
      <c r="G1" s="5" t="s">
        <v>39</v>
      </c>
      <c r="H1" s="5" t="s">
        <v>40</v>
      </c>
      <c r="I1" s="5" t="s">
        <v>41</v>
      </c>
      <c r="J1" s="5" t="s">
        <v>42</v>
      </c>
    </row>
    <row r="2" spans="1:10" x14ac:dyDescent="0.3">
      <c r="A2" s="1" t="s">
        <v>1</v>
      </c>
      <c r="B2" s="7">
        <v>38.75</v>
      </c>
      <c r="C2" s="7">
        <v>10.199999999999996</v>
      </c>
      <c r="D2" s="7">
        <v>-18.350000000000009</v>
      </c>
      <c r="E2" s="7">
        <v>-161.10000000000002</v>
      </c>
      <c r="F2">
        <v>3.06</v>
      </c>
      <c r="G2" s="7">
        <f>ROUND(B2 * F2,2)</f>
        <v>118.58</v>
      </c>
      <c r="H2" s="7">
        <f>ROUND(C2 * F2,2)</f>
        <v>31.21</v>
      </c>
      <c r="I2" s="7">
        <v>0</v>
      </c>
      <c r="J2" s="7">
        <v>0</v>
      </c>
    </row>
    <row r="3" spans="1:10" x14ac:dyDescent="0.3">
      <c r="A3" s="1" t="s">
        <v>2</v>
      </c>
      <c r="B3" s="7">
        <v>22.55</v>
      </c>
      <c r="C3" s="7">
        <v>-6</v>
      </c>
      <c r="D3" s="7">
        <v>-34.550000000000004</v>
      </c>
      <c r="E3" s="7">
        <v>-177.3</v>
      </c>
      <c r="F3">
        <v>2.67</v>
      </c>
      <c r="G3" s="7">
        <f t="shared" ref="G3:G13" si="0">ROUND(B3 * F3,2)</f>
        <v>60.21</v>
      </c>
      <c r="H3" s="7">
        <v>0</v>
      </c>
      <c r="I3" s="7">
        <v>0</v>
      </c>
      <c r="J3" s="7">
        <v>0</v>
      </c>
    </row>
    <row r="4" spans="1:10" x14ac:dyDescent="0.3">
      <c r="A4" s="1" t="s">
        <v>3</v>
      </c>
      <c r="B4" s="7">
        <v>29.749999999999996</v>
      </c>
      <c r="C4" s="7">
        <v>9.5999999999999943</v>
      </c>
      <c r="D4" s="7">
        <v>-10.550000000000004</v>
      </c>
      <c r="E4" s="7">
        <v>-111.30000000000001</v>
      </c>
      <c r="F4">
        <v>3.2</v>
      </c>
      <c r="G4" s="7">
        <f t="shared" si="0"/>
        <v>95.2</v>
      </c>
      <c r="H4" s="7">
        <f t="shared" ref="H3:H13" si="1">ROUND(C4 * F4,2)</f>
        <v>30.72</v>
      </c>
      <c r="I4" s="7">
        <v>0</v>
      </c>
      <c r="J4" s="7">
        <v>0</v>
      </c>
    </row>
    <row r="5" spans="1:10" x14ac:dyDescent="0.3">
      <c r="A5" s="1" t="s">
        <v>4</v>
      </c>
      <c r="B5" s="7">
        <v>20.55</v>
      </c>
      <c r="C5" s="7">
        <v>0.39999999999999858</v>
      </c>
      <c r="D5" s="7">
        <v>-19.75</v>
      </c>
      <c r="E5" s="7">
        <v>-120.50000000000001</v>
      </c>
      <c r="F5">
        <v>2.82</v>
      </c>
      <c r="G5" s="7">
        <f t="shared" si="0"/>
        <v>57.95</v>
      </c>
      <c r="H5" s="7">
        <f t="shared" si="1"/>
        <v>1.1299999999999999</v>
      </c>
      <c r="I5" s="7">
        <v>0</v>
      </c>
      <c r="J5" s="7">
        <v>0</v>
      </c>
    </row>
    <row r="6" spans="1:10" x14ac:dyDescent="0.3">
      <c r="A6" s="1" t="s">
        <v>5</v>
      </c>
      <c r="B6" s="7">
        <v>24.649999999999995</v>
      </c>
      <c r="C6" s="7">
        <v>4.4999999999999929</v>
      </c>
      <c r="D6" s="7">
        <v>-15.650000000000006</v>
      </c>
      <c r="E6" s="7">
        <v>-116.40000000000002</v>
      </c>
      <c r="F6">
        <v>2.88</v>
      </c>
      <c r="G6" s="7">
        <f t="shared" si="0"/>
        <v>70.989999999999995</v>
      </c>
      <c r="H6" s="7">
        <f t="shared" si="1"/>
        <v>12.96</v>
      </c>
      <c r="I6" s="7">
        <v>0</v>
      </c>
      <c r="J6" s="7">
        <v>0</v>
      </c>
    </row>
    <row r="7" spans="1:10" x14ac:dyDescent="0.3">
      <c r="A7" s="1" t="s">
        <v>6</v>
      </c>
      <c r="B7" s="7">
        <v>51.3</v>
      </c>
      <c r="C7" s="7">
        <v>41.8</v>
      </c>
      <c r="D7" s="7">
        <v>32.299999999999997</v>
      </c>
      <c r="E7" s="7">
        <v>-15.200000000000003</v>
      </c>
      <c r="F7">
        <v>2.72</v>
      </c>
      <c r="G7" s="7">
        <f t="shared" si="0"/>
        <v>139.54</v>
      </c>
      <c r="H7" s="7">
        <f t="shared" si="1"/>
        <v>113.7</v>
      </c>
      <c r="I7" s="7">
        <f t="shared" ref="I3:I13" si="2">ROUND(D7 * F7,2)</f>
        <v>87.86</v>
      </c>
      <c r="J7" s="7">
        <v>0</v>
      </c>
    </row>
    <row r="8" spans="1:10" x14ac:dyDescent="0.3">
      <c r="A8" s="1" t="s">
        <v>7</v>
      </c>
      <c r="B8" s="7">
        <v>57.3</v>
      </c>
      <c r="C8" s="7">
        <v>47.8</v>
      </c>
      <c r="D8" s="7">
        <v>38.299999999999997</v>
      </c>
      <c r="E8" s="7">
        <v>-9.2000000000000028</v>
      </c>
      <c r="F8">
        <v>3.04</v>
      </c>
      <c r="G8" s="7">
        <f t="shared" si="0"/>
        <v>174.19</v>
      </c>
      <c r="H8" s="7">
        <f t="shared" si="1"/>
        <v>145.31</v>
      </c>
      <c r="I8" s="7">
        <f t="shared" si="2"/>
        <v>116.43</v>
      </c>
      <c r="J8" s="7">
        <v>0</v>
      </c>
    </row>
    <row r="9" spans="1:10" x14ac:dyDescent="0.3">
      <c r="A9" s="1" t="s">
        <v>8</v>
      </c>
      <c r="B9" s="7">
        <v>56.3</v>
      </c>
      <c r="C9" s="7">
        <v>46.8</v>
      </c>
      <c r="D9" s="7">
        <v>37.299999999999997</v>
      </c>
      <c r="E9" s="7">
        <v>-10.200000000000003</v>
      </c>
      <c r="F9">
        <v>2.7</v>
      </c>
      <c r="G9" s="7">
        <f t="shared" si="0"/>
        <v>152.01</v>
      </c>
      <c r="H9" s="7">
        <f t="shared" si="1"/>
        <v>126.36</v>
      </c>
      <c r="I9" s="7">
        <f t="shared" si="2"/>
        <v>100.71</v>
      </c>
      <c r="J9" s="7">
        <v>0</v>
      </c>
    </row>
    <row r="10" spans="1:10" x14ac:dyDescent="0.3">
      <c r="A10" s="1" t="s">
        <v>9</v>
      </c>
      <c r="B10" s="7">
        <v>54.149999999999991</v>
      </c>
      <c r="C10" s="7">
        <v>33.999999999999993</v>
      </c>
      <c r="D10" s="7">
        <v>13.849999999999994</v>
      </c>
      <c r="E10" s="7">
        <v>-86.90000000000002</v>
      </c>
      <c r="F10">
        <v>2.59</v>
      </c>
      <c r="G10" s="7">
        <f t="shared" si="0"/>
        <v>140.25</v>
      </c>
      <c r="H10" s="7">
        <f t="shared" si="1"/>
        <v>88.06</v>
      </c>
      <c r="I10" s="7">
        <f t="shared" si="2"/>
        <v>35.869999999999997</v>
      </c>
      <c r="J10" s="7">
        <v>0</v>
      </c>
    </row>
    <row r="11" spans="1:10" x14ac:dyDescent="0.3">
      <c r="A11" s="1" t="s">
        <v>10</v>
      </c>
      <c r="B11" s="7">
        <v>32.649999999999991</v>
      </c>
      <c r="C11" s="7">
        <v>12.499999999999993</v>
      </c>
      <c r="D11" s="7">
        <v>-7.6500000000000057</v>
      </c>
      <c r="E11" s="7">
        <v>-108.40000000000002</v>
      </c>
      <c r="F11">
        <v>3.1</v>
      </c>
      <c r="G11" s="7">
        <f t="shared" si="0"/>
        <v>101.22</v>
      </c>
      <c r="H11" s="7">
        <f t="shared" si="1"/>
        <v>38.75</v>
      </c>
      <c r="I11" s="7">
        <v>0</v>
      </c>
      <c r="J11" s="7">
        <v>0</v>
      </c>
    </row>
    <row r="12" spans="1:10" ht="28.8" x14ac:dyDescent="0.3">
      <c r="A12" s="1" t="s">
        <v>16</v>
      </c>
      <c r="B12" s="7">
        <v>36.849999999999994</v>
      </c>
      <c r="C12" s="7">
        <v>16.699999999999996</v>
      </c>
      <c r="D12" s="7">
        <v>-3.4500000000000028</v>
      </c>
      <c r="E12" s="7">
        <v>-104.20000000000002</v>
      </c>
      <c r="F12">
        <v>3.1</v>
      </c>
      <c r="G12" s="7">
        <f t="shared" si="0"/>
        <v>114.24</v>
      </c>
      <c r="H12" s="7">
        <f t="shared" si="1"/>
        <v>51.77</v>
      </c>
      <c r="I12" s="7">
        <v>0</v>
      </c>
      <c r="J12" s="7">
        <v>0</v>
      </c>
    </row>
    <row r="13" spans="1:10" ht="28.8" x14ac:dyDescent="0.3">
      <c r="A13" s="1" t="s">
        <v>17</v>
      </c>
      <c r="B13" s="7">
        <v>33.450000000000003</v>
      </c>
      <c r="C13" s="7">
        <v>4.8999999999999986</v>
      </c>
      <c r="D13" s="7">
        <v>-23.650000000000006</v>
      </c>
      <c r="E13" s="7">
        <v>-166.4</v>
      </c>
      <c r="F13">
        <v>3.06</v>
      </c>
      <c r="G13" s="7">
        <f t="shared" si="0"/>
        <v>102.36</v>
      </c>
      <c r="H13" s="7">
        <f t="shared" si="1"/>
        <v>14.99</v>
      </c>
      <c r="I13" s="7">
        <v>0</v>
      </c>
      <c r="J13" s="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Benefit Analysis</vt:lpstr>
      <vt:lpstr>Utility Usage</vt:lpstr>
      <vt:lpstr>Sunlight Reqs</vt:lpstr>
      <vt:lpstr>Panel Production</vt:lpstr>
      <vt:lpstr>Panel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Dockter</dc:creator>
  <cp:lastModifiedBy>Janelle Dockter</cp:lastModifiedBy>
  <dcterms:created xsi:type="dcterms:W3CDTF">2023-05-04T06:58:48Z</dcterms:created>
  <dcterms:modified xsi:type="dcterms:W3CDTF">2023-05-17T09:23:05Z</dcterms:modified>
</cp:coreProperties>
</file>