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75" windowWidth="20055" windowHeight="6855" activeTab="2"/>
  </bookViews>
  <sheets>
    <sheet name="KPI ATT" sheetId="9" r:id="rId1"/>
    <sheet name="KPI AJ" sheetId="8" r:id="rId2"/>
    <sheet name="PROMOCIONES" sheetId="1" r:id="rId3"/>
    <sheet name="Hoja2" sheetId="2" state="hidden" r:id="rId4"/>
    <sheet name="BENEFICIOS O SERVICIOS" sheetId="3" r:id="rId5"/>
    <sheet name="Menu VIVA" sheetId="4" state="hidden" r:id="rId6"/>
  </sheets>
  <definedNames>
    <definedName name="Tipo">Hoja2!$B$3:$B$6</definedName>
    <definedName name="Tipo1">Hoja2!$B$4:$B$6</definedName>
  </definedNames>
  <calcPr calcId="144525" iterate="1"/>
</workbook>
</file>

<file path=xl/calcChain.xml><?xml version="1.0" encoding="utf-8"?>
<calcChain xmlns="http://schemas.openxmlformats.org/spreadsheetml/2006/main">
  <c r="C3" i="1" l="1"/>
  <c r="V28" i="8"/>
  <c r="U28" i="8"/>
  <c r="T28" i="8"/>
  <c r="S28" i="8"/>
  <c r="R28" i="8"/>
  <c r="Q28" i="8"/>
  <c r="P28" i="8"/>
  <c r="O28" i="8"/>
  <c r="J28" i="8" s="1"/>
  <c r="V27" i="8"/>
  <c r="U27" i="8"/>
  <c r="T27" i="8"/>
  <c r="S27" i="8"/>
  <c r="R27" i="8"/>
  <c r="Q27" i="8"/>
  <c r="P27" i="8"/>
  <c r="O27" i="8"/>
  <c r="V26" i="8"/>
  <c r="U26" i="8"/>
  <c r="T26" i="8"/>
  <c r="S26" i="8"/>
  <c r="R26" i="8"/>
  <c r="Q26" i="8"/>
  <c r="P26" i="8"/>
  <c r="O26" i="8"/>
  <c r="R54" i="9"/>
  <c r="Q54" i="9"/>
  <c r="P54" i="9"/>
  <c r="O54" i="9"/>
  <c r="N54" i="9"/>
  <c r="M54" i="9"/>
  <c r="R53" i="9"/>
  <c r="Q53" i="9"/>
  <c r="P53" i="9"/>
  <c r="O53" i="9"/>
  <c r="N53" i="9"/>
  <c r="M53" i="9"/>
  <c r="R52" i="9"/>
  <c r="Q52" i="9"/>
  <c r="P52" i="9"/>
  <c r="O52" i="9"/>
  <c r="N52" i="9"/>
  <c r="M52" i="9"/>
  <c r="R51" i="9"/>
  <c r="Q51" i="9"/>
  <c r="P51" i="9"/>
  <c r="O51" i="9"/>
  <c r="N51" i="9"/>
  <c r="M51" i="9"/>
  <c r="R58" i="1"/>
  <c r="C58" i="1"/>
  <c r="R62" i="1"/>
  <c r="C62" i="1"/>
  <c r="R61" i="1"/>
  <c r="C61" i="1"/>
  <c r="R60" i="1"/>
  <c r="C60" i="1"/>
  <c r="R59" i="1"/>
  <c r="C59" i="1"/>
  <c r="R57" i="1"/>
  <c r="C57" i="1"/>
  <c r="V25" i="8"/>
  <c r="U25" i="8"/>
  <c r="T25" i="8"/>
  <c r="S25" i="8"/>
  <c r="R25" i="8"/>
  <c r="Q25" i="8"/>
  <c r="P25" i="8"/>
  <c r="O25" i="8"/>
  <c r="J25" i="8" s="1"/>
  <c r="R50" i="9"/>
  <c r="Q50" i="9"/>
  <c r="P50" i="9"/>
  <c r="O50" i="9"/>
  <c r="N50" i="9"/>
  <c r="M50" i="9"/>
  <c r="R49" i="9"/>
  <c r="Q49" i="9"/>
  <c r="P49" i="9"/>
  <c r="O49" i="9"/>
  <c r="N49" i="9"/>
  <c r="M49" i="9"/>
  <c r="R55" i="1"/>
  <c r="R56" i="1"/>
  <c r="C56" i="1"/>
  <c r="C55" i="1"/>
  <c r="V24" i="8"/>
  <c r="U24" i="8"/>
  <c r="T24" i="8"/>
  <c r="S24" i="8"/>
  <c r="R24" i="8"/>
  <c r="Q24" i="8"/>
  <c r="J24" i="8" s="1"/>
  <c r="P24" i="8"/>
  <c r="O24" i="8"/>
  <c r="V23" i="8"/>
  <c r="U23" i="8"/>
  <c r="T23" i="8"/>
  <c r="S23" i="8"/>
  <c r="R23" i="8"/>
  <c r="Q23" i="8"/>
  <c r="P23" i="8"/>
  <c r="O23" i="8"/>
  <c r="J23" i="8"/>
  <c r="R48" i="9"/>
  <c r="Q48" i="9"/>
  <c r="P48" i="9"/>
  <c r="O48" i="9"/>
  <c r="N48" i="9"/>
  <c r="M48" i="9"/>
  <c r="R54" i="1"/>
  <c r="C54" i="1"/>
  <c r="I31" i="9"/>
  <c r="R46" i="9"/>
  <c r="Q46" i="9"/>
  <c r="P46" i="9"/>
  <c r="O46" i="9"/>
  <c r="N46" i="9"/>
  <c r="M46" i="9"/>
  <c r="R44" i="9"/>
  <c r="Q44" i="9"/>
  <c r="P44" i="9"/>
  <c r="O44" i="9"/>
  <c r="N44" i="9"/>
  <c r="M44" i="9"/>
  <c r="R53" i="1"/>
  <c r="R52" i="1"/>
  <c r="C53" i="1"/>
  <c r="C52" i="1"/>
  <c r="H48" i="9" l="1"/>
  <c r="J26" i="8"/>
  <c r="J27" i="8"/>
  <c r="H46" i="9"/>
  <c r="H54" i="9"/>
  <c r="H52" i="9"/>
  <c r="H44" i="9"/>
  <c r="H51" i="9"/>
  <c r="H53" i="9"/>
  <c r="H50" i="9"/>
  <c r="H49" i="9"/>
  <c r="R51" i="1"/>
  <c r="R46" i="1"/>
  <c r="R40" i="9"/>
  <c r="Q40" i="9"/>
  <c r="P40" i="9"/>
  <c r="O40" i="9"/>
  <c r="N40" i="9"/>
  <c r="M40" i="9"/>
  <c r="V20" i="8"/>
  <c r="U20" i="8"/>
  <c r="T20" i="8"/>
  <c r="S20" i="8"/>
  <c r="R20" i="8"/>
  <c r="Q20" i="8"/>
  <c r="P20" i="8"/>
  <c r="O20" i="8"/>
  <c r="J20" i="8"/>
  <c r="O22" i="8"/>
  <c r="P22" i="8"/>
  <c r="Q22" i="8"/>
  <c r="R22" i="8"/>
  <c r="S22" i="8"/>
  <c r="T22" i="8"/>
  <c r="U22" i="8"/>
  <c r="V22" i="8"/>
  <c r="J22" i="8" l="1"/>
  <c r="H40" i="9"/>
  <c r="C51" i="1"/>
  <c r="R47" i="1"/>
  <c r="C47" i="1"/>
  <c r="R49" i="1"/>
  <c r="C49" i="1"/>
  <c r="M43" i="9"/>
  <c r="N43" i="9"/>
  <c r="O43" i="9"/>
  <c r="P43" i="9"/>
  <c r="Q43" i="9"/>
  <c r="R43" i="9"/>
  <c r="C50" i="1"/>
  <c r="R48" i="1"/>
  <c r="C48" i="1"/>
  <c r="H43" i="9" l="1"/>
  <c r="I8" i="9"/>
  <c r="I9" i="9"/>
  <c r="I10" i="9"/>
  <c r="I11" i="9"/>
  <c r="I12" i="9"/>
  <c r="I13" i="9"/>
  <c r="I14" i="9"/>
  <c r="I15" i="9"/>
  <c r="I16" i="9"/>
  <c r="I17" i="9"/>
  <c r="I28" i="9"/>
  <c r="I29" i="9"/>
  <c r="I7" i="9"/>
  <c r="R34" i="9"/>
  <c r="Q34" i="9"/>
  <c r="P34" i="9"/>
  <c r="O34" i="9"/>
  <c r="N34" i="9"/>
  <c r="M34" i="9"/>
  <c r="H34" i="9" l="1"/>
  <c r="C46" i="1"/>
  <c r="R45" i="1"/>
  <c r="C45" i="1"/>
  <c r="R44" i="1"/>
  <c r="C44" i="1"/>
  <c r="R41" i="1"/>
  <c r="R42" i="1"/>
  <c r="C43" i="1"/>
  <c r="C42" i="1"/>
  <c r="C41" i="1" l="1"/>
  <c r="R38" i="1" l="1"/>
  <c r="R37" i="1"/>
  <c r="R36" i="1" l="1"/>
  <c r="C40" i="1"/>
  <c r="C39" i="1"/>
  <c r="C38" i="1"/>
  <c r="C37" i="1"/>
  <c r="C36" i="1"/>
  <c r="R35" i="1" l="1"/>
  <c r="R34" i="1"/>
  <c r="C35" i="1"/>
  <c r="C34" i="1"/>
  <c r="V21" i="8" l="1"/>
  <c r="U21" i="8"/>
  <c r="T21" i="8"/>
  <c r="S21" i="8"/>
  <c r="R21" i="8"/>
  <c r="Q21" i="8"/>
  <c r="P21" i="8"/>
  <c r="O21" i="8"/>
  <c r="V19" i="8"/>
  <c r="U19" i="8"/>
  <c r="T19" i="8"/>
  <c r="S19" i="8"/>
  <c r="R19" i="8"/>
  <c r="Q19" i="8"/>
  <c r="P19" i="8"/>
  <c r="O19" i="8"/>
  <c r="V18" i="8"/>
  <c r="U18" i="8"/>
  <c r="T18" i="8"/>
  <c r="S18" i="8"/>
  <c r="R18" i="8"/>
  <c r="Q18" i="8"/>
  <c r="P18" i="8"/>
  <c r="O18" i="8"/>
  <c r="V17" i="8"/>
  <c r="U17" i="8"/>
  <c r="T17" i="8"/>
  <c r="S17" i="8"/>
  <c r="R17" i="8"/>
  <c r="Q17" i="8"/>
  <c r="P17" i="8"/>
  <c r="O17" i="8"/>
  <c r="V16" i="8"/>
  <c r="U16" i="8"/>
  <c r="T16" i="8"/>
  <c r="S16" i="8"/>
  <c r="R16" i="8"/>
  <c r="Q16" i="8"/>
  <c r="P16" i="8"/>
  <c r="O16" i="8"/>
  <c r="V15" i="8"/>
  <c r="U15" i="8"/>
  <c r="T15" i="8"/>
  <c r="S15" i="8"/>
  <c r="R15" i="8"/>
  <c r="Q15" i="8"/>
  <c r="P15" i="8"/>
  <c r="O15" i="8"/>
  <c r="V14" i="8"/>
  <c r="U14" i="8"/>
  <c r="T14" i="8"/>
  <c r="S14" i="8"/>
  <c r="R14" i="8"/>
  <c r="Q14" i="8"/>
  <c r="P14" i="8"/>
  <c r="O14" i="8"/>
  <c r="Q47" i="9"/>
  <c r="Q45" i="9"/>
  <c r="Q42" i="9"/>
  <c r="Q41" i="9"/>
  <c r="Q39" i="9"/>
  <c r="Q38" i="9"/>
  <c r="Q37" i="9"/>
  <c r="Q36" i="9"/>
  <c r="Q35" i="9"/>
  <c r="Q33" i="9"/>
  <c r="Q32" i="9"/>
  <c r="Q31" i="9"/>
  <c r="Q30" i="9"/>
  <c r="Q29" i="9"/>
  <c r="Q28" i="9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14" i="9"/>
  <c r="Q13" i="9"/>
  <c r="Q12" i="9"/>
  <c r="Q11" i="9"/>
  <c r="Q10" i="9"/>
  <c r="Q9" i="9"/>
  <c r="Q8" i="9"/>
  <c r="Q7" i="9"/>
  <c r="U13" i="8"/>
  <c r="U12" i="8"/>
  <c r="U11" i="8"/>
  <c r="U10" i="8"/>
  <c r="U9" i="8"/>
  <c r="U8" i="8"/>
  <c r="U7" i="8"/>
  <c r="T7" i="8"/>
  <c r="S7" i="8"/>
  <c r="R7" i="8"/>
  <c r="O7" i="8"/>
  <c r="J14" i="8" l="1"/>
  <c r="J15" i="8"/>
  <c r="J16" i="8"/>
  <c r="J17" i="8"/>
  <c r="J18" i="8"/>
  <c r="J21" i="8"/>
  <c r="J19" i="8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R20" i="1" l="1"/>
  <c r="R19" i="1"/>
  <c r="R18" i="1"/>
  <c r="R17" i="1"/>
  <c r="C20" i="1"/>
  <c r="C19" i="1"/>
  <c r="R16" i="1" l="1"/>
  <c r="R14" i="1"/>
  <c r="C18" i="1" l="1"/>
  <c r="C17" i="1"/>
  <c r="C16" i="1"/>
  <c r="C14" i="1"/>
  <c r="R13" i="1" l="1"/>
  <c r="C13" i="1"/>
  <c r="R12" i="1" l="1"/>
  <c r="R11" i="1"/>
  <c r="R10" i="1"/>
  <c r="R9" i="1"/>
  <c r="R8" i="1"/>
  <c r="C12" i="1"/>
  <c r="C11" i="1"/>
  <c r="C10" i="1"/>
  <c r="V8" i="8" l="1"/>
  <c r="T8" i="8"/>
  <c r="S8" i="8"/>
  <c r="R8" i="8"/>
  <c r="Q8" i="8"/>
  <c r="P8" i="8"/>
  <c r="O8" i="8"/>
  <c r="J8" i="8" l="1"/>
  <c r="C6" i="1"/>
  <c r="R4" i="1"/>
  <c r="C9" i="1"/>
  <c r="C8" i="1"/>
  <c r="C7" i="1"/>
  <c r="C4" i="1"/>
  <c r="V12" i="8" l="1"/>
  <c r="T12" i="8"/>
  <c r="S12" i="8"/>
  <c r="R12" i="8"/>
  <c r="Q12" i="8"/>
  <c r="P12" i="8"/>
  <c r="O12" i="8"/>
  <c r="J12" i="8" l="1"/>
  <c r="V13" i="8"/>
  <c r="T13" i="8"/>
  <c r="S13" i="8"/>
  <c r="R13" i="8"/>
  <c r="Q13" i="8"/>
  <c r="P13" i="8"/>
  <c r="O13" i="8"/>
  <c r="V11" i="8"/>
  <c r="T11" i="8"/>
  <c r="S11" i="8"/>
  <c r="R11" i="8"/>
  <c r="Q11" i="8"/>
  <c r="P11" i="8"/>
  <c r="O11" i="8"/>
  <c r="V10" i="8"/>
  <c r="T10" i="8"/>
  <c r="S10" i="8"/>
  <c r="R10" i="8"/>
  <c r="Q10" i="8"/>
  <c r="P10" i="8"/>
  <c r="O10" i="8"/>
  <c r="R47" i="9"/>
  <c r="P47" i="9"/>
  <c r="O47" i="9"/>
  <c r="N47" i="9"/>
  <c r="M47" i="9"/>
  <c r="R45" i="9"/>
  <c r="P45" i="9"/>
  <c r="O45" i="9"/>
  <c r="N45" i="9"/>
  <c r="M45" i="9"/>
  <c r="R42" i="9"/>
  <c r="P42" i="9"/>
  <c r="O42" i="9"/>
  <c r="N42" i="9"/>
  <c r="M42" i="9"/>
  <c r="R41" i="9"/>
  <c r="P41" i="9"/>
  <c r="O41" i="9"/>
  <c r="N41" i="9"/>
  <c r="M41" i="9"/>
  <c r="R39" i="9"/>
  <c r="P39" i="9"/>
  <c r="O39" i="9"/>
  <c r="N39" i="9"/>
  <c r="M39" i="9"/>
  <c r="R38" i="9"/>
  <c r="P38" i="9"/>
  <c r="O38" i="9"/>
  <c r="N38" i="9"/>
  <c r="M38" i="9"/>
  <c r="R37" i="9"/>
  <c r="P37" i="9"/>
  <c r="O37" i="9"/>
  <c r="N37" i="9"/>
  <c r="M37" i="9"/>
  <c r="R36" i="9"/>
  <c r="P36" i="9"/>
  <c r="O36" i="9"/>
  <c r="N36" i="9"/>
  <c r="M36" i="9"/>
  <c r="R35" i="9"/>
  <c r="P35" i="9"/>
  <c r="O35" i="9"/>
  <c r="N35" i="9"/>
  <c r="M35" i="9"/>
  <c r="H47" i="9" l="1"/>
  <c r="H45" i="9"/>
  <c r="H42" i="9"/>
  <c r="H41" i="9"/>
  <c r="H38" i="9"/>
  <c r="H37" i="9"/>
  <c r="H35" i="9"/>
  <c r="H39" i="9"/>
  <c r="H36" i="9"/>
  <c r="J11" i="8"/>
  <c r="J13" i="8"/>
  <c r="J10" i="8"/>
  <c r="R7" i="1"/>
  <c r="R5" i="1"/>
  <c r="C5" i="1" l="1"/>
  <c r="R33" i="9" l="1"/>
  <c r="P33" i="9"/>
  <c r="O33" i="9"/>
  <c r="N33" i="9"/>
  <c r="M33" i="9"/>
  <c r="R32" i="9"/>
  <c r="P32" i="9"/>
  <c r="O32" i="9"/>
  <c r="N32" i="9"/>
  <c r="M32" i="9"/>
  <c r="R31" i="9"/>
  <c r="P31" i="9"/>
  <c r="O31" i="9"/>
  <c r="N31" i="9"/>
  <c r="M31" i="9"/>
  <c r="R30" i="9"/>
  <c r="P30" i="9"/>
  <c r="O30" i="9"/>
  <c r="N30" i="9"/>
  <c r="M30" i="9"/>
  <c r="R29" i="9"/>
  <c r="P29" i="9"/>
  <c r="O29" i="9"/>
  <c r="N29" i="9"/>
  <c r="M29" i="9"/>
  <c r="R28" i="9"/>
  <c r="P28" i="9"/>
  <c r="O28" i="9"/>
  <c r="N28" i="9"/>
  <c r="M28" i="9"/>
  <c r="R27" i="9"/>
  <c r="P27" i="9"/>
  <c r="O27" i="9"/>
  <c r="N27" i="9"/>
  <c r="M27" i="9"/>
  <c r="R26" i="9"/>
  <c r="P26" i="9"/>
  <c r="O26" i="9"/>
  <c r="N26" i="9"/>
  <c r="M26" i="9"/>
  <c r="R25" i="9"/>
  <c r="P25" i="9"/>
  <c r="O25" i="9"/>
  <c r="N25" i="9"/>
  <c r="M25" i="9"/>
  <c r="R24" i="9"/>
  <c r="P24" i="9"/>
  <c r="O24" i="9"/>
  <c r="N24" i="9"/>
  <c r="M24" i="9"/>
  <c r="R23" i="9"/>
  <c r="P23" i="9"/>
  <c r="O23" i="9"/>
  <c r="N23" i="9"/>
  <c r="M23" i="9"/>
  <c r="H30" i="9" l="1"/>
  <c r="H27" i="9"/>
  <c r="H31" i="9"/>
  <c r="H33" i="9"/>
  <c r="H24" i="9"/>
  <c r="H28" i="9"/>
  <c r="H32" i="9"/>
  <c r="H29" i="9"/>
  <c r="H25" i="9"/>
  <c r="H26" i="9"/>
  <c r="H23" i="9"/>
  <c r="O9" i="8"/>
  <c r="P9" i="8"/>
  <c r="Q9" i="8"/>
  <c r="R9" i="8"/>
  <c r="S9" i="8"/>
  <c r="T9" i="8"/>
  <c r="V9" i="8"/>
  <c r="P7" i="8"/>
  <c r="V7" i="8"/>
  <c r="Q7" i="8"/>
  <c r="R22" i="9"/>
  <c r="P22" i="9"/>
  <c r="O22" i="9"/>
  <c r="N22" i="9"/>
  <c r="M22" i="9"/>
  <c r="R21" i="9"/>
  <c r="P21" i="9"/>
  <c r="O21" i="9"/>
  <c r="N21" i="9"/>
  <c r="M21" i="9"/>
  <c r="R20" i="9"/>
  <c r="P20" i="9"/>
  <c r="O20" i="9"/>
  <c r="N20" i="9"/>
  <c r="M20" i="9"/>
  <c r="R19" i="9"/>
  <c r="P19" i="9"/>
  <c r="O19" i="9"/>
  <c r="N19" i="9"/>
  <c r="M19" i="9"/>
  <c r="R18" i="9"/>
  <c r="P18" i="9"/>
  <c r="O18" i="9"/>
  <c r="N18" i="9"/>
  <c r="M18" i="9"/>
  <c r="R17" i="9"/>
  <c r="P17" i="9"/>
  <c r="O17" i="9"/>
  <c r="N17" i="9"/>
  <c r="M17" i="9"/>
  <c r="R16" i="9"/>
  <c r="P16" i="9"/>
  <c r="O16" i="9"/>
  <c r="N16" i="9"/>
  <c r="M16" i="9"/>
  <c r="R15" i="9"/>
  <c r="P15" i="9"/>
  <c r="O15" i="9"/>
  <c r="N15" i="9"/>
  <c r="M15" i="9"/>
  <c r="R14" i="9"/>
  <c r="P14" i="9"/>
  <c r="O14" i="9"/>
  <c r="N14" i="9"/>
  <c r="M14" i="9"/>
  <c r="R13" i="9"/>
  <c r="P13" i="9"/>
  <c r="O13" i="9"/>
  <c r="N13" i="9"/>
  <c r="M13" i="9"/>
  <c r="R12" i="9"/>
  <c r="P12" i="9"/>
  <c r="O12" i="9"/>
  <c r="N12" i="9"/>
  <c r="M12" i="9"/>
  <c r="R11" i="9"/>
  <c r="P11" i="9"/>
  <c r="O11" i="9"/>
  <c r="N11" i="9"/>
  <c r="M11" i="9"/>
  <c r="R10" i="9"/>
  <c r="P10" i="9"/>
  <c r="O10" i="9"/>
  <c r="N10" i="9"/>
  <c r="M10" i="9"/>
  <c r="R9" i="9"/>
  <c r="P9" i="9"/>
  <c r="O9" i="9"/>
  <c r="N9" i="9"/>
  <c r="M9" i="9"/>
  <c r="R8" i="9"/>
  <c r="P8" i="9"/>
  <c r="O8" i="9"/>
  <c r="N8" i="9"/>
  <c r="M8" i="9"/>
  <c r="R7" i="9"/>
  <c r="P7" i="9"/>
  <c r="O7" i="9"/>
  <c r="N7" i="9"/>
  <c r="M7" i="9"/>
  <c r="H15" i="9" l="1"/>
  <c r="H19" i="9"/>
  <c r="H9" i="9"/>
  <c r="H13" i="9"/>
  <c r="H14" i="9"/>
  <c r="H17" i="9"/>
  <c r="H21" i="9"/>
  <c r="H10" i="9"/>
  <c r="H11" i="9"/>
  <c r="H18" i="9"/>
  <c r="H22" i="9"/>
  <c r="H8" i="9"/>
  <c r="H12" i="9"/>
  <c r="H16" i="9"/>
  <c r="H20" i="9"/>
  <c r="J7" i="8"/>
  <c r="J9" i="8"/>
  <c r="H5" i="9" l="1"/>
  <c r="H3" i="9" s="1"/>
  <c r="I3" i="9" s="1"/>
  <c r="J5" i="8" l="1"/>
</calcChain>
</file>

<file path=xl/comments1.xml><?xml version="1.0" encoding="utf-8"?>
<comments xmlns="http://schemas.openxmlformats.org/spreadsheetml/2006/main">
  <authors>
    <author>jefernandez</author>
    <author>yfernandez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jefernandez:</t>
        </r>
        <r>
          <rPr>
            <sz val="12"/>
            <color indexed="81"/>
            <rFont val="Tahoma"/>
            <family val="2"/>
          </rPr>
          <t>en vigencia se mantiene las condiciones (vigente, finalizado)</t>
        </r>
      </text>
    </comment>
    <comment ref="B38" authorId="1">
      <text>
        <r>
          <rPr>
            <b/>
            <sz val="9"/>
            <color indexed="81"/>
            <rFont val="Tahoma"/>
            <family val="2"/>
          </rPr>
          <t xml:space="preserve">yfernandez: </t>
        </r>
        <r>
          <rPr>
            <sz val="9"/>
            <color indexed="81"/>
            <rFont val="Tahoma"/>
            <family val="2"/>
          </rPr>
          <t>Adición de accesorios para la o promoción Alcatel Idol 3.</t>
        </r>
      </text>
    </comment>
  </commentList>
</comments>
</file>

<file path=xl/sharedStrings.xml><?xml version="1.0" encoding="utf-8"?>
<sst xmlns="http://schemas.openxmlformats.org/spreadsheetml/2006/main" count="1404" uniqueCount="387">
  <si>
    <t>Fecha de inicio</t>
  </si>
  <si>
    <t>Fecha de finalización</t>
  </si>
  <si>
    <t>Fecha de Publicación Comunicado</t>
  </si>
  <si>
    <t>Modalidad</t>
  </si>
  <si>
    <t>Indefinido</t>
  </si>
  <si>
    <t>Denominación</t>
  </si>
  <si>
    <t>RAA (AJ)</t>
  </si>
  <si>
    <t>Tipo</t>
  </si>
  <si>
    <t>Nota de Comunicación a la ATT</t>
  </si>
  <si>
    <t>AJ</t>
  </si>
  <si>
    <t>Nota de Recibo Lonabol</t>
  </si>
  <si>
    <t>Inclusión LOGO y Leyenda AJ</t>
  </si>
  <si>
    <t>Publicidad</t>
  </si>
  <si>
    <t>Vigencia</t>
  </si>
  <si>
    <t xml:space="preserve">Promoción </t>
  </si>
  <si>
    <t xml:space="preserve"> ATT</t>
  </si>
  <si>
    <t>BENEFICIO</t>
  </si>
  <si>
    <t>DESCRIPCION</t>
  </si>
  <si>
    <t>OBSERVACIONES</t>
  </si>
  <si>
    <t>SI</t>
  </si>
  <si>
    <t>cumple/no cumple</t>
  </si>
  <si>
    <t>OBS GENERALES</t>
  </si>
  <si>
    <t>VERIFICACIÓN DE CUMPLIMIENTO</t>
  </si>
  <si>
    <t>GENERAL</t>
  </si>
  <si>
    <t>Mundo Viva</t>
  </si>
  <si>
    <t>Compra bolsas</t>
  </si>
  <si>
    <t>No funciona, da mensaje "[E10] Hubo un error en la compra, intent nuevamente"
Pruebas: 12 de marzo y 3 de abril</t>
  </si>
  <si>
    <t>Prepago</t>
  </si>
  <si>
    <t>Consulta Saldos</t>
  </si>
  <si>
    <t>Funciona</t>
  </si>
  <si>
    <t>Salva Vivas</t>
  </si>
  <si>
    <t>No funciona</t>
  </si>
  <si>
    <t>Transfuzión</t>
  </si>
  <si>
    <t>SOS</t>
  </si>
  <si>
    <t>Postpago</t>
  </si>
  <si>
    <t>Consumo</t>
  </si>
  <si>
    <t>Minutos libres</t>
  </si>
  <si>
    <t>Facturas pendientes</t>
  </si>
  <si>
    <t>Voice SMS</t>
  </si>
  <si>
    <t>Se puede acceder a la interacción del servicio, sin embargo el mismo no llegó.</t>
  </si>
  <si>
    <t>Dilo por Mi</t>
  </si>
  <si>
    <t>Amigos</t>
  </si>
  <si>
    <t>Tus contactos</t>
  </si>
  <si>
    <t>Windows live</t>
  </si>
  <si>
    <t>Mensaje "Ingresando. Se le notificara cuando ya este listo"</t>
  </si>
  <si>
    <t>Descargas</t>
  </si>
  <si>
    <t>Música</t>
  </si>
  <si>
    <t>Mensaje "El mensaje se encuentra temporalmente deshabilitado"</t>
  </si>
  <si>
    <t>Videos</t>
  </si>
  <si>
    <t>Juegos</t>
  </si>
  <si>
    <t>Sonidos reales</t>
  </si>
  <si>
    <t>Imágenes</t>
  </si>
  <si>
    <t>Backtones</t>
  </si>
  <si>
    <t>Se queda la aplicación con el mensaje "VIVA favor esperar"</t>
  </si>
  <si>
    <t>Chat y citas</t>
  </si>
  <si>
    <t>Astrología</t>
  </si>
  <si>
    <t>Diversión</t>
  </si>
  <si>
    <t>Mensaje "Actualmente, el menu diversión se encuentra en construcción"</t>
  </si>
  <si>
    <t>Tu espacio</t>
  </si>
  <si>
    <t>Juvenil</t>
  </si>
  <si>
    <t>Mujeres</t>
  </si>
  <si>
    <t>Varones</t>
  </si>
  <si>
    <t>Otros</t>
  </si>
  <si>
    <t>Donde acudir?</t>
  </si>
  <si>
    <t>Servicio AMIGOS</t>
  </si>
  <si>
    <t>Información</t>
  </si>
  <si>
    <t>Noticias</t>
  </si>
  <si>
    <t>Deportes</t>
  </si>
  <si>
    <t>Clima</t>
  </si>
  <si>
    <t>A donde vamos?</t>
  </si>
  <si>
    <t>Directorio</t>
  </si>
  <si>
    <t>Servicio</t>
  </si>
  <si>
    <t>Publicación en la WEB</t>
  </si>
  <si>
    <t>Información de Vigencia en Publicaciones</t>
  </si>
  <si>
    <t xml:space="preserve">Observaciones </t>
  </si>
  <si>
    <t>Entrega de premios a Lonabol</t>
  </si>
  <si>
    <t>Respaldos a la AJ</t>
  </si>
  <si>
    <t xml:space="preserve">Caducidad     </t>
  </si>
  <si>
    <t>Comunicación de premios transferidos a LONABOL</t>
  </si>
  <si>
    <t>Terminación de la Promo - RR AJ</t>
  </si>
  <si>
    <t>Observaciones</t>
  </si>
  <si>
    <t>Comunicado a la ATT</t>
  </si>
  <si>
    <t xml:space="preserve">STOCK AGOTADO </t>
  </si>
  <si>
    <t xml:space="preserve">Sorteo </t>
  </si>
  <si>
    <t>Entrega de Premios</t>
  </si>
  <si>
    <t>No Aplica</t>
  </si>
  <si>
    <t>N/A</t>
  </si>
  <si>
    <t>AZAR</t>
  </si>
  <si>
    <t>NO</t>
  </si>
  <si>
    <t>Beneficio</t>
  </si>
  <si>
    <t>TIPO</t>
  </si>
  <si>
    <t>EN VERIFICACION</t>
  </si>
  <si>
    <t>Inclusión LOGO y Leyenda ATT</t>
  </si>
  <si>
    <t>Logo ATT en publicidad</t>
  </si>
  <si>
    <t>NT-VPR 3180/14 15/10/2014</t>
  </si>
  <si>
    <t>Vphone - VoIP de VIVA</t>
  </si>
  <si>
    <t xml:space="preserve">Vphone de VIVA es un servicio de voz sobre IP </t>
  </si>
  <si>
    <t>En verificación</t>
  </si>
  <si>
    <t>Verificación de Cumplimiento</t>
  </si>
  <si>
    <t>Duración de la promoción (dias)</t>
  </si>
  <si>
    <t>MI PRIMERA RECARGA ES DOBLE</t>
  </si>
  <si>
    <t>Entrega inmediata</t>
  </si>
  <si>
    <t>Cualquier otro medio de acceso</t>
  </si>
  <si>
    <t>No aplica</t>
  </si>
  <si>
    <t>Modificación del precio del Combo Módem 4G, para usuarios Prepago del Servicio Internet Móvil de 185 Bs. a 150 Bs.</t>
  </si>
  <si>
    <t>Reducción de precio 
Combo 4G Prepago</t>
  </si>
  <si>
    <t>NT-VPR 1019/15 27/03/2015</t>
  </si>
  <si>
    <t>KPI</t>
  </si>
  <si>
    <t>G= Verificación de la promocion</t>
  </si>
  <si>
    <t>F= Comunicacion a la AJ de premios transferidos a la LONABOL en plazo.</t>
  </si>
  <si>
    <t>E= Entrega de premios a LONABOL (sin ganador /caducos)</t>
  </si>
  <si>
    <t>D= notificacion de la AJ de premios sin ganador o caducos en plazo</t>
  </si>
  <si>
    <t xml:space="preserve">B= Inclusión logo AJ y leyenda </t>
  </si>
  <si>
    <t>A= publicación en medios o minimedios</t>
  </si>
  <si>
    <t>Promoción</t>
  </si>
  <si>
    <t xml:space="preserve">A= publicación de las caracteristicas en la web </t>
  </si>
  <si>
    <t>B= Comunicación a la ATT antes de los tres dias.</t>
  </si>
  <si>
    <t>C= Inclusión logo y leyenda de la ATT</t>
  </si>
  <si>
    <t>Previa
(3 días)</t>
  </si>
  <si>
    <t>1 día</t>
  </si>
  <si>
    <t xml:space="preserve">Días que se tienen para realizar el compliance desde la conocida la promoción </t>
  </si>
  <si>
    <t>x</t>
  </si>
  <si>
    <t>Cumplimiento</t>
  </si>
  <si>
    <t>Incumplimiento</t>
  </si>
  <si>
    <t>G= Verificación de la promoción</t>
  </si>
  <si>
    <t>RECÁRGATE</t>
  </si>
  <si>
    <t>Desafio VIVA</t>
  </si>
  <si>
    <t>Incentivo de recarga</t>
  </si>
  <si>
    <t>Accesorios ALCATEL 2016</t>
  </si>
  <si>
    <t>RAA 05-00011-16</t>
  </si>
  <si>
    <t>RAA 05-00014-16</t>
  </si>
  <si>
    <t>RAA 24-00004-16</t>
  </si>
  <si>
    <t>RAA 05-00015-16</t>
  </si>
  <si>
    <t>VIVA T-PRESTA HASTA 2 VECES</t>
  </si>
  <si>
    <t>Oferta 3G Prepago</t>
  </si>
  <si>
    <t>Oferta Renovaciones Handsets LTE</t>
  </si>
  <si>
    <t xml:space="preserve">columna D,E y F son 1 debido a que en la nueva modalidad de AJ no corresponde transferencia a LONABOL </t>
  </si>
  <si>
    <t>Bolsa LTE</t>
  </si>
  <si>
    <t>HABLA MÁS CON PAPÁ</t>
  </si>
  <si>
    <t>DOBLE DE MB</t>
  </si>
  <si>
    <t>INCENTIVO DE RECARGA V2</t>
  </si>
  <si>
    <t>PRONTO PAGO</t>
  </si>
  <si>
    <t>RAA 05-00041-16</t>
  </si>
  <si>
    <t>RAA 05-00043-16</t>
  </si>
  <si>
    <t>RAA 05-00042-16</t>
  </si>
  <si>
    <t>Habla mas con Papa</t>
  </si>
  <si>
    <t>Doble de MB</t>
  </si>
  <si>
    <t>Pronto Pago</t>
  </si>
  <si>
    <t>Incentivo de recarga v2</t>
  </si>
  <si>
    <t>PROMO BILLETERA MÓVIL 15+5+250</t>
  </si>
  <si>
    <t>Compensación por intermitencia de servicio TRINIDAD</t>
  </si>
  <si>
    <t>RAA 05-00045-10</t>
  </si>
  <si>
    <t>Previa
(3 días de verificacion de promoción)</t>
  </si>
  <si>
    <t>compensacion TRINIDAD</t>
  </si>
  <si>
    <t>Promo Billetera Movil</t>
  </si>
  <si>
    <t>Viva te Arma tu Cocina CHALLAPATA</t>
  </si>
  <si>
    <t>Renovaciones equipos MIFI</t>
  </si>
  <si>
    <t>Promo LD y TP FEICOBOL 2016</t>
  </si>
  <si>
    <t>Oferta Activaciones Samsung Galaxy J1 Ace</t>
  </si>
  <si>
    <t>Promoción descuento Voucher Bolsas Corp FEICOBOL</t>
  </si>
  <si>
    <t>FEICOBOL Recargas Electrónicas</t>
  </si>
  <si>
    <t>Promo FEICOBOL 3G</t>
  </si>
  <si>
    <t>Promoción descuentos compra con Billetera Móvil</t>
  </si>
  <si>
    <t>FIDEPUNTOS Promo Suscripción FEICOBOL</t>
  </si>
  <si>
    <t>PROMO SAMSUNG GALAXY S7 - S7 EDGE</t>
  </si>
  <si>
    <t>TU PRIMERA RECARGA ES DOBLE Abril-Mayo 2016</t>
  </si>
  <si>
    <t>JUEGOS STAND FERIA CBB A VIVA VOZ</t>
  </si>
  <si>
    <t>PROMO SUSCRIPCIONES BILLETERA MOVIL FEICOBOL</t>
  </si>
  <si>
    <t>RAA 05-0006-16</t>
  </si>
  <si>
    <t>RAA 05-00081-16</t>
  </si>
  <si>
    <t>cualquier otro medio de acceso</t>
  </si>
  <si>
    <t>RAA 05-00086-16</t>
  </si>
  <si>
    <t>RAA 05-00084-16</t>
  </si>
  <si>
    <t>RAA 05-00090-16</t>
  </si>
  <si>
    <t>RAA 05-00089-16</t>
  </si>
  <si>
    <t>Finalización 
(3 días finalizada la promoción)</t>
  </si>
  <si>
    <t>Seguimiento de la promocion (durante la vigencia de la promoción)</t>
  </si>
  <si>
    <t xml:space="preserve"> </t>
  </si>
  <si>
    <t>Bolsa de Voz Ilimitada Postpago</t>
  </si>
  <si>
    <t>Oferta EQUIPOS 3G PREPAGO</t>
  </si>
  <si>
    <t>Oferta Accesorios Huawei</t>
  </si>
  <si>
    <t>Oferta INVIERNO VIVA</t>
  </si>
  <si>
    <t>Oferta Alcatel Idol 3</t>
  </si>
  <si>
    <t>Promoción Compensatoria corte 19May16</t>
  </si>
  <si>
    <t>Promocion BICI VIVA Familiar</t>
  </si>
  <si>
    <t>Sorteo</t>
  </si>
  <si>
    <t>RAA 05-00112-16</t>
  </si>
  <si>
    <t>-</t>
  </si>
  <si>
    <t>GMR indica que no se publicó dicho comunicado</t>
  </si>
  <si>
    <t>Promoción Doble Carga desde tu Billetera</t>
  </si>
  <si>
    <t>Promocion Descuento de Tarifas RI</t>
  </si>
  <si>
    <t>Promoción Bolsas de Datos Diarias a mitad de precio</t>
  </si>
  <si>
    <t>Promoción ilimitada día x 2 días</t>
  </si>
  <si>
    <t>Oferta SIM LTE Prepago</t>
  </si>
  <si>
    <t>Oferta Bolsa de Voz Ilimitada Postpago</t>
  </si>
  <si>
    <t xml:space="preserve"> Nº Promo GMR</t>
  </si>
  <si>
    <t>107 - 109      113 - 115</t>
  </si>
  <si>
    <t xml:space="preserve"> 111 - 117</t>
  </si>
  <si>
    <t>121 - 124</t>
  </si>
  <si>
    <t>118 - 136</t>
  </si>
  <si>
    <t>En proceso de verificación</t>
  </si>
  <si>
    <t>No fue necesario comunicar a la ATT, por no ser un servicio (Coordinación Pedro y Carmiña)</t>
  </si>
  <si>
    <t>concluido</t>
  </si>
  <si>
    <t>Promoción Escuela de Datos</t>
  </si>
  <si>
    <t>Se decidió comunicar por broadcast, no hubo comunicado WEB</t>
  </si>
  <si>
    <t>No corresponde</t>
  </si>
  <si>
    <t>NT/ VPR 0338/16 11/02/2016
NT/ VPR 0401/16 12/02/2016</t>
  </si>
  <si>
    <t>NT/ VPR 0569/16 01/03/2016
NT/ VPR 0568/16 01/03/2016</t>
  </si>
  <si>
    <t>NT/ VPR 0382/16 11/02/2016
NT/ VPR 0568/16 01/03/2016</t>
  </si>
  <si>
    <t>NT/ VPR 0570/16 01/03/2016</t>
  </si>
  <si>
    <t>NT/ VPR 0882/16 28/03/2016
NT/ VPR 0995/16 04/04/2016
NT/ VPR 1245/16 19/04/2016</t>
  </si>
  <si>
    <t>NT/ VPR 1249/16 19/04/2016
NT/ VPR 2196/16 20/06/2016</t>
  </si>
  <si>
    <t>NT/ VPR 1071/16 07/05/2016
NT/ VPR 1580/16 09/05/2016
NT/ VPR 1357/16 26/04/2016</t>
  </si>
  <si>
    <t>NT/ VPR 0962/16 01/04/2016
NT/ VPR 0963/16 01/04/2016</t>
  </si>
  <si>
    <t>NT/ VPR 1338/16 25/04/2016
NT/ VPR 2026/16 09/06/2016</t>
  </si>
  <si>
    <t>NT/ VPR 1287/16 21/04/2016</t>
  </si>
  <si>
    <t>NT/ VPR 1835/16 30/05/2016
NT/ VPR 1911/16 02/06/2016</t>
  </si>
  <si>
    <t>NT/ VPR 1579/16 09/05/2016
NT/ VPR 2195/16 20/06/2016</t>
  </si>
  <si>
    <t>NT/ VPR 1563/16 09/05/2016
NT/ VPR 2020/16 09/06/2016
NT/ VPR 2194/16 20/06/2016</t>
  </si>
  <si>
    <t>NT/ VPR 1564/16 09/05/2016
NT/ VPR 1838/16 30/05/2016
NT/ VPR 1909/16 02/06/2016</t>
  </si>
  <si>
    <t>NT/ VPR 1834/16 30/05/2016</t>
  </si>
  <si>
    <t>NT/ VPR 1869/16 31/05/2016</t>
  </si>
  <si>
    <t>NT/ VPR 1988/16 07/06/2016</t>
  </si>
  <si>
    <t>RAA 05-00127-16</t>
  </si>
  <si>
    <t>RAA 05-00142-16</t>
  </si>
  <si>
    <t>No se recogieron 2 premios llegando a un costo total de transferencia de Bs. 1786,54</t>
  </si>
  <si>
    <t>Inmediato</t>
  </si>
  <si>
    <t>Promoción MEGABOLSAS</t>
  </si>
  <si>
    <t>Ampliación promoción Doble Carga desde tu Billetera</t>
  </si>
  <si>
    <t>Ampliación Oferta INVIERNO VIVA</t>
  </si>
  <si>
    <t>Ampliación Oferta SIM LTE Prepago</t>
  </si>
  <si>
    <t>Ampliación Promoción Doble Carga desde tu Billetera</t>
  </si>
  <si>
    <t>Promoción Rejuvenece tu Espíritu y gana una GoPro</t>
  </si>
  <si>
    <t>Ampliación Oferta Alcatel Idol 3</t>
  </si>
  <si>
    <t>RAA 05-00162-16</t>
  </si>
  <si>
    <t>Promoción PACK x3</t>
  </si>
  <si>
    <t>Oferta Promo Bolivia</t>
  </si>
  <si>
    <t>Promoción Multiplica tu Recarga</t>
  </si>
  <si>
    <t>RAA 05-00178-16</t>
  </si>
  <si>
    <t>RAA 05-00185-16</t>
  </si>
  <si>
    <t>Ampliación Descuento de Tarifa RI</t>
  </si>
  <si>
    <t>Ampliación Promoción Escuela de Datos 2016</t>
  </si>
  <si>
    <t>Promoción Sorteo Experiencia Aerosmith</t>
  </si>
  <si>
    <t>Promoción Sorteo Experiencia Road2Ultra</t>
  </si>
  <si>
    <t>Modificación Promoción PACK x3</t>
  </si>
  <si>
    <t>Modificación Oferta Promo Bolivia</t>
  </si>
  <si>
    <t>RAA 24-00079-16</t>
  </si>
  <si>
    <t>FALTA</t>
  </si>
  <si>
    <t>Nombre de la promoción</t>
  </si>
  <si>
    <t>se ingresa de forma manual (es el numero de promocion el cual maneja el area de marco regulatorio)</t>
  </si>
  <si>
    <t>eliminar</t>
  </si>
  <si>
    <t>esta columna se eliminara debido a que se sobreentiende que en esta plantilla todo es promocion</t>
  </si>
  <si>
    <t>se ingresa manualmente, hace referencia al inicio de la promocion</t>
  </si>
  <si>
    <t>se ingresa manualmente, hace referencia al fin de la promocion de la promocion</t>
  </si>
  <si>
    <t>se ingresa manualmente y es el numero de resolucion administrativa de una promocion AJ en caso no sea AJ se ingresa no aplica</t>
  </si>
  <si>
    <t>se cuenta con tres modalidades( cualquier otro medio de acceso, Sorteo, Azar) en caso de no ser una promocion AJ se ingresa no aplica</t>
  </si>
  <si>
    <t>se ingresa manualmente</t>
  </si>
  <si>
    <t>existen dos opciones (Entrega inmediata y la fecha de entrega de premios) en caso de nos ser promocion AJ se ingresa no aplica</t>
  </si>
  <si>
    <t>la diferencia de la fecha de finalizacion y la fecha de inicio de la promocion</t>
  </si>
  <si>
    <t>se ingresa la fecha en la cual se publico en medios de prensa</t>
  </si>
  <si>
    <t>se ingresa si o no una vez publicado el comunicado de la promocion en la pagina web</t>
  </si>
  <si>
    <t xml:space="preserve">se ingresa si o no una ves revisado  el comunicado de la promocion </t>
  </si>
  <si>
    <t>un repositorio que contendra los archivos de respaldo como ser pdf, correos e imagenes</t>
  </si>
  <si>
    <t>se ingresa la fecha de caducidad de la promocion, en caso de  no ser promocion AJ se ingresa no aplica</t>
  </si>
  <si>
    <t>se ingresa el cite de la nota remitida a la AJ y la fecha de la misma, en caso de  no ser promocion AJ se ingresa no aplica</t>
  </si>
  <si>
    <t xml:space="preserve">existen dos opciones (no corresponde SI), en caso de  no ser promocion AJ se ingresa no aplica </t>
  </si>
  <si>
    <t>En caso que la entreda de premios a lonabol sea si se ingresa el cite de la nota enviada a lonabol, en caso que la entrega de premios a lonabol sea no corresponde se mantiene no corresponde, en caso de  no ser promocion AJ se ingresa no aplica</t>
  </si>
  <si>
    <t>repositorio para la carga del pdf de la nota de respuesta de lonabol</t>
  </si>
  <si>
    <t>1 en caso que la publicacion de la web sea si, caso contrario 0, en caso que la casilla este en blanco o no se ingreso informacion a publicacion de la web debe ser x</t>
  </si>
  <si>
    <t>1 en caso de que la fecha de la nota de comunicación a la ATT sea 3 dias antes de la fecha de inicio de la promocion. Caso contrario 0, en caso que la casilla este en blanco debe ser x</t>
  </si>
  <si>
    <t>1 en caso de que la inclusion del logo de la att diga si, en otro caso 0, en caso que la casilla este en blanco debe ser x</t>
  </si>
  <si>
    <t>se ingresa manualmente 1, 0 ,x</t>
  </si>
  <si>
    <t>se calcula de acuerdo a las formulas previstas en esta hoja y la ponderacion de la fila 3</t>
  </si>
  <si>
    <t>ç</t>
  </si>
  <si>
    <t>nombre de la promocion (aplica para las promociones que tengan nota envia a la ATT)</t>
  </si>
  <si>
    <t>nombre de promocion (solo aplica para las promociones AJ, que tenga el RAA)</t>
  </si>
  <si>
    <t>1 en caso de que la inclusion del logo de la aj diga si, en otro caso 0, en caso que la casilla este en blanco debe ser x</t>
  </si>
  <si>
    <t>nombre del servicio o beneficio</t>
  </si>
  <si>
    <t>descripcion resumida del servicio o beneficio</t>
  </si>
  <si>
    <t>existen dos opciones (servicio o beneficio)</t>
  </si>
  <si>
    <t>se ingresa la fecha de inicio de la promocion</t>
  </si>
  <si>
    <t>se ingresa la fecha fin de la promocion</t>
  </si>
  <si>
    <t>se ingresa el cite y la fecha de la nota enviada a la ATT</t>
  </si>
  <si>
    <t>existen dos opciones si o no</t>
  </si>
  <si>
    <t>fecha de envio de la misma</t>
  </si>
  <si>
    <t>cite de la nota</t>
  </si>
  <si>
    <t>NT/VPR 0104/16</t>
  </si>
  <si>
    <t>NT/VPR 0103-16</t>
  </si>
  <si>
    <t>NT/VPR 0139/15</t>
  </si>
  <si>
    <t>NT/VPR 0141/16</t>
  </si>
  <si>
    <t>NT/VPR 0157/16</t>
  </si>
  <si>
    <t>NT/VPR 0269/16</t>
  </si>
  <si>
    <t>NT/VPR 0346/16</t>
  </si>
  <si>
    <t>NT/VPR 0447/16</t>
  </si>
  <si>
    <t>NT/VPR 0488/16</t>
  </si>
  <si>
    <t>NT/VPR 0533/16</t>
  </si>
  <si>
    <t>NT/VPR 0555/16</t>
  </si>
  <si>
    <t>NT/VPR 0583/16</t>
  </si>
  <si>
    <t>EN VERIFICACIO</t>
  </si>
  <si>
    <t>NT/VPR 0694/16</t>
  </si>
  <si>
    <t>NT/VPR 0905/16</t>
  </si>
  <si>
    <t>NT/VPR 0975/16</t>
  </si>
  <si>
    <t>NT/VPR 1094/16</t>
  </si>
  <si>
    <t>NT/VPR 1300/16</t>
  </si>
  <si>
    <t>NT/VPR 1298/16</t>
  </si>
  <si>
    <t>NT/VPR 1297/16</t>
  </si>
  <si>
    <t>NT/VPR 1343/16</t>
  </si>
  <si>
    <t>NT/VPR 1377/16</t>
  </si>
  <si>
    <t>NT/VPR 1372/16</t>
  </si>
  <si>
    <t>NT/VPR 1260/16</t>
  </si>
  <si>
    <t>NT/VPR 1299/16</t>
  </si>
  <si>
    <t>NT/VPR 1305/16</t>
  </si>
  <si>
    <t>NT/VPR 1339/16</t>
  </si>
  <si>
    <t>NT/VPR 1354/16</t>
  </si>
  <si>
    <t>NT/VPR 1592/16</t>
  </si>
  <si>
    <t>NT/VPR 1575/16</t>
  </si>
  <si>
    <t>NT/VPR 1757/16</t>
  </si>
  <si>
    <t>NT/VPR 1756/16</t>
  </si>
  <si>
    <t>NT/VPR 1802/16</t>
  </si>
  <si>
    <t>NT/VPR 1788/16</t>
  </si>
  <si>
    <t>NT/VPR 1988/16</t>
  </si>
  <si>
    <t>NT/VPR 2133/16</t>
  </si>
  <si>
    <t>NT/VPR 2130/16</t>
  </si>
  <si>
    <t>NT/VPR 2177/16</t>
  </si>
  <si>
    <t>NT/VPR 2199/16</t>
  </si>
  <si>
    <t>NT/VPR 2200/16</t>
  </si>
  <si>
    <t>NT/VPR 2275/16</t>
  </si>
  <si>
    <t>NT/VPR 2293/16</t>
  </si>
  <si>
    <t>NT/VPR 2482/16</t>
  </si>
  <si>
    <t>NT/VPR 2507/16</t>
  </si>
  <si>
    <t>NT/VPR 2671/16</t>
  </si>
  <si>
    <t>NT/VPR 2673/16</t>
  </si>
  <si>
    <t>NT/VPR 2712/16</t>
  </si>
  <si>
    <t>NT/VPR 2833/16</t>
  </si>
  <si>
    <t>NT/VPR 2938/16</t>
  </si>
  <si>
    <t>NT/VPR 2971/16</t>
  </si>
  <si>
    <t>NT/VPR 3061/16</t>
  </si>
  <si>
    <t>NT/VPR 3161/16</t>
  </si>
  <si>
    <t>NT/VPR 3183/16</t>
  </si>
  <si>
    <t>NT/VPR 3184/16</t>
  </si>
  <si>
    <t>NT/VPR 3208/16</t>
  </si>
  <si>
    <t>NT/VPR 3222/16</t>
  </si>
  <si>
    <t>12-01-2016</t>
  </si>
  <si>
    <t>15-01-2016</t>
  </si>
  <si>
    <t>18-01-2016</t>
  </si>
  <si>
    <t>02-02-2016</t>
  </si>
  <si>
    <t>05-02-2016</t>
  </si>
  <si>
    <t>17-02-2016</t>
  </si>
  <si>
    <t>22-02-2016</t>
  </si>
  <si>
    <t>25-02-2016</t>
  </si>
  <si>
    <t>29-02-2016</t>
  </si>
  <si>
    <t>29-04-2016</t>
  </si>
  <si>
    <t>RIFICACION</t>
  </si>
  <si>
    <t>09-03-2016</t>
  </si>
  <si>
    <t>29-03-2016</t>
  </si>
  <si>
    <t>01-04-2016</t>
  </si>
  <si>
    <t>08-04-2016</t>
  </si>
  <si>
    <t>22-04-2016</t>
  </si>
  <si>
    <t>26-04-2016</t>
  </si>
  <si>
    <t>23-04-2016</t>
  </si>
  <si>
    <t>27-04-2016</t>
  </si>
  <si>
    <t>20-04-2016</t>
  </si>
  <si>
    <t>25-04-2016</t>
  </si>
  <si>
    <t>10-05-2016</t>
  </si>
  <si>
    <t>09-05-2016</t>
  </si>
  <si>
    <t>20-05-2016</t>
  </si>
  <si>
    <t>29-06-2016</t>
  </si>
  <si>
    <t>30-05-2016</t>
  </si>
  <si>
    <t>07-06-2016</t>
  </si>
  <si>
    <t>16-06-2016</t>
  </si>
  <si>
    <t>17-06-2016</t>
  </si>
  <si>
    <t>20-06-2016</t>
  </si>
  <si>
    <t>27-06-2016</t>
  </si>
  <si>
    <t>28-06-2016</t>
  </si>
  <si>
    <t>11-06-2016</t>
  </si>
  <si>
    <t>12-07-2016</t>
  </si>
  <si>
    <t>21-07-2016</t>
  </si>
  <si>
    <t>22-07-2016</t>
  </si>
  <si>
    <t>26-07-2016</t>
  </si>
  <si>
    <t>02-08-2016</t>
  </si>
  <si>
    <t>11-08-2016</t>
  </si>
  <si>
    <t>09-08-2016</t>
  </si>
  <si>
    <t>17-08-2016</t>
  </si>
  <si>
    <t>25-08-2016</t>
  </si>
  <si>
    <t>31-08-2016</t>
  </si>
  <si>
    <t>29-08-2016</t>
  </si>
  <si>
    <t>30-08-2016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</si>
</sst>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C0A]dd\-mmm\-yy;@"/>
    <numFmt numFmtId="165" formatCode="[$-C0A]d\-mmm\-yy;@"/>
    <numFmt numFmtId="166" formatCode="[$-C0A]dd/mmm/yy;@"/>
    <numFmt numFmtId="167" formatCode="[$-C0A]d/mmm/yy;@"/>
  </numFmts>
  <fonts count="3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u/>
      <sz val="7.7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0"/>
      <name val="Calibri"/>
      <family val="2"/>
    </font>
    <font>
      <sz val="12"/>
      <color theme="1"/>
      <name val="Tahoma"/>
      <family val="2"/>
    </font>
    <font>
      <sz val="13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0" fontId="19" fillId="13" borderId="0" applyNumberFormat="0" applyBorder="0" applyAlignment="0" applyProtection="0"/>
  </cellStyleXfs>
  <cellXfs count="2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3" borderId="0" xfId="0" applyFill="1"/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8" fillId="4" borderId="0" xfId="0" applyFont="1" applyFill="1" applyAlignment="1"/>
    <xf numFmtId="0" fontId="0" fillId="0" borderId="0" xfId="0" applyAlignment="1"/>
    <xf numFmtId="0" fontId="3" fillId="1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9" fillId="2" borderId="1" xfId="1" applyFont="1" applyBorder="1" applyAlignment="1">
      <alignment horizontal="center" vertical="center" wrapText="1"/>
    </xf>
    <xf numFmtId="0" fontId="3" fillId="4" borderId="0" xfId="0" applyFont="1" applyFill="1"/>
    <xf numFmtId="0" fontId="10" fillId="4" borderId="0" xfId="0" applyFont="1" applyFill="1" applyAlignment="1"/>
    <xf numFmtId="0" fontId="3" fillId="0" borderId="0" xfId="0" applyFont="1"/>
    <xf numFmtId="0" fontId="11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6" fontId="0" fillId="4" borderId="0" xfId="0" applyNumberFormat="1" applyFill="1"/>
    <xf numFmtId="166" fontId="3" fillId="3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 wrapText="1"/>
    </xf>
    <xf numFmtId="166" fontId="0" fillId="0" borderId="0" xfId="0" applyNumberFormat="1"/>
    <xf numFmtId="0" fontId="3" fillId="5" borderId="3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16" fillId="0" borderId="1" xfId="2" applyFont="1" applyBorder="1" applyAlignment="1" applyProtection="1">
      <alignment horizontal="center" vertical="center" wrapText="1"/>
    </xf>
    <xf numFmtId="0" fontId="16" fillId="0" borderId="1" xfId="2" applyFont="1" applyBorder="1" applyAlignment="1" applyProtection="1">
      <alignment vertical="center"/>
    </xf>
    <xf numFmtId="0" fontId="17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5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6" fillId="0" borderId="1" xfId="2" applyFont="1" applyBorder="1" applyAlignment="1" applyProtection="1">
      <alignment vertical="center" wrapText="1"/>
    </xf>
    <xf numFmtId="9" fontId="0" fillId="0" borderId="1" xfId="3" applyFont="1" applyBorder="1" applyAlignment="1">
      <alignment horizontal="center" vertical="center"/>
    </xf>
    <xf numFmtId="0" fontId="20" fillId="0" borderId="0" xfId="0" applyFont="1" applyAlignment="1">
      <alignment wrapText="1" readingOrder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 wrapText="1"/>
    </xf>
    <xf numFmtId="9" fontId="0" fillId="0" borderId="10" xfId="3" applyFont="1" applyBorder="1" applyAlignment="1">
      <alignment horizontal="center" vertical="center"/>
    </xf>
    <xf numFmtId="9" fontId="23" fillId="0" borderId="0" xfId="3" applyFont="1"/>
    <xf numFmtId="9" fontId="24" fillId="0" borderId="0" xfId="3" applyFont="1"/>
    <xf numFmtId="0" fontId="25" fillId="0" borderId="0" xfId="0" applyFont="1"/>
    <xf numFmtId="0" fontId="19" fillId="13" borderId="1" xfId="4" applyBorder="1" applyAlignment="1">
      <alignment horizontal="center" vertical="center" wrapText="1" readingOrder="1"/>
    </xf>
    <xf numFmtId="0" fontId="19" fillId="13" borderId="1" xfId="4" applyBorder="1" applyAlignment="1">
      <alignment vertical="center" wrapText="1" readingOrder="1"/>
    </xf>
    <xf numFmtId="9" fontId="19" fillId="13" borderId="1" xfId="4" applyNumberFormat="1" applyBorder="1" applyAlignment="1">
      <alignment horizontal="center" vertical="center" wrapText="1" readingOrder="1"/>
    </xf>
    <xf numFmtId="9" fontId="27" fillId="14" borderId="0" xfId="0" applyNumberFormat="1" applyFont="1" applyFill="1"/>
    <xf numFmtId="0" fontId="27" fillId="0" borderId="0" xfId="0" applyFont="1"/>
    <xf numFmtId="0" fontId="28" fillId="0" borderId="0" xfId="0" applyFont="1" applyAlignment="1">
      <alignment wrapText="1" readingOrder="1"/>
    </xf>
    <xf numFmtId="9" fontId="29" fillId="0" borderId="0" xfId="3" applyFont="1"/>
    <xf numFmtId="0" fontId="0" fillId="13" borderId="1" xfId="4" applyFont="1" applyBorder="1" applyAlignment="1">
      <alignment horizontal="center" vertical="center" wrapText="1" readingOrder="1"/>
    </xf>
    <xf numFmtId="9" fontId="22" fillId="0" borderId="11" xfId="3" applyFont="1" applyBorder="1" applyAlignment="1">
      <alignment horizontal="right" vertical="center"/>
    </xf>
    <xf numFmtId="9" fontId="26" fillId="14" borderId="1" xfId="1" applyNumberFormat="1" applyFont="1" applyFill="1" applyBorder="1" applyAlignment="1">
      <alignment horizontal="center" vertical="center" wrapText="1" readingOrder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64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165" fontId="1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16" fillId="0" borderId="0" xfId="2" applyFont="1" applyAlignment="1" applyProtection="1">
      <alignment horizontal="left" vertical="center"/>
    </xf>
    <xf numFmtId="0" fontId="19" fillId="0" borderId="1" xfId="4" applyFill="1" applyBorder="1" applyAlignment="1">
      <alignment vertical="center" wrapText="1" readingOrder="1"/>
    </xf>
    <xf numFmtId="0" fontId="30" fillId="0" borderId="0" xfId="0" applyFont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13" borderId="3" xfId="4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13" borderId="3" xfId="4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16" fillId="15" borderId="1" xfId="2" applyFont="1" applyFill="1" applyBorder="1" applyAlignment="1" applyProtection="1">
      <alignment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1" fontId="4" fillId="15" borderId="1" xfId="0" applyNumberFormat="1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165" fontId="0" fillId="15" borderId="1" xfId="0" applyNumberFormat="1" applyFill="1" applyBorder="1" applyAlignment="1">
      <alignment horizontal="center" vertical="center" wrapText="1"/>
    </xf>
    <xf numFmtId="0" fontId="15" fillId="15" borderId="1" xfId="0" applyNumberFormat="1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164" fontId="15" fillId="15" borderId="1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1" fillId="15" borderId="1" xfId="0" applyFont="1" applyFill="1" applyBorder="1" applyAlignment="1">
      <alignment horizontal="left" vertical="center" wrapText="1"/>
    </xf>
    <xf numFmtId="0" fontId="0" fillId="15" borderId="1" xfId="4" applyFont="1" applyFill="1" applyBorder="1" applyAlignment="1">
      <alignment horizontal="center" vertical="center" wrapText="1" readingOrder="1"/>
    </xf>
    <xf numFmtId="9" fontId="0" fillId="15" borderId="10" xfId="3" applyFont="1" applyFill="1" applyBorder="1" applyAlignment="1">
      <alignment horizontal="center" vertical="center" wrapText="1"/>
    </xf>
    <xf numFmtId="0" fontId="0" fillId="15" borderId="1" xfId="0" applyFill="1" applyBorder="1"/>
    <xf numFmtId="0" fontId="0" fillId="15" borderId="1" xfId="4" applyFont="1" applyFill="1" applyBorder="1" applyAlignment="1">
      <alignment vertical="center" wrapText="1" readingOrder="1"/>
    </xf>
    <xf numFmtId="0" fontId="0" fillId="15" borderId="1" xfId="0" applyFill="1" applyBorder="1" applyAlignment="1">
      <alignment horizontal="center" vertical="center"/>
    </xf>
    <xf numFmtId="0" fontId="16" fillId="15" borderId="1" xfId="2" applyFont="1" applyFill="1" applyBorder="1" applyAlignment="1" applyProtection="1">
      <alignment vertical="center"/>
    </xf>
    <xf numFmtId="0" fontId="17" fillId="15" borderId="1" xfId="0" applyFont="1" applyFill="1" applyBorder="1" applyAlignment="1">
      <alignment horizontal="left" vertical="center"/>
    </xf>
    <xf numFmtId="166" fontId="0" fillId="15" borderId="1" xfId="0" applyNumberFormat="1" applyFill="1" applyBorder="1" applyAlignment="1">
      <alignment horizontal="center" vertical="center" wrapText="1"/>
    </xf>
    <xf numFmtId="0" fontId="19" fillId="13" borderId="12" xfId="4" applyBorder="1" applyAlignment="1">
      <alignment horizontal="center" vertical="center" wrapText="1" readingOrder="1"/>
    </xf>
    <xf numFmtId="0" fontId="19" fillId="13" borderId="7" xfId="4" applyBorder="1" applyAlignment="1">
      <alignment horizontal="center" vertical="center" wrapText="1" readingOrder="1"/>
    </xf>
    <xf numFmtId="0" fontId="0" fillId="13" borderId="3" xfId="4" applyFont="1" applyBorder="1" applyAlignment="1">
      <alignment horizontal="center" vertical="center" wrapText="1" readingOrder="1"/>
    </xf>
    <xf numFmtId="0" fontId="0" fillId="13" borderId="6" xfId="4" applyFont="1" applyBorder="1" applyAlignment="1">
      <alignment horizontal="center" vertical="center" wrapText="1" readingOrder="1"/>
    </xf>
    <xf numFmtId="0" fontId="19" fillId="13" borderId="2" xfId="4" applyBorder="1" applyAlignment="1">
      <alignment horizontal="center" vertical="center" wrapText="1" readingOrder="1"/>
    </xf>
    <xf numFmtId="0" fontId="3" fillId="6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7" fontId="4" fillId="0" borderId="3" xfId="0" applyNumberFormat="1" applyFont="1" applyFill="1" applyBorder="1" applyAlignment="1">
      <alignment horizontal="center" vertical="center" wrapText="1"/>
    </xf>
    <xf numFmtId="167" fontId="4" fillId="0" borderId="2" xfId="0" applyNumberFormat="1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65" fontId="0" fillId="0" borderId="4" xfId="0" applyNumberFormat="1" applyFill="1" applyBorder="1" applyAlignment="1">
      <alignment horizontal="center" vertical="center" wrapText="1"/>
    </xf>
    <xf numFmtId="165" fontId="0" fillId="0" borderId="10" xfId="0" applyNumberForma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15" fillId="0" borderId="10" xfId="0" applyNumberFormat="1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4" fontId="15" fillId="0" borderId="4" xfId="0" applyNumberFormat="1" applyFont="1" applyFill="1" applyBorder="1" applyAlignment="1">
      <alignment horizontal="center" vertical="center" wrapText="1"/>
    </xf>
    <xf numFmtId="164" fontId="15" fillId="0" borderId="10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16" fillId="0" borderId="4" xfId="2" applyFont="1" applyBorder="1" applyAlignment="1" applyProtection="1">
      <alignment horizontal="left" vertical="center" wrapText="1"/>
    </xf>
    <xf numFmtId="0" fontId="16" fillId="0" borderId="10" xfId="2" applyFont="1" applyBorder="1" applyAlignment="1" applyProtection="1">
      <alignment horizontal="left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6" fillId="0" borderId="4" xfId="2" applyFont="1" applyBorder="1" applyAlignment="1" applyProtection="1">
      <alignment horizontal="left" vertical="center"/>
    </xf>
    <xf numFmtId="0" fontId="16" fillId="0" borderId="10" xfId="2" applyFont="1" applyBorder="1" applyAlignment="1" applyProtection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8" fillId="0" borderId="4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167" fontId="4" fillId="15" borderId="3" xfId="0" applyNumberFormat="1" applyFont="1" applyFill="1" applyBorder="1" applyAlignment="1">
      <alignment horizontal="center" vertical="center" wrapText="1"/>
    </xf>
    <xf numFmtId="167" fontId="4" fillId="15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</cellXfs>
  <cellStyles count="5">
    <cellStyle name="20% - Énfasis3" xfId="4" builtinId="38"/>
    <cellStyle name="Buena" xfId="1" builtinId="26"/>
    <cellStyle name="Hipervínculo" xfId="2" builtinId="8"/>
    <cellStyle name="Normal" xfId="0" builtinId="0"/>
    <cellStyle name="Porcentaje" xfId="3" builtinId="5"/>
  </cellStyles>
  <dxfs count="5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9BE62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69BE62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69BE62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69BE6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69BE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69BE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69BE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(1)PROMOCIONES\(33)%20Oferta%20Alcatel%20Idol%203" TargetMode="External"/><Relationship Id="rId13" Type="http://schemas.openxmlformats.org/officeDocument/2006/relationships/hyperlink" Target="(1)PROMOCIONES\(39)%20Promoci&#243;n%20Bolsa%20de%20Voz%20Ilimitada%20Postpago" TargetMode="External"/><Relationship Id="rId18" Type="http://schemas.openxmlformats.org/officeDocument/2006/relationships/hyperlink" Target="(1)PROMOCIONES\(45)%20Promoci&#243;n%20MEGABOLSAS" TargetMode="External"/><Relationship Id="rId26" Type="http://schemas.openxmlformats.org/officeDocument/2006/relationships/hyperlink" Target="(1)PROMOCIONES\(48)%20Promoci&#243;n%20Sorteo%20Aerosmith" TargetMode="External"/><Relationship Id="rId3" Type="http://schemas.openxmlformats.org/officeDocument/2006/relationships/hyperlink" Target="(1)PROMOCIONES\(08)%20Promoci&#243;n%20VIVA%20T-PRESTA%20HASTA%202%20VECES" TargetMode="External"/><Relationship Id="rId21" Type="http://schemas.openxmlformats.org/officeDocument/2006/relationships/hyperlink" Target="(1)PROMOCIONES\(36)%20Promo%20doble%20carga%20billetera%20movil\Ampliaci&#243;n%20Promo%20doble%20carga%20billetera%20movil" TargetMode="External"/><Relationship Id="rId7" Type="http://schemas.openxmlformats.org/officeDocument/2006/relationships/hyperlink" Target="(1)PROMOCIONES\(32)%20Oferta%20INVIERNO%20VIVA" TargetMode="External"/><Relationship Id="rId12" Type="http://schemas.openxmlformats.org/officeDocument/2006/relationships/hyperlink" Target="(1)PROMOCIONES\(38)%20Promoci&#243;n%20Bolsas%20de%20Datos%20Diarias%20a%20mitad%20de%20precio" TargetMode="External"/><Relationship Id="rId17" Type="http://schemas.openxmlformats.org/officeDocument/2006/relationships/hyperlink" Target="(1)PROMOCIONES\(43)%20Promoci&#243;n%20Escuela%20de%20Datos" TargetMode="External"/><Relationship Id="rId25" Type="http://schemas.openxmlformats.org/officeDocument/2006/relationships/hyperlink" Target="(1)PROMOCIONES\(47)%20Multiplica%20Tu%20Recarga" TargetMode="External"/><Relationship Id="rId2" Type="http://schemas.openxmlformats.org/officeDocument/2006/relationships/hyperlink" Target="(1)PROMOCIONES\(07)%20Ampliaci&#243;n%20Oferta%20Renovaciones%20Handsets%20LTE" TargetMode="External"/><Relationship Id="rId16" Type="http://schemas.openxmlformats.org/officeDocument/2006/relationships/hyperlink" Target="(1)PROMOCIONES\(35)%20Promocion%20BICI%20VIVA%20Familiar" TargetMode="External"/><Relationship Id="rId20" Type="http://schemas.openxmlformats.org/officeDocument/2006/relationships/hyperlink" Target="(1)PROMOCIONES\(42)%20Oferta%20SIM%20LTE%20PREPAGO" TargetMode="External"/><Relationship Id="rId29" Type="http://schemas.openxmlformats.org/officeDocument/2006/relationships/hyperlink" Target="(1)PROMOCIONES\(46)%20Oferta%20Promoci&#243;n%20Bolivia\MODIFICACION" TargetMode="External"/><Relationship Id="rId1" Type="http://schemas.openxmlformats.org/officeDocument/2006/relationships/hyperlink" Target="(1)PROMOCIONES\(06)%20Oferta%203G%20Prepago" TargetMode="External"/><Relationship Id="rId6" Type="http://schemas.openxmlformats.org/officeDocument/2006/relationships/hyperlink" Target="(1)PROMOCIONES\(31)%20Oferta%20Accesorios%20Huawei" TargetMode="External"/><Relationship Id="rId11" Type="http://schemas.openxmlformats.org/officeDocument/2006/relationships/hyperlink" Target="(1)PROMOCIONES\(37)%20Promoci&#243;n%20Descuento%20de%20tarifas%20RI" TargetMode="External"/><Relationship Id="rId24" Type="http://schemas.openxmlformats.org/officeDocument/2006/relationships/hyperlink" Target="(1)PROMOCIONES\(46)%20Oferta%20Promoci&#243;n%20Bolivia" TargetMode="External"/><Relationship Id="rId5" Type="http://schemas.openxmlformats.org/officeDocument/2006/relationships/hyperlink" Target="(1)PROMOCIONES\(30)%20Promoci&#243;n%20Bolsa%20de%20Voz%20Ilimitada%20Postpago" TargetMode="External"/><Relationship Id="rId15" Type="http://schemas.openxmlformats.org/officeDocument/2006/relationships/hyperlink" Target="(1)PROMOCIONES\(42)%20Oferta%20SIM%20LTE%20PREPAGO" TargetMode="External"/><Relationship Id="rId23" Type="http://schemas.openxmlformats.org/officeDocument/2006/relationships/hyperlink" Target="(1)PROMOCIONES\(45)%20Promoci&#243;n%20PACK%20x3" TargetMode="External"/><Relationship Id="rId28" Type="http://schemas.openxmlformats.org/officeDocument/2006/relationships/hyperlink" Target="(1)PROMOCIONES\(45)%20Promoci&#243;n%20PACK%20x3\MODIFICACION" TargetMode="External"/><Relationship Id="rId10" Type="http://schemas.openxmlformats.org/officeDocument/2006/relationships/hyperlink" Target="(1)PROMOCIONES\(36)%20Promo%20doble%20carga%20billetera%20movil" TargetMode="External"/><Relationship Id="rId19" Type="http://schemas.openxmlformats.org/officeDocument/2006/relationships/hyperlink" Target="(1)PROMOCIONES\(32)%20Oferta%20INVIERNO%20VIVA\Ampliaci&#243;n%20Oferta%20INVIERNO%20VIVA" TargetMode="External"/><Relationship Id="rId4" Type="http://schemas.openxmlformats.org/officeDocument/2006/relationships/hyperlink" Target="(1)PROMOCIONES\(29)%20Oferta%20EQUIPOS%203G%20PREPAGO" TargetMode="External"/><Relationship Id="rId9" Type="http://schemas.openxmlformats.org/officeDocument/2006/relationships/hyperlink" Target="(1)PROMOCIONES\(34)%20Promoci&#243;n%20Compensatoria%20corte%2019May16" TargetMode="External"/><Relationship Id="rId14" Type="http://schemas.openxmlformats.org/officeDocument/2006/relationships/hyperlink" Target="(1)PROMOCIONES\(40)%20Promoci&#243;n%20Voz%20Ilimitada%20D&#237;a%20x%202%20d&#237;as" TargetMode="External"/><Relationship Id="rId22" Type="http://schemas.openxmlformats.org/officeDocument/2006/relationships/hyperlink" Target="(1)PROMOCIONES\(33)%20Oferta%20Alcatel%20Idol%203" TargetMode="External"/><Relationship Id="rId27" Type="http://schemas.openxmlformats.org/officeDocument/2006/relationships/hyperlink" Target="(1)PROMOCIONES\(49)%20Promoci&#243;n%20Sorteo%20Experiencia%20Road2Ultra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(1)PROMOCIONES\(36)%20Promo%20doble%20carga%20billetera%20movil" TargetMode="External"/><Relationship Id="rId13" Type="http://schemas.openxmlformats.org/officeDocument/2006/relationships/hyperlink" Target="(1)PROMOCIONES\(45)%20Promoci&#243;n%20PACK%20x3\MODIFICACION" TargetMode="External"/><Relationship Id="rId3" Type="http://schemas.openxmlformats.org/officeDocument/2006/relationships/hyperlink" Target="(1)PROMOCIONES\(02)%20Rec&#225;rgate%2030+9" TargetMode="External"/><Relationship Id="rId7" Type="http://schemas.openxmlformats.org/officeDocument/2006/relationships/hyperlink" Target="(1)PROMOCIONES\(43)%20Promoci&#243;n%20Escuela%20de%20Datos" TargetMode="External"/><Relationship Id="rId12" Type="http://schemas.openxmlformats.org/officeDocument/2006/relationships/hyperlink" Target="(1)PROMOCIONES\(49)%20Promoci&#243;n%20Sorteo%20Experiencia%20Road2Ultra" TargetMode="External"/><Relationship Id="rId2" Type="http://schemas.openxmlformats.org/officeDocument/2006/relationships/hyperlink" Target="(1)PROMOCIONES\(05)MI%20PRIMERA%20RECARGA%20ES%20DOBLE" TargetMode="External"/><Relationship Id="rId1" Type="http://schemas.openxmlformats.org/officeDocument/2006/relationships/hyperlink" Target="(1)PROMOCIONES\(01)%20Incentivo%20de%20recarga" TargetMode="External"/><Relationship Id="rId6" Type="http://schemas.openxmlformats.org/officeDocument/2006/relationships/hyperlink" Target="(1)PROMOCIONES\(36)%20Promo%20doble%20carga%20billetera%20movil\Ampliaci&#243;n%20Promo%20doble%20carga%20billetera%20movil" TargetMode="External"/><Relationship Id="rId11" Type="http://schemas.openxmlformats.org/officeDocument/2006/relationships/hyperlink" Target="(1)PROMOCIONES\(48)%20Promoci&#243;n%20Sorteo%20Aerosmith" TargetMode="External"/><Relationship Id="rId5" Type="http://schemas.openxmlformats.org/officeDocument/2006/relationships/hyperlink" Target="(1)PROMOCIONES\(35)%20Promocion%20BICI%20VIVA%20Familiar" TargetMode="External"/><Relationship Id="rId10" Type="http://schemas.openxmlformats.org/officeDocument/2006/relationships/hyperlink" Target="(1)PROMOCIONES\(47)%20Multiplica%20Tu%20Recarga" TargetMode="External"/><Relationship Id="rId4" Type="http://schemas.openxmlformats.org/officeDocument/2006/relationships/hyperlink" Target="(1)PROMOCIONES\(03)%20Desafio%20Viva" TargetMode="External"/><Relationship Id="rId9" Type="http://schemas.openxmlformats.org/officeDocument/2006/relationships/hyperlink" Target="(1)PROMOCIONES\(45)%20Promoci&#243;n%20PACK%20x3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(1)PROMOCIONES\(13)%20PRONTO%20PAGO" TargetMode="External"/><Relationship Id="rId18" Type="http://schemas.openxmlformats.org/officeDocument/2006/relationships/hyperlink" Target="(1)PROMOCIONES\(18)%20Promo%20LD%20y%20TP%20FEICOBOL%202016" TargetMode="External"/><Relationship Id="rId26" Type="http://schemas.openxmlformats.org/officeDocument/2006/relationships/hyperlink" Target="(1)PROMOCIONES\(26)%20TU%20PRIMERA%20RECARGA%20ES%20DOBLE%20Abril-Mayo%202016" TargetMode="External"/><Relationship Id="rId39" Type="http://schemas.openxmlformats.org/officeDocument/2006/relationships/hyperlink" Target="(1)PROMOCIONES\(39)%20Promoci&#243;n%20Bolsa%20de%20Voz%20Ilimitada%20Postpago" TargetMode="External"/><Relationship Id="rId21" Type="http://schemas.openxmlformats.org/officeDocument/2006/relationships/hyperlink" Target="(1)PROMOCIONES\(21)%20FEICOBOL%20Recargas%20Electr&#243;nicas" TargetMode="External"/><Relationship Id="rId34" Type="http://schemas.openxmlformats.org/officeDocument/2006/relationships/hyperlink" Target="(1)PROMOCIONES\(34)%20Promoci&#243;n%20Compensatoria%20corte%2019May16" TargetMode="External"/><Relationship Id="rId42" Type="http://schemas.openxmlformats.org/officeDocument/2006/relationships/hyperlink" Target="(1)PROMOCIONES\(42)%20Promoci&#243;n%20Escuela%20de%20Datos" TargetMode="External"/><Relationship Id="rId47" Type="http://schemas.openxmlformats.org/officeDocument/2006/relationships/hyperlink" Target="(1)PROMOCIONES\(33)%20Oferta%20Alcatel%20Idol%203\Ampliaci&#243;n%20Promoci&#243;n%20Alcatel%20Idol%203" TargetMode="External"/><Relationship Id="rId50" Type="http://schemas.openxmlformats.org/officeDocument/2006/relationships/hyperlink" Target="(1)PROMOCIONES\(42)%20Promoci&#243;n%20Escuela%20de%20Datos\Ampliaci&#243;n%20promo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(1)PROMOCIONES\(07)%20Ampliaci&#243;n%20Oferta%20Renovaciones%20Handsets%20LTE" TargetMode="External"/><Relationship Id="rId12" Type="http://schemas.openxmlformats.org/officeDocument/2006/relationships/hyperlink" Target="(1)PROMOCIONES\(12)%20INCENTIVO%20DE%20RECARGA%20V2" TargetMode="External"/><Relationship Id="rId17" Type="http://schemas.openxmlformats.org/officeDocument/2006/relationships/hyperlink" Target="(1)PROMOCIONES\(17)%20Renovaciones%20equipos%20MIFI" TargetMode="External"/><Relationship Id="rId25" Type="http://schemas.openxmlformats.org/officeDocument/2006/relationships/hyperlink" Target="(1)PROMOCIONES\(25)%20PROMO%20SAMSUNG%20GALAXY%20S7%20-%20S7%20EDGE" TargetMode="External"/><Relationship Id="rId33" Type="http://schemas.openxmlformats.org/officeDocument/2006/relationships/hyperlink" Target="(1)PROMOCIONES\(33)%20Oferta%20Alcatel%20Idol%203" TargetMode="External"/><Relationship Id="rId38" Type="http://schemas.openxmlformats.org/officeDocument/2006/relationships/hyperlink" Target="(1)PROMOCIONES\(38)%20Promoci&#243;n%20Bolsas%20de%20Datos%20Diarias%20a%20mitad%20de%20precio" TargetMode="External"/><Relationship Id="rId46" Type="http://schemas.openxmlformats.org/officeDocument/2006/relationships/hyperlink" Target="(1)PROMOCIONES\(42)%20Oferta%20SIM%20LTE%20PREPAGO" TargetMode="External"/><Relationship Id="rId2" Type="http://schemas.openxmlformats.org/officeDocument/2006/relationships/hyperlink" Target="(1)PROMOCIONES\(04)%20Accesorios%20ALCATEL%202016" TargetMode="External"/><Relationship Id="rId16" Type="http://schemas.openxmlformats.org/officeDocument/2006/relationships/hyperlink" Target="(1)PROMOCIONES\(16)%20Viva%20te%20Arma%20tu%20Cocina%20CHALLAPATA" TargetMode="External"/><Relationship Id="rId20" Type="http://schemas.openxmlformats.org/officeDocument/2006/relationships/hyperlink" Target="(1)PROMOCIONES\(20)%20Promoci&#243;n%20descuento%20Voucher%20Bolsas%20Corp%20FEICOBOL" TargetMode="External"/><Relationship Id="rId29" Type="http://schemas.openxmlformats.org/officeDocument/2006/relationships/hyperlink" Target="(1)PROMOCIONES\(29)%20Oferta%20EQUIPOS%203G%20PREPAGO" TargetMode="External"/><Relationship Id="rId41" Type="http://schemas.openxmlformats.org/officeDocument/2006/relationships/hyperlink" Target="(1)PROMOCIONES\(42)%20Oferta%20SIM%20LTE%20PREPAGO" TargetMode="External"/><Relationship Id="rId54" Type="http://schemas.openxmlformats.org/officeDocument/2006/relationships/hyperlink" Target="(1)PROMOCIONES\(46)%20Oferta%20Promoci&#243;n%20Bolivia\MODIFICACION" TargetMode="External"/><Relationship Id="rId1" Type="http://schemas.openxmlformats.org/officeDocument/2006/relationships/hyperlink" Target="(1)PROMOCIONES\(01)%20Incentivo%20de%20recarga" TargetMode="External"/><Relationship Id="rId6" Type="http://schemas.openxmlformats.org/officeDocument/2006/relationships/hyperlink" Target="(1)PROMOCIONES\(06)%20Oferta%203G%20Prepago" TargetMode="External"/><Relationship Id="rId11" Type="http://schemas.openxmlformats.org/officeDocument/2006/relationships/hyperlink" Target="(1)PROMOCIONES\(11)%20DOBLE%20DE%20MB" TargetMode="External"/><Relationship Id="rId24" Type="http://schemas.openxmlformats.org/officeDocument/2006/relationships/hyperlink" Target="(1)PROMOCIONES\(24)%20FIDEPUNTOS%20Promo%20Suscripci&#243;n%20FEICOBOL" TargetMode="External"/><Relationship Id="rId32" Type="http://schemas.openxmlformats.org/officeDocument/2006/relationships/hyperlink" Target="(1)PROMOCIONES\(32)%20Oferta%20INVIERNO%20VIVA" TargetMode="External"/><Relationship Id="rId37" Type="http://schemas.openxmlformats.org/officeDocument/2006/relationships/hyperlink" Target="(1)PROMOCIONES\(37)%20Promoci&#243;n%20Descuento%20de%20tarifas%20RI" TargetMode="External"/><Relationship Id="rId40" Type="http://schemas.openxmlformats.org/officeDocument/2006/relationships/hyperlink" Target="(1)PROMOCIONES\(40)%20Promoci&#243;n%20Voz%20Ilimitada%20D&#237;a%20x%202%20d&#237;as" TargetMode="External"/><Relationship Id="rId45" Type="http://schemas.openxmlformats.org/officeDocument/2006/relationships/hyperlink" Target="(1)PROMOCIONES\(32)%20Oferta%20INVIERNO%20VIVA\Ampliaci&#243;n%20Oferta%20INVIERNO%20VIVA" TargetMode="External"/><Relationship Id="rId53" Type="http://schemas.openxmlformats.org/officeDocument/2006/relationships/hyperlink" Target="(1)PROMOCIONES\(45)%20Promoci&#243;n%20PACK%20x3\MODIFICACION" TargetMode="External"/><Relationship Id="rId5" Type="http://schemas.openxmlformats.org/officeDocument/2006/relationships/hyperlink" Target="(1)PROMOCIONES\(03)%20Desafio%20Viva" TargetMode="External"/><Relationship Id="rId15" Type="http://schemas.openxmlformats.org/officeDocument/2006/relationships/hyperlink" Target="(1)PROMOCIONES\(15)%20PROMO%20BILLETERA%20M&#211;VIL%2015+5+250" TargetMode="External"/><Relationship Id="rId23" Type="http://schemas.openxmlformats.org/officeDocument/2006/relationships/hyperlink" Target="(1)PROMOCIONES\(23)%20Promoci&#243;n%20descuentos%20compra%20con%20Billetera%20M&#243;vil" TargetMode="External"/><Relationship Id="rId28" Type="http://schemas.openxmlformats.org/officeDocument/2006/relationships/hyperlink" Target="(1)PROMOCIONES\(28)%20PROMO%20SUSCRIPCIONES%20BILLETERA%20MOVIL%20FEICOBOL" TargetMode="External"/><Relationship Id="rId36" Type="http://schemas.openxmlformats.org/officeDocument/2006/relationships/hyperlink" Target="(1)PROMOCIONES\(36)%20Promo%20doble%20carga%20billetera%20movil" TargetMode="External"/><Relationship Id="rId49" Type="http://schemas.openxmlformats.org/officeDocument/2006/relationships/hyperlink" Target="(1)PROMOCIONES\(46)%20Oferta%20Promoci&#243;n%20Bolivia" TargetMode="External"/><Relationship Id="rId57" Type="http://schemas.openxmlformats.org/officeDocument/2006/relationships/comments" Target="../comments1.xml"/><Relationship Id="rId10" Type="http://schemas.openxmlformats.org/officeDocument/2006/relationships/hyperlink" Target="(1)PROMOCIONES\(10)%20HABLA%20M&#193;S%20CON%20PAP&#193;" TargetMode="External"/><Relationship Id="rId19" Type="http://schemas.openxmlformats.org/officeDocument/2006/relationships/hyperlink" Target="(1)PROMOCIONES\(19)%20Oferta%20Activaciones%20Samsung%20Galaxy%20J1%20Ace" TargetMode="External"/><Relationship Id="rId31" Type="http://schemas.openxmlformats.org/officeDocument/2006/relationships/hyperlink" Target="(1)PROMOCIONES\(31)%20Oferta%20Accesorios%20Huawei" TargetMode="External"/><Relationship Id="rId44" Type="http://schemas.openxmlformats.org/officeDocument/2006/relationships/hyperlink" Target="(1)PROMOCIONES\(36)%20Promo%20doble%20carga%20billetera%20movil\Ampliaci&#243;n%20Promo%20doble%20carga%20billetera%20movil" TargetMode="External"/><Relationship Id="rId52" Type="http://schemas.openxmlformats.org/officeDocument/2006/relationships/hyperlink" Target="(1)PROMOCIONES\(49)%20Promoci&#243;n%20Sorteo%20Experiencia%20Road2Ultra" TargetMode="External"/><Relationship Id="rId4" Type="http://schemas.openxmlformats.org/officeDocument/2006/relationships/hyperlink" Target="(1)PROMOCIONES\(02)%20Rec&#225;rgate%2030+9" TargetMode="External"/><Relationship Id="rId9" Type="http://schemas.openxmlformats.org/officeDocument/2006/relationships/hyperlink" Target="(1)PROMOCIONES\(09)%20Bolsa%20LTE" TargetMode="External"/><Relationship Id="rId14" Type="http://schemas.openxmlformats.org/officeDocument/2006/relationships/hyperlink" Target="(1)PROMOCIONES\(14)%20Compensaci&#243;n%20por%20intermitencia%20de%20servicio%20TRINIDAD" TargetMode="External"/><Relationship Id="rId22" Type="http://schemas.openxmlformats.org/officeDocument/2006/relationships/hyperlink" Target="(1)PROMOCIONES\(22)%20Promo%20FEICOBOL%203G" TargetMode="External"/><Relationship Id="rId27" Type="http://schemas.openxmlformats.org/officeDocument/2006/relationships/hyperlink" Target="(1)PROMOCIONES\(27)%20JUEGOS%20STAND%20FERIA%20CBB%20A%20VIVA%20VOZ" TargetMode="External"/><Relationship Id="rId30" Type="http://schemas.openxmlformats.org/officeDocument/2006/relationships/hyperlink" Target="(1)PROMOCIONES\(30)%20Promoci&#243;n%20Bolsa%20de%20Voz%20Ilimitada%20Postpago" TargetMode="External"/><Relationship Id="rId35" Type="http://schemas.openxmlformats.org/officeDocument/2006/relationships/hyperlink" Target="(1)PROMOCIONES\(35)%20Promocion%20BICI%20VIVA%20Familiar" TargetMode="External"/><Relationship Id="rId43" Type="http://schemas.openxmlformats.org/officeDocument/2006/relationships/hyperlink" Target="(1)PROMOCIONES\(45)%20Promoci&#243;n%20MEGABOLSAS" TargetMode="External"/><Relationship Id="rId48" Type="http://schemas.openxmlformats.org/officeDocument/2006/relationships/hyperlink" Target="(1)PROMOCIONES\(45)%20Promoci&#243;n%20PACK%20x3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(1)PROMOCIONES\(08)%20Promoci&#243;n%20VIVA%20T-PRESTA%20HASTA%202%20VECES" TargetMode="External"/><Relationship Id="rId51" Type="http://schemas.openxmlformats.org/officeDocument/2006/relationships/hyperlink" Target="(1)PROMOCIONES\(48)%20Promoci&#243;n%20Sorteo%20Aerosmith" TargetMode="External"/><Relationship Id="rId3" Type="http://schemas.openxmlformats.org/officeDocument/2006/relationships/hyperlink" Target="(1)PROMOCIONES\(05)MI%20PRIMERA%20RECARGA%20ES%20DOBL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../AppData/Roaming/Microsoft/Excel/(2)SERVICIOS%20Y%20BENEFICIOS/(1)%20Combo%204G%20Prepago" TargetMode="External"/><Relationship Id="rId1" Type="http://schemas.openxmlformats.org/officeDocument/2006/relationships/hyperlink" Target="../AppData/Roaming/Microsoft/Excel/(2)SERVICIOS%20Y%20BENEFICIOS/Vphone%20-%20VoIP%20de%20VI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7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6" sqref="H6"/>
    </sheetView>
  </sheetViews>
  <sheetFormatPr baseColWidth="10" defaultRowHeight="15" outlineLevelRow="1" x14ac:dyDescent="0.25"/>
  <cols>
    <col min="1" max="1" width="39.42578125" customWidth="1"/>
    <col min="2" max="7" width="17.85546875" customWidth="1"/>
    <col min="8" max="8" width="14.42578125" bestFit="1" customWidth="1"/>
    <col min="9" max="9" width="83.85546875" customWidth="1"/>
    <col min="13" max="16" width="5.140625" style="75" bestFit="1" customWidth="1"/>
    <col min="17" max="17" width="5.140625" style="75" customWidth="1"/>
    <col min="18" max="18" width="5.140625" style="75" bestFit="1" customWidth="1"/>
  </cols>
  <sheetData>
    <row r="2" spans="1:19" x14ac:dyDescent="0.25">
      <c r="H2" s="75" t="s">
        <v>122</v>
      </c>
      <c r="I2" s="75" t="s">
        <v>123</v>
      </c>
    </row>
    <row r="3" spans="1:19" x14ac:dyDescent="0.25">
      <c r="A3" s="70"/>
      <c r="B3" s="80">
        <v>0.2</v>
      </c>
      <c r="C3" s="80">
        <v>0.3</v>
      </c>
      <c r="D3" s="80">
        <v>0.1</v>
      </c>
      <c r="E3" s="80">
        <v>0.15</v>
      </c>
      <c r="F3" s="80">
        <v>0.1</v>
      </c>
      <c r="G3" s="80">
        <v>0.15</v>
      </c>
      <c r="H3" s="74">
        <f>+H5</f>
        <v>1</v>
      </c>
      <c r="I3" s="74">
        <f>1-H3</f>
        <v>0</v>
      </c>
    </row>
    <row r="4" spans="1:19" s="63" customFormat="1" ht="45.75" thickBot="1" x14ac:dyDescent="0.25">
      <c r="A4" s="71" t="s">
        <v>114</v>
      </c>
      <c r="B4" s="71" t="s">
        <v>115</v>
      </c>
      <c r="C4" s="71" t="s">
        <v>116</v>
      </c>
      <c r="D4" s="71" t="s">
        <v>117</v>
      </c>
      <c r="E4" s="71" t="s">
        <v>108</v>
      </c>
      <c r="F4" s="71"/>
      <c r="G4" s="71"/>
      <c r="H4" s="71" t="s">
        <v>107</v>
      </c>
      <c r="I4" s="149" t="s">
        <v>80</v>
      </c>
      <c r="M4" s="76"/>
      <c r="N4" s="76"/>
      <c r="O4" s="76"/>
      <c r="P4" s="76"/>
      <c r="Q4" s="76"/>
      <c r="R4" s="76"/>
    </row>
    <row r="5" spans="1:19" s="63" customFormat="1" ht="75.75" thickBot="1" x14ac:dyDescent="0.25">
      <c r="A5" s="71" t="s">
        <v>120</v>
      </c>
      <c r="B5" s="71" t="s">
        <v>119</v>
      </c>
      <c r="C5" s="71" t="s">
        <v>119</v>
      </c>
      <c r="D5" s="71" t="s">
        <v>119</v>
      </c>
      <c r="E5" s="71" t="s">
        <v>118</v>
      </c>
      <c r="F5" s="115" t="s">
        <v>176</v>
      </c>
      <c r="G5" s="78" t="s">
        <v>175</v>
      </c>
      <c r="H5" s="79">
        <f>+AVERAGE(H7:H27)</f>
        <v>1</v>
      </c>
      <c r="I5" s="150"/>
      <c r="M5" s="76"/>
      <c r="N5" s="76"/>
      <c r="O5" s="76"/>
      <c r="P5" s="76"/>
      <c r="Q5" s="76"/>
      <c r="R5" s="76"/>
    </row>
    <row r="6" spans="1:19" s="63" customFormat="1" ht="165" x14ac:dyDescent="0.25">
      <c r="A6" s="140" t="s">
        <v>274</v>
      </c>
      <c r="B6" s="141" t="s">
        <v>268</v>
      </c>
      <c r="C6" s="141" t="s">
        <v>269</v>
      </c>
      <c r="D6" s="141" t="s">
        <v>270</v>
      </c>
      <c r="E6" s="141" t="s">
        <v>271</v>
      </c>
      <c r="F6" s="141" t="s">
        <v>271</v>
      </c>
      <c r="G6" s="141" t="s">
        <v>271</v>
      </c>
      <c r="H6" s="142" t="s">
        <v>272</v>
      </c>
      <c r="I6" s="143" t="s">
        <v>256</v>
      </c>
      <c r="M6" s="76"/>
      <c r="N6" s="76"/>
      <c r="O6" s="76"/>
      <c r="P6" s="76"/>
      <c r="Q6" s="76"/>
      <c r="R6" s="76"/>
    </row>
    <row r="7" spans="1:19" outlineLevel="1" x14ac:dyDescent="0.25">
      <c r="A7" s="64" t="s">
        <v>128</v>
      </c>
      <c r="B7" s="71">
        <v>1</v>
      </c>
      <c r="C7" s="71">
        <v>1</v>
      </c>
      <c r="D7" s="71">
        <v>1</v>
      </c>
      <c r="E7" s="71">
        <v>1</v>
      </c>
      <c r="F7" s="21">
        <v>1</v>
      </c>
      <c r="G7" s="21">
        <v>1</v>
      </c>
      <c r="H7" s="67" t="s">
        <v>273</v>
      </c>
      <c r="I7" s="19" t="str">
        <f>IF((COUNTIF(B7:G7,"1"))=6,"concluido","En proceso de verificación")</f>
        <v>concluido</v>
      </c>
      <c r="M7" s="77">
        <f t="shared" ref="M7:M22" si="0">+IF(B7="x",0,B$3)</f>
        <v>0.2</v>
      </c>
      <c r="N7" s="77">
        <f t="shared" ref="N7:N22" si="1">+IF(C7="x",0,C$3)</f>
        <v>0.3</v>
      </c>
      <c r="O7" s="77">
        <f t="shared" ref="O7:O22" si="2">+IF(D7="x",0,D$3)</f>
        <v>0.1</v>
      </c>
      <c r="P7" s="77">
        <f t="shared" ref="P7:Q22" si="3">+IF(E7="x",0,E$3)</f>
        <v>0.15</v>
      </c>
      <c r="Q7" s="77">
        <f t="shared" si="3"/>
        <v>0.1</v>
      </c>
      <c r="R7" s="77">
        <f t="shared" ref="R7:R22" si="4">+IF(G7="x",0,G$3)</f>
        <v>0.15</v>
      </c>
      <c r="S7" s="69"/>
    </row>
    <row r="8" spans="1:19" outlineLevel="1" x14ac:dyDescent="0.25">
      <c r="A8" s="64" t="s">
        <v>134</v>
      </c>
      <c r="B8" s="21">
        <v>1</v>
      </c>
      <c r="C8" s="21">
        <v>1</v>
      </c>
      <c r="D8" s="21">
        <v>1</v>
      </c>
      <c r="E8" s="21">
        <v>1</v>
      </c>
      <c r="F8" s="21">
        <v>1</v>
      </c>
      <c r="G8" s="21">
        <v>1</v>
      </c>
      <c r="H8" s="67">
        <f t="shared" ref="H8:H9" si="5">IFERROR(SUMPRODUCT(B8:G8,$B$3:$G$3)/SUM(M8:R8),"x")</f>
        <v>1</v>
      </c>
      <c r="I8" s="19" t="str">
        <f t="shared" ref="I8:I31" si="6">IF((COUNTIF(B8:G8,"1"))=6,"concluido","En proceso de verificación")</f>
        <v>concluido</v>
      </c>
      <c r="M8" s="77">
        <f t="shared" si="0"/>
        <v>0.2</v>
      </c>
      <c r="N8" s="77">
        <f t="shared" si="1"/>
        <v>0.3</v>
      </c>
      <c r="O8" s="77">
        <f t="shared" si="2"/>
        <v>0.1</v>
      </c>
      <c r="P8" s="77">
        <f t="shared" si="3"/>
        <v>0.15</v>
      </c>
      <c r="Q8" s="77">
        <f t="shared" si="3"/>
        <v>0.1</v>
      </c>
      <c r="R8" s="77">
        <f t="shared" si="4"/>
        <v>0.15</v>
      </c>
      <c r="S8" s="69"/>
    </row>
    <row r="9" spans="1:19" outlineLevel="1" x14ac:dyDescent="0.25">
      <c r="A9" s="64" t="s">
        <v>135</v>
      </c>
      <c r="B9" s="21">
        <v>1</v>
      </c>
      <c r="C9" s="21">
        <v>1</v>
      </c>
      <c r="D9" s="21">
        <v>1</v>
      </c>
      <c r="E9" s="21">
        <v>1</v>
      </c>
      <c r="F9" s="21">
        <v>1</v>
      </c>
      <c r="G9" s="21">
        <v>1</v>
      </c>
      <c r="H9" s="67">
        <f t="shared" si="5"/>
        <v>1</v>
      </c>
      <c r="I9" s="19" t="str">
        <f t="shared" si="6"/>
        <v>concluido</v>
      </c>
      <c r="M9" s="77">
        <f t="shared" si="0"/>
        <v>0.2</v>
      </c>
      <c r="N9" s="77">
        <f t="shared" si="1"/>
        <v>0.3</v>
      </c>
      <c r="O9" s="77">
        <f t="shared" si="2"/>
        <v>0.1</v>
      </c>
      <c r="P9" s="77">
        <f t="shared" si="3"/>
        <v>0.15</v>
      </c>
      <c r="Q9" s="77">
        <f t="shared" si="3"/>
        <v>0.1</v>
      </c>
      <c r="R9" s="77">
        <f t="shared" si="4"/>
        <v>0.15</v>
      </c>
      <c r="S9" s="69"/>
    </row>
    <row r="10" spans="1:19" outlineLevel="1" x14ac:dyDescent="0.25">
      <c r="A10" s="64" t="s">
        <v>133</v>
      </c>
      <c r="B10" s="21">
        <v>1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67">
        <f t="shared" ref="H10:H39" si="7">IFERROR(SUMPRODUCT(B10:G10,$B$3:$G$3)/SUM(M10:R10),"x")</f>
        <v>1</v>
      </c>
      <c r="I10" s="19" t="str">
        <f t="shared" si="6"/>
        <v>concluido</v>
      </c>
      <c r="M10" s="77">
        <f t="shared" si="0"/>
        <v>0.2</v>
      </c>
      <c r="N10" s="77">
        <f t="shared" si="1"/>
        <v>0.3</v>
      </c>
      <c r="O10" s="77">
        <f t="shared" si="2"/>
        <v>0.1</v>
      </c>
      <c r="P10" s="77">
        <f t="shared" si="3"/>
        <v>0.15</v>
      </c>
      <c r="Q10" s="77">
        <f t="shared" si="3"/>
        <v>0.1</v>
      </c>
      <c r="R10" s="77">
        <f t="shared" si="4"/>
        <v>0.15</v>
      </c>
      <c r="S10" s="69"/>
    </row>
    <row r="11" spans="1:19" outlineLevel="1" x14ac:dyDescent="0.25">
      <c r="A11" s="64" t="s">
        <v>137</v>
      </c>
      <c r="B11" s="21">
        <v>1</v>
      </c>
      <c r="C11" s="21">
        <v>1</v>
      </c>
      <c r="D11" s="21">
        <v>1</v>
      </c>
      <c r="E11" s="21">
        <v>1</v>
      </c>
      <c r="F11" s="21">
        <v>1</v>
      </c>
      <c r="G11" s="21">
        <v>1</v>
      </c>
      <c r="H11" s="67">
        <f t="shared" si="7"/>
        <v>1</v>
      </c>
      <c r="I11" s="19" t="str">
        <f t="shared" si="6"/>
        <v>concluido</v>
      </c>
      <c r="M11" s="77">
        <f t="shared" si="0"/>
        <v>0.2</v>
      </c>
      <c r="N11" s="77">
        <f t="shared" si="1"/>
        <v>0.3</v>
      </c>
      <c r="O11" s="77">
        <f t="shared" si="2"/>
        <v>0.1</v>
      </c>
      <c r="P11" s="77">
        <f t="shared" si="3"/>
        <v>0.15</v>
      </c>
      <c r="Q11" s="77">
        <f t="shared" si="3"/>
        <v>0.1</v>
      </c>
      <c r="R11" s="77">
        <f t="shared" si="4"/>
        <v>0.15</v>
      </c>
      <c r="S11" s="69"/>
    </row>
    <row r="12" spans="1:19" outlineLevel="1" x14ac:dyDescent="0.25">
      <c r="A12" s="64" t="s">
        <v>148</v>
      </c>
      <c r="B12" s="21">
        <v>1</v>
      </c>
      <c r="C12" s="21">
        <v>1</v>
      </c>
      <c r="D12" s="21">
        <v>1</v>
      </c>
      <c r="E12" s="21">
        <v>1</v>
      </c>
      <c r="F12" s="21">
        <v>1</v>
      </c>
      <c r="G12" s="21">
        <v>1</v>
      </c>
      <c r="H12" s="67">
        <f t="shared" si="7"/>
        <v>1</v>
      </c>
      <c r="I12" s="19" t="str">
        <f t="shared" si="6"/>
        <v>concluido</v>
      </c>
      <c r="M12" s="77">
        <f t="shared" si="0"/>
        <v>0.2</v>
      </c>
      <c r="N12" s="77">
        <f t="shared" si="1"/>
        <v>0.3</v>
      </c>
      <c r="O12" s="77">
        <f t="shared" si="2"/>
        <v>0.1</v>
      </c>
      <c r="P12" s="77">
        <f t="shared" si="3"/>
        <v>0.15</v>
      </c>
      <c r="Q12" s="77">
        <f t="shared" si="3"/>
        <v>0.1</v>
      </c>
      <c r="R12" s="77">
        <f t="shared" si="4"/>
        <v>0.15</v>
      </c>
      <c r="S12" s="69"/>
    </row>
    <row r="13" spans="1:19" outlineLevel="1" x14ac:dyDescent="0.25">
      <c r="A13" s="65" t="s">
        <v>153</v>
      </c>
      <c r="B13" s="21">
        <v>1</v>
      </c>
      <c r="C13" s="21">
        <v>1</v>
      </c>
      <c r="D13" s="21">
        <v>1</v>
      </c>
      <c r="E13" s="21">
        <v>1</v>
      </c>
      <c r="F13" s="21">
        <v>1</v>
      </c>
      <c r="G13" s="21">
        <v>1</v>
      </c>
      <c r="H13" s="62">
        <f t="shared" si="7"/>
        <v>1</v>
      </c>
      <c r="I13" s="19" t="str">
        <f t="shared" si="6"/>
        <v>concluido</v>
      </c>
      <c r="M13" s="77">
        <f t="shared" si="0"/>
        <v>0.2</v>
      </c>
      <c r="N13" s="77">
        <f t="shared" si="1"/>
        <v>0.3</v>
      </c>
      <c r="O13" s="77">
        <f t="shared" si="2"/>
        <v>0.1</v>
      </c>
      <c r="P13" s="77">
        <f t="shared" si="3"/>
        <v>0.15</v>
      </c>
      <c r="Q13" s="77">
        <f t="shared" si="3"/>
        <v>0.1</v>
      </c>
      <c r="R13" s="77">
        <f t="shared" si="4"/>
        <v>0.15</v>
      </c>
      <c r="S13" s="69"/>
    </row>
    <row r="14" spans="1:19" outlineLevel="1" x14ac:dyDescent="0.25">
      <c r="A14" s="66" t="s">
        <v>154</v>
      </c>
      <c r="B14" s="21">
        <v>1</v>
      </c>
      <c r="C14" s="21">
        <v>1</v>
      </c>
      <c r="D14" s="21">
        <v>1</v>
      </c>
      <c r="E14" s="21">
        <v>1</v>
      </c>
      <c r="F14" s="21">
        <v>1</v>
      </c>
      <c r="G14" s="21" t="s">
        <v>121</v>
      </c>
      <c r="H14" s="62">
        <f t="shared" si="7"/>
        <v>1</v>
      </c>
      <c r="I14" s="19" t="str">
        <f t="shared" si="6"/>
        <v>En proceso de verificación</v>
      </c>
      <c r="M14" s="77">
        <f t="shared" si="0"/>
        <v>0.2</v>
      </c>
      <c r="N14" s="77">
        <f t="shared" si="1"/>
        <v>0.3</v>
      </c>
      <c r="O14" s="77">
        <f t="shared" si="2"/>
        <v>0.1</v>
      </c>
      <c r="P14" s="77">
        <f t="shared" si="3"/>
        <v>0.15</v>
      </c>
      <c r="Q14" s="77">
        <f t="shared" si="3"/>
        <v>0.1</v>
      </c>
      <c r="R14" s="77">
        <f t="shared" si="4"/>
        <v>0</v>
      </c>
      <c r="S14" s="69"/>
    </row>
    <row r="15" spans="1:19" outlineLevel="1" x14ac:dyDescent="0.25">
      <c r="A15" s="66" t="s">
        <v>155</v>
      </c>
      <c r="B15" s="21">
        <v>1</v>
      </c>
      <c r="C15" s="21">
        <v>1</v>
      </c>
      <c r="D15" s="21">
        <v>1</v>
      </c>
      <c r="E15" s="21">
        <v>1</v>
      </c>
      <c r="F15" s="21">
        <v>1</v>
      </c>
      <c r="G15" s="21">
        <v>1</v>
      </c>
      <c r="H15" s="62">
        <f t="shared" si="7"/>
        <v>1</v>
      </c>
      <c r="I15" s="19" t="str">
        <f t="shared" si="6"/>
        <v>concluido</v>
      </c>
      <c r="M15" s="77">
        <f t="shared" si="0"/>
        <v>0.2</v>
      </c>
      <c r="N15" s="77">
        <f t="shared" si="1"/>
        <v>0.3</v>
      </c>
      <c r="O15" s="77">
        <f t="shared" si="2"/>
        <v>0.1</v>
      </c>
      <c r="P15" s="77">
        <f t="shared" si="3"/>
        <v>0.15</v>
      </c>
      <c r="Q15" s="77">
        <f t="shared" si="3"/>
        <v>0.1</v>
      </c>
      <c r="R15" s="77">
        <f t="shared" si="4"/>
        <v>0.15</v>
      </c>
      <c r="S15" s="69"/>
    </row>
    <row r="16" spans="1:19" outlineLevel="1" x14ac:dyDescent="0.25">
      <c r="A16" s="66" t="s">
        <v>156</v>
      </c>
      <c r="B16" s="21">
        <v>1</v>
      </c>
      <c r="C16" s="21">
        <v>1</v>
      </c>
      <c r="D16" s="21">
        <v>1</v>
      </c>
      <c r="E16" s="21">
        <v>1</v>
      </c>
      <c r="F16" s="21">
        <v>1</v>
      </c>
      <c r="G16" s="21">
        <v>1</v>
      </c>
      <c r="H16" s="62">
        <f t="shared" si="7"/>
        <v>1</v>
      </c>
      <c r="I16" s="19" t="str">
        <f t="shared" si="6"/>
        <v>concluido</v>
      </c>
      <c r="M16" s="77">
        <f t="shared" si="0"/>
        <v>0.2</v>
      </c>
      <c r="N16" s="77">
        <f t="shared" si="1"/>
        <v>0.3</v>
      </c>
      <c r="O16" s="77">
        <f t="shared" si="2"/>
        <v>0.1</v>
      </c>
      <c r="P16" s="77">
        <f t="shared" si="3"/>
        <v>0.15</v>
      </c>
      <c r="Q16" s="77">
        <f t="shared" si="3"/>
        <v>0.1</v>
      </c>
      <c r="R16" s="77">
        <f t="shared" si="4"/>
        <v>0.15</v>
      </c>
      <c r="S16" s="69"/>
    </row>
    <row r="17" spans="1:19" outlineLevel="1" x14ac:dyDescent="0.25">
      <c r="A17" s="66" t="s">
        <v>157</v>
      </c>
      <c r="B17" s="21">
        <v>1</v>
      </c>
      <c r="C17" s="21">
        <v>1</v>
      </c>
      <c r="D17" s="21">
        <v>1</v>
      </c>
      <c r="E17" s="21">
        <v>1</v>
      </c>
      <c r="F17" s="21">
        <v>1</v>
      </c>
      <c r="G17" s="21">
        <v>1</v>
      </c>
      <c r="H17" s="62">
        <f t="shared" si="7"/>
        <v>1</v>
      </c>
      <c r="I17" s="19" t="str">
        <f t="shared" si="6"/>
        <v>concluido</v>
      </c>
      <c r="M17" s="77">
        <f t="shared" si="0"/>
        <v>0.2</v>
      </c>
      <c r="N17" s="77">
        <f t="shared" si="1"/>
        <v>0.3</v>
      </c>
      <c r="O17" s="77">
        <f t="shared" si="2"/>
        <v>0.1</v>
      </c>
      <c r="P17" s="77">
        <f t="shared" si="3"/>
        <v>0.15</v>
      </c>
      <c r="Q17" s="77">
        <f t="shared" si="3"/>
        <v>0.1</v>
      </c>
      <c r="R17" s="77">
        <f t="shared" si="4"/>
        <v>0.15</v>
      </c>
      <c r="S17" s="69"/>
    </row>
    <row r="18" spans="1:19" outlineLevel="1" x14ac:dyDescent="0.25">
      <c r="A18" s="66" t="s">
        <v>158</v>
      </c>
      <c r="B18" s="21">
        <v>1</v>
      </c>
      <c r="C18" s="21">
        <v>1</v>
      </c>
      <c r="D18" s="21">
        <v>1</v>
      </c>
      <c r="E18" s="21">
        <v>1</v>
      </c>
      <c r="F18" s="21">
        <v>1</v>
      </c>
      <c r="G18" s="21" t="s">
        <v>121</v>
      </c>
      <c r="H18" s="62">
        <f t="shared" si="7"/>
        <v>1</v>
      </c>
      <c r="I18" s="19" t="s">
        <v>202</v>
      </c>
      <c r="M18" s="77">
        <f t="shared" si="0"/>
        <v>0.2</v>
      </c>
      <c r="N18" s="77">
        <f t="shared" si="1"/>
        <v>0.3</v>
      </c>
      <c r="O18" s="77">
        <f t="shared" si="2"/>
        <v>0.1</v>
      </c>
      <c r="P18" s="77">
        <f t="shared" si="3"/>
        <v>0.15</v>
      </c>
      <c r="Q18" s="77">
        <f t="shared" si="3"/>
        <v>0.1</v>
      </c>
      <c r="R18" s="77">
        <f t="shared" si="4"/>
        <v>0</v>
      </c>
      <c r="S18" s="69"/>
    </row>
    <row r="19" spans="1:19" ht="24" outlineLevel="1" x14ac:dyDescent="0.25">
      <c r="A19" s="66" t="s">
        <v>159</v>
      </c>
      <c r="B19" s="21">
        <v>1</v>
      </c>
      <c r="C19" s="21">
        <v>1</v>
      </c>
      <c r="D19" s="21">
        <v>1</v>
      </c>
      <c r="E19" s="21">
        <v>1</v>
      </c>
      <c r="F19" s="21">
        <v>1</v>
      </c>
      <c r="G19" s="21" t="s">
        <v>121</v>
      </c>
      <c r="H19" s="62">
        <f t="shared" si="7"/>
        <v>1</v>
      </c>
      <c r="I19" s="19" t="s">
        <v>202</v>
      </c>
      <c r="M19" s="77">
        <f t="shared" si="0"/>
        <v>0.2</v>
      </c>
      <c r="N19" s="77">
        <f t="shared" si="1"/>
        <v>0.3</v>
      </c>
      <c r="O19" s="77">
        <f t="shared" si="2"/>
        <v>0.1</v>
      </c>
      <c r="P19" s="77">
        <f t="shared" si="3"/>
        <v>0.15</v>
      </c>
      <c r="Q19" s="77">
        <f t="shared" si="3"/>
        <v>0.1</v>
      </c>
      <c r="R19" s="77">
        <f t="shared" si="4"/>
        <v>0</v>
      </c>
      <c r="S19" s="69"/>
    </row>
    <row r="20" spans="1:19" outlineLevel="1" x14ac:dyDescent="0.25">
      <c r="A20" s="66" t="s">
        <v>160</v>
      </c>
      <c r="B20" s="21">
        <v>1</v>
      </c>
      <c r="C20" s="21">
        <v>1</v>
      </c>
      <c r="D20" s="21">
        <v>1</v>
      </c>
      <c r="E20" s="21">
        <v>1</v>
      </c>
      <c r="F20" s="21">
        <v>1</v>
      </c>
      <c r="G20" s="21" t="s">
        <v>121</v>
      </c>
      <c r="H20" s="62">
        <f t="shared" si="7"/>
        <v>1</v>
      </c>
      <c r="I20" s="19" t="s">
        <v>202</v>
      </c>
      <c r="M20" s="77">
        <f t="shared" si="0"/>
        <v>0.2</v>
      </c>
      <c r="N20" s="77">
        <f t="shared" si="1"/>
        <v>0.3</v>
      </c>
      <c r="O20" s="77">
        <f t="shared" si="2"/>
        <v>0.1</v>
      </c>
      <c r="P20" s="77">
        <f t="shared" si="3"/>
        <v>0.15</v>
      </c>
      <c r="Q20" s="77">
        <f t="shared" si="3"/>
        <v>0.1</v>
      </c>
      <c r="R20" s="77">
        <f t="shared" si="4"/>
        <v>0</v>
      </c>
      <c r="S20" s="69"/>
    </row>
    <row r="21" spans="1:19" outlineLevel="1" x14ac:dyDescent="0.25">
      <c r="A21" s="66" t="s">
        <v>161</v>
      </c>
      <c r="B21" s="21">
        <v>1</v>
      </c>
      <c r="C21" s="21">
        <v>1</v>
      </c>
      <c r="D21" s="21">
        <v>1</v>
      </c>
      <c r="E21" s="21">
        <v>1</v>
      </c>
      <c r="F21" s="21">
        <v>1</v>
      </c>
      <c r="G21" s="21" t="s">
        <v>121</v>
      </c>
      <c r="H21" s="62">
        <f t="shared" si="7"/>
        <v>1</v>
      </c>
      <c r="I21" s="19" t="s">
        <v>202</v>
      </c>
      <c r="M21" s="77">
        <f t="shared" si="0"/>
        <v>0.2</v>
      </c>
      <c r="N21" s="77">
        <f t="shared" si="1"/>
        <v>0.3</v>
      </c>
      <c r="O21" s="77">
        <f t="shared" si="2"/>
        <v>0.1</v>
      </c>
      <c r="P21" s="77">
        <f t="shared" si="3"/>
        <v>0.15</v>
      </c>
      <c r="Q21" s="77">
        <f t="shared" si="3"/>
        <v>0.1</v>
      </c>
      <c r="R21" s="77">
        <f t="shared" si="4"/>
        <v>0</v>
      </c>
      <c r="S21" s="69"/>
    </row>
    <row r="22" spans="1:19" ht="24" outlineLevel="1" x14ac:dyDescent="0.25">
      <c r="A22" s="66" t="s">
        <v>162</v>
      </c>
      <c r="B22" s="21">
        <v>1</v>
      </c>
      <c r="C22" s="21">
        <v>1</v>
      </c>
      <c r="D22" s="21">
        <v>1</v>
      </c>
      <c r="E22" s="21">
        <v>1</v>
      </c>
      <c r="F22" s="21">
        <v>1</v>
      </c>
      <c r="G22" s="21" t="s">
        <v>121</v>
      </c>
      <c r="H22" s="62">
        <f t="shared" si="7"/>
        <v>1</v>
      </c>
      <c r="I22" s="19" t="s">
        <v>202</v>
      </c>
      <c r="M22" s="77">
        <f t="shared" si="0"/>
        <v>0.2</v>
      </c>
      <c r="N22" s="77">
        <f t="shared" si="1"/>
        <v>0.3</v>
      </c>
      <c r="O22" s="77">
        <f t="shared" si="2"/>
        <v>0.1</v>
      </c>
      <c r="P22" s="77">
        <f t="shared" si="3"/>
        <v>0.15</v>
      </c>
      <c r="Q22" s="77">
        <f t="shared" si="3"/>
        <v>0.1</v>
      </c>
      <c r="R22" s="77">
        <f t="shared" si="4"/>
        <v>0</v>
      </c>
      <c r="S22" s="69"/>
    </row>
    <row r="23" spans="1:19" outlineLevel="1" x14ac:dyDescent="0.25">
      <c r="A23" s="66" t="s">
        <v>163</v>
      </c>
      <c r="B23" s="21">
        <v>1</v>
      </c>
      <c r="C23" s="21">
        <v>1</v>
      </c>
      <c r="D23" s="21">
        <v>1</v>
      </c>
      <c r="E23" s="21">
        <v>1</v>
      </c>
      <c r="F23" s="21">
        <v>1</v>
      </c>
      <c r="G23" s="21" t="s">
        <v>121</v>
      </c>
      <c r="H23" s="62">
        <f t="shared" si="7"/>
        <v>1</v>
      </c>
      <c r="I23" s="19" t="s">
        <v>202</v>
      </c>
      <c r="M23" s="77">
        <f t="shared" ref="M23:M33" si="8">+IF(B23="x",0,B$3)</f>
        <v>0.2</v>
      </c>
      <c r="N23" s="77">
        <f t="shared" ref="N23:N33" si="9">+IF(C23="x",0,C$3)</f>
        <v>0.3</v>
      </c>
      <c r="O23" s="77">
        <f t="shared" ref="O23:O33" si="10">+IF(D23="x",0,D$3)</f>
        <v>0.1</v>
      </c>
      <c r="P23" s="77">
        <f t="shared" ref="P23:Q33" si="11">+IF(E23="x",0,E$3)</f>
        <v>0.15</v>
      </c>
      <c r="Q23" s="77">
        <f t="shared" si="11"/>
        <v>0.1</v>
      </c>
      <c r="R23" s="77">
        <f t="shared" ref="R23:R33" si="12">+IF(G23="x",0,G$3)</f>
        <v>0</v>
      </c>
      <c r="S23" s="69"/>
    </row>
    <row r="24" spans="1:19" outlineLevel="1" x14ac:dyDescent="0.25">
      <c r="A24" s="66" t="s">
        <v>164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1" t="s">
        <v>121</v>
      </c>
      <c r="H24" s="62">
        <f t="shared" si="7"/>
        <v>1</v>
      </c>
      <c r="I24" s="19" t="s">
        <v>202</v>
      </c>
      <c r="M24" s="77">
        <f t="shared" si="8"/>
        <v>0.2</v>
      </c>
      <c r="N24" s="77">
        <f t="shared" si="9"/>
        <v>0.3</v>
      </c>
      <c r="O24" s="77">
        <f t="shared" si="10"/>
        <v>0.1</v>
      </c>
      <c r="P24" s="77">
        <f t="shared" si="11"/>
        <v>0.15</v>
      </c>
      <c r="Q24" s="77">
        <f t="shared" si="11"/>
        <v>0.1</v>
      </c>
      <c r="R24" s="77">
        <f t="shared" si="12"/>
        <v>0</v>
      </c>
      <c r="S24" s="69"/>
    </row>
    <row r="25" spans="1:19" outlineLevel="1" x14ac:dyDescent="0.25">
      <c r="A25" s="66" t="s">
        <v>165</v>
      </c>
      <c r="B25" s="21">
        <v>1</v>
      </c>
      <c r="C25" s="21">
        <v>1</v>
      </c>
      <c r="D25" s="21">
        <v>1</v>
      </c>
      <c r="E25" s="21">
        <v>1</v>
      </c>
      <c r="F25" s="21">
        <v>1</v>
      </c>
      <c r="G25" s="21" t="s">
        <v>121</v>
      </c>
      <c r="H25" s="62">
        <f t="shared" si="7"/>
        <v>1</v>
      </c>
      <c r="I25" s="19" t="s">
        <v>202</v>
      </c>
      <c r="M25" s="77">
        <f t="shared" si="8"/>
        <v>0.2</v>
      </c>
      <c r="N25" s="77">
        <f t="shared" si="9"/>
        <v>0.3</v>
      </c>
      <c r="O25" s="77">
        <f t="shared" si="10"/>
        <v>0.1</v>
      </c>
      <c r="P25" s="77">
        <f t="shared" si="11"/>
        <v>0.15</v>
      </c>
      <c r="Q25" s="77">
        <f t="shared" si="11"/>
        <v>0.1</v>
      </c>
      <c r="R25" s="77">
        <f t="shared" si="12"/>
        <v>0</v>
      </c>
    </row>
    <row r="26" spans="1:19" outlineLevel="1" x14ac:dyDescent="0.25">
      <c r="A26" s="66" t="s">
        <v>166</v>
      </c>
      <c r="B26" s="21">
        <v>1</v>
      </c>
      <c r="C26" s="21">
        <v>1</v>
      </c>
      <c r="D26" s="21">
        <v>1</v>
      </c>
      <c r="E26" s="21">
        <v>1</v>
      </c>
      <c r="F26" s="21">
        <v>1</v>
      </c>
      <c r="G26" s="21" t="s">
        <v>121</v>
      </c>
      <c r="H26" s="62">
        <f t="shared" si="7"/>
        <v>1</v>
      </c>
      <c r="I26" s="19" t="s">
        <v>202</v>
      </c>
      <c r="M26" s="77">
        <f t="shared" si="8"/>
        <v>0.2</v>
      </c>
      <c r="N26" s="77">
        <f t="shared" si="9"/>
        <v>0.3</v>
      </c>
      <c r="O26" s="77">
        <f t="shared" si="10"/>
        <v>0.1</v>
      </c>
      <c r="P26" s="77">
        <f t="shared" si="11"/>
        <v>0.15</v>
      </c>
      <c r="Q26" s="77">
        <f t="shared" si="11"/>
        <v>0.1</v>
      </c>
      <c r="R26" s="77">
        <f t="shared" si="12"/>
        <v>0</v>
      </c>
    </row>
    <row r="27" spans="1:19" ht="24" outlineLevel="1" x14ac:dyDescent="0.25">
      <c r="A27" s="66" t="s">
        <v>167</v>
      </c>
      <c r="B27" s="21">
        <v>1</v>
      </c>
      <c r="C27" s="21">
        <v>1</v>
      </c>
      <c r="D27" s="21">
        <v>1</v>
      </c>
      <c r="E27" s="21">
        <v>1</v>
      </c>
      <c r="F27" s="21">
        <v>1</v>
      </c>
      <c r="G27" s="21" t="s">
        <v>121</v>
      </c>
      <c r="H27" s="62">
        <f t="shared" si="7"/>
        <v>1</v>
      </c>
      <c r="I27" s="19" t="s">
        <v>202</v>
      </c>
      <c r="M27" s="77">
        <f t="shared" si="8"/>
        <v>0.2</v>
      </c>
      <c r="N27" s="77">
        <f t="shared" si="9"/>
        <v>0.3</v>
      </c>
      <c r="O27" s="77">
        <f t="shared" si="10"/>
        <v>0.1</v>
      </c>
      <c r="P27" s="77">
        <f t="shared" si="11"/>
        <v>0.15</v>
      </c>
      <c r="Q27" s="77">
        <f t="shared" si="11"/>
        <v>0.1</v>
      </c>
      <c r="R27" s="77">
        <f t="shared" si="12"/>
        <v>0</v>
      </c>
    </row>
    <row r="28" spans="1:19" outlineLevel="1" collapsed="1" x14ac:dyDescent="0.25">
      <c r="A28" s="66" t="s">
        <v>179</v>
      </c>
      <c r="B28" s="21">
        <v>1</v>
      </c>
      <c r="C28" s="21">
        <v>1</v>
      </c>
      <c r="D28" s="21">
        <v>1</v>
      </c>
      <c r="E28" s="21">
        <v>1</v>
      </c>
      <c r="F28" s="21">
        <v>1</v>
      </c>
      <c r="G28" s="21">
        <v>1</v>
      </c>
      <c r="H28" s="62">
        <f t="shared" si="7"/>
        <v>1</v>
      </c>
      <c r="I28" s="19" t="str">
        <f t="shared" si="6"/>
        <v>concluido</v>
      </c>
      <c r="M28" s="77">
        <f t="shared" si="8"/>
        <v>0.2</v>
      </c>
      <c r="N28" s="77">
        <f t="shared" si="9"/>
        <v>0.3</v>
      </c>
      <c r="O28" s="77">
        <f t="shared" si="10"/>
        <v>0.1</v>
      </c>
      <c r="P28" s="77">
        <f t="shared" si="11"/>
        <v>0.15</v>
      </c>
      <c r="Q28" s="77">
        <f t="shared" si="11"/>
        <v>0.1</v>
      </c>
      <c r="R28" s="77">
        <f t="shared" si="12"/>
        <v>0.15</v>
      </c>
    </row>
    <row r="29" spans="1:19" outlineLevel="1" x14ac:dyDescent="0.25">
      <c r="A29" s="66" t="s">
        <v>178</v>
      </c>
      <c r="B29" s="21">
        <v>1</v>
      </c>
      <c r="C29" s="21">
        <v>1</v>
      </c>
      <c r="D29" s="21">
        <v>1</v>
      </c>
      <c r="E29" s="21">
        <v>1</v>
      </c>
      <c r="F29" s="21">
        <v>1</v>
      </c>
      <c r="G29" s="21">
        <v>1</v>
      </c>
      <c r="H29" s="62">
        <f t="shared" si="7"/>
        <v>1</v>
      </c>
      <c r="I29" s="19" t="str">
        <f t="shared" si="6"/>
        <v>concluido</v>
      </c>
      <c r="M29" s="77">
        <f t="shared" si="8"/>
        <v>0.2</v>
      </c>
      <c r="N29" s="77">
        <f t="shared" si="9"/>
        <v>0.3</v>
      </c>
      <c r="O29" s="77">
        <f t="shared" si="10"/>
        <v>0.1</v>
      </c>
      <c r="P29" s="77">
        <f t="shared" si="11"/>
        <v>0.15</v>
      </c>
      <c r="Q29" s="77">
        <f t="shared" si="11"/>
        <v>0.1</v>
      </c>
      <c r="R29" s="77">
        <f t="shared" si="12"/>
        <v>0.15</v>
      </c>
    </row>
    <row r="30" spans="1:19" outlineLevel="1" x14ac:dyDescent="0.25">
      <c r="A30" s="66" t="s">
        <v>180</v>
      </c>
      <c r="B30" s="21">
        <v>1</v>
      </c>
      <c r="C30" s="21">
        <v>1</v>
      </c>
      <c r="D30" s="21">
        <v>1</v>
      </c>
      <c r="E30" s="21">
        <v>1</v>
      </c>
      <c r="F30" s="21">
        <v>1</v>
      </c>
      <c r="G30" s="21">
        <v>1</v>
      </c>
      <c r="H30" s="62">
        <f t="shared" si="7"/>
        <v>1</v>
      </c>
      <c r="I30" s="19" t="s">
        <v>200</v>
      </c>
      <c r="M30" s="77">
        <f t="shared" si="8"/>
        <v>0.2</v>
      </c>
      <c r="N30" s="77">
        <f t="shared" si="9"/>
        <v>0.3</v>
      </c>
      <c r="O30" s="77">
        <f t="shared" si="10"/>
        <v>0.1</v>
      </c>
      <c r="P30" s="77">
        <f t="shared" si="11"/>
        <v>0.15</v>
      </c>
      <c r="Q30" s="77">
        <f t="shared" si="11"/>
        <v>0.1</v>
      </c>
      <c r="R30" s="77">
        <f t="shared" si="12"/>
        <v>0.15</v>
      </c>
    </row>
    <row r="31" spans="1:19" outlineLevel="1" x14ac:dyDescent="0.25">
      <c r="A31" s="66" t="s">
        <v>181</v>
      </c>
      <c r="B31" s="21">
        <v>1</v>
      </c>
      <c r="C31" s="21">
        <v>1</v>
      </c>
      <c r="D31" s="21">
        <v>1</v>
      </c>
      <c r="E31" s="21">
        <v>1</v>
      </c>
      <c r="F31" s="21">
        <v>1</v>
      </c>
      <c r="G31" s="21">
        <v>1</v>
      </c>
      <c r="H31" s="62">
        <f t="shared" si="7"/>
        <v>1</v>
      </c>
      <c r="I31" s="19" t="str">
        <f t="shared" si="6"/>
        <v>concluido</v>
      </c>
      <c r="M31" s="77">
        <f t="shared" si="8"/>
        <v>0.2</v>
      </c>
      <c r="N31" s="77">
        <f t="shared" si="9"/>
        <v>0.3</v>
      </c>
      <c r="O31" s="77">
        <f t="shared" si="10"/>
        <v>0.1</v>
      </c>
      <c r="P31" s="77">
        <f t="shared" si="11"/>
        <v>0.15</v>
      </c>
      <c r="Q31" s="77">
        <f t="shared" si="11"/>
        <v>0.1</v>
      </c>
      <c r="R31" s="77">
        <f t="shared" si="12"/>
        <v>0.15</v>
      </c>
    </row>
    <row r="32" spans="1:19" outlineLevel="1" x14ac:dyDescent="0.25">
      <c r="A32" s="66" t="s">
        <v>182</v>
      </c>
      <c r="B32" s="21">
        <v>1</v>
      </c>
      <c r="C32" s="21">
        <v>1</v>
      </c>
      <c r="D32" s="21">
        <v>1</v>
      </c>
      <c r="E32" s="21">
        <v>1</v>
      </c>
      <c r="F32" s="21">
        <v>1</v>
      </c>
      <c r="G32" s="21" t="s">
        <v>121</v>
      </c>
      <c r="H32" s="62">
        <f t="shared" si="7"/>
        <v>1</v>
      </c>
      <c r="I32" s="19" t="s">
        <v>200</v>
      </c>
      <c r="M32" s="77">
        <f t="shared" si="8"/>
        <v>0.2</v>
      </c>
      <c r="N32" s="77">
        <f t="shared" si="9"/>
        <v>0.3</v>
      </c>
      <c r="O32" s="77">
        <f t="shared" si="10"/>
        <v>0.1</v>
      </c>
      <c r="P32" s="77">
        <f t="shared" si="11"/>
        <v>0.15</v>
      </c>
      <c r="Q32" s="77">
        <f t="shared" si="11"/>
        <v>0.1</v>
      </c>
      <c r="R32" s="77">
        <f t="shared" si="12"/>
        <v>0</v>
      </c>
    </row>
    <row r="33" spans="1:18" outlineLevel="1" x14ac:dyDescent="0.25">
      <c r="A33" s="66" t="s">
        <v>183</v>
      </c>
      <c r="B33" s="21" t="s">
        <v>121</v>
      </c>
      <c r="C33" s="21">
        <v>1</v>
      </c>
      <c r="D33" s="21" t="s">
        <v>121</v>
      </c>
      <c r="E33" s="21">
        <v>1</v>
      </c>
      <c r="F33" s="21">
        <v>1</v>
      </c>
      <c r="G33" s="21">
        <v>1</v>
      </c>
      <c r="H33" s="62">
        <f t="shared" si="7"/>
        <v>1</v>
      </c>
      <c r="I33" s="20" t="s">
        <v>204</v>
      </c>
      <c r="M33" s="77">
        <f t="shared" si="8"/>
        <v>0</v>
      </c>
      <c r="N33" s="77">
        <f t="shared" si="9"/>
        <v>0.3</v>
      </c>
      <c r="O33" s="77">
        <f t="shared" si="10"/>
        <v>0</v>
      </c>
      <c r="P33" s="77">
        <f t="shared" si="11"/>
        <v>0.15</v>
      </c>
      <c r="Q33" s="77">
        <f t="shared" si="11"/>
        <v>0.1</v>
      </c>
      <c r="R33" s="77">
        <f t="shared" si="12"/>
        <v>0.15</v>
      </c>
    </row>
    <row r="34" spans="1:18" outlineLevel="1" x14ac:dyDescent="0.25">
      <c r="A34" s="66" t="s">
        <v>184</v>
      </c>
      <c r="B34" s="21">
        <v>1</v>
      </c>
      <c r="C34" s="21" t="s">
        <v>121</v>
      </c>
      <c r="D34" s="21">
        <v>1</v>
      </c>
      <c r="E34" s="21">
        <v>1</v>
      </c>
      <c r="F34" s="21" t="s">
        <v>121</v>
      </c>
      <c r="G34" s="21" t="s">
        <v>121</v>
      </c>
      <c r="H34" s="62">
        <f>IFERROR(SUMPRODUCT(B34:G34,$B$3:$G$3)/SUM(M34:R34),"x")</f>
        <v>1</v>
      </c>
      <c r="I34" s="20" t="s">
        <v>201</v>
      </c>
      <c r="M34" s="77">
        <f t="shared" ref="M34" si="13">+IF(B34="x",0,B$3)</f>
        <v>0.2</v>
      </c>
      <c r="N34" s="77">
        <f t="shared" ref="N34" si="14">+IF(C34="x",0,C$3)</f>
        <v>0</v>
      </c>
      <c r="O34" s="77">
        <f t="shared" ref="O34" si="15">+IF(D34="x",0,D$3)</f>
        <v>0.1</v>
      </c>
      <c r="P34" s="77">
        <f t="shared" ref="P34" si="16">+IF(E34="x",0,E$3)</f>
        <v>0.15</v>
      </c>
      <c r="Q34" s="77">
        <f t="shared" ref="Q34" si="17">+IF(F34="x",0,F$3)</f>
        <v>0</v>
      </c>
      <c r="R34" s="77">
        <f t="shared" ref="R34" si="18">+IF(G34="x",0,G$3)</f>
        <v>0</v>
      </c>
    </row>
    <row r="35" spans="1:18" outlineLevel="1" x14ac:dyDescent="0.25">
      <c r="A35" s="66" t="s">
        <v>189</v>
      </c>
      <c r="B35" s="21">
        <v>1</v>
      </c>
      <c r="C35" s="21">
        <v>1</v>
      </c>
      <c r="D35" s="21">
        <v>1</v>
      </c>
      <c r="E35" s="21">
        <v>1</v>
      </c>
      <c r="F35" s="21">
        <v>1</v>
      </c>
      <c r="G35" s="21">
        <v>1</v>
      </c>
      <c r="H35" s="62">
        <f t="shared" si="7"/>
        <v>1</v>
      </c>
      <c r="I35" s="19" t="s">
        <v>200</v>
      </c>
      <c r="M35" s="77">
        <f t="shared" ref="M35:M47" si="19">+IF(B35="x",0,B$3)</f>
        <v>0.2</v>
      </c>
      <c r="N35" s="77">
        <f t="shared" ref="N35:N47" si="20">+IF(C35="x",0,C$3)</f>
        <v>0.3</v>
      </c>
      <c r="O35" s="77">
        <f t="shared" ref="O35:O47" si="21">+IF(D35="x",0,D$3)</f>
        <v>0.1</v>
      </c>
      <c r="P35" s="77">
        <f t="shared" ref="P35:Q47" si="22">+IF(E35="x",0,E$3)</f>
        <v>0.15</v>
      </c>
      <c r="Q35" s="77">
        <f t="shared" si="22"/>
        <v>0.1</v>
      </c>
      <c r="R35" s="77">
        <f t="shared" ref="R35:R47" si="23">+IF(G35="x",0,G$3)</f>
        <v>0.15</v>
      </c>
    </row>
    <row r="36" spans="1:18" outlineLevel="1" x14ac:dyDescent="0.25">
      <c r="A36" s="66" t="s">
        <v>190</v>
      </c>
      <c r="B36" s="21">
        <v>1</v>
      </c>
      <c r="C36" s="21">
        <v>1</v>
      </c>
      <c r="D36" s="21">
        <v>1</v>
      </c>
      <c r="E36" s="21">
        <v>1</v>
      </c>
      <c r="F36" s="21" t="s">
        <v>121</v>
      </c>
      <c r="G36" s="21" t="s">
        <v>121</v>
      </c>
      <c r="H36" s="62">
        <f t="shared" si="7"/>
        <v>1</v>
      </c>
      <c r="I36" s="19" t="s">
        <v>200</v>
      </c>
      <c r="M36" s="77">
        <f t="shared" si="19"/>
        <v>0.2</v>
      </c>
      <c r="N36" s="77">
        <f t="shared" si="20"/>
        <v>0.3</v>
      </c>
      <c r="O36" s="77">
        <f t="shared" si="21"/>
        <v>0.1</v>
      </c>
      <c r="P36" s="77">
        <f t="shared" si="22"/>
        <v>0.15</v>
      </c>
      <c r="Q36" s="77">
        <f t="shared" si="22"/>
        <v>0</v>
      </c>
      <c r="R36" s="77">
        <f t="shared" si="23"/>
        <v>0</v>
      </c>
    </row>
    <row r="37" spans="1:18" ht="24" x14ac:dyDescent="0.25">
      <c r="A37" s="66" t="s">
        <v>191</v>
      </c>
      <c r="B37" s="21">
        <v>1</v>
      </c>
      <c r="C37" s="21">
        <v>1</v>
      </c>
      <c r="D37" s="21">
        <v>1</v>
      </c>
      <c r="E37" s="21">
        <v>1</v>
      </c>
      <c r="F37" s="21">
        <v>1</v>
      </c>
      <c r="G37" s="21">
        <v>1</v>
      </c>
      <c r="H37" s="62">
        <f t="shared" si="7"/>
        <v>1</v>
      </c>
      <c r="I37" s="19"/>
      <c r="M37" s="77">
        <f t="shared" si="19"/>
        <v>0.2</v>
      </c>
      <c r="N37" s="77">
        <f t="shared" si="20"/>
        <v>0.3</v>
      </c>
      <c r="O37" s="77">
        <f t="shared" si="21"/>
        <v>0.1</v>
      </c>
      <c r="P37" s="77">
        <f t="shared" si="22"/>
        <v>0.15</v>
      </c>
      <c r="Q37" s="77">
        <f t="shared" si="22"/>
        <v>0.1</v>
      </c>
      <c r="R37" s="77">
        <f t="shared" si="23"/>
        <v>0.15</v>
      </c>
    </row>
    <row r="38" spans="1:18" x14ac:dyDescent="0.25">
      <c r="A38" s="66" t="s">
        <v>194</v>
      </c>
      <c r="B38" s="21">
        <v>1</v>
      </c>
      <c r="C38" s="21">
        <v>1</v>
      </c>
      <c r="D38" s="21">
        <v>1</v>
      </c>
      <c r="E38" s="21">
        <v>1</v>
      </c>
      <c r="F38" s="21">
        <v>1</v>
      </c>
      <c r="G38" s="21">
        <v>1</v>
      </c>
      <c r="H38" s="62">
        <f t="shared" si="7"/>
        <v>1</v>
      </c>
      <c r="I38" s="19" t="s">
        <v>200</v>
      </c>
      <c r="M38" s="77">
        <f t="shared" si="19"/>
        <v>0.2</v>
      </c>
      <c r="N38" s="77">
        <f t="shared" si="20"/>
        <v>0.3</v>
      </c>
      <c r="O38" s="77">
        <f t="shared" si="21"/>
        <v>0.1</v>
      </c>
      <c r="P38" s="77">
        <f t="shared" si="22"/>
        <v>0.15</v>
      </c>
      <c r="Q38" s="77">
        <f t="shared" si="22"/>
        <v>0.1</v>
      </c>
      <c r="R38" s="77">
        <f t="shared" si="23"/>
        <v>0.15</v>
      </c>
    </row>
    <row r="39" spans="1:18" x14ac:dyDescent="0.25">
      <c r="A39" s="66" t="s">
        <v>192</v>
      </c>
      <c r="B39" s="21">
        <v>1</v>
      </c>
      <c r="C39" s="21">
        <v>1</v>
      </c>
      <c r="D39" s="21">
        <v>1</v>
      </c>
      <c r="E39" s="21">
        <v>1</v>
      </c>
      <c r="F39" s="21">
        <v>1</v>
      </c>
      <c r="G39" s="21">
        <v>1</v>
      </c>
      <c r="H39" s="62">
        <f t="shared" si="7"/>
        <v>1</v>
      </c>
      <c r="I39" s="19"/>
      <c r="M39" s="77">
        <f t="shared" si="19"/>
        <v>0.2</v>
      </c>
      <c r="N39" s="77">
        <f t="shared" si="20"/>
        <v>0.3</v>
      </c>
      <c r="O39" s="77">
        <f t="shared" si="21"/>
        <v>0.1</v>
      </c>
      <c r="P39" s="77">
        <f t="shared" si="22"/>
        <v>0.15</v>
      </c>
      <c r="Q39" s="77">
        <f t="shared" si="22"/>
        <v>0.1</v>
      </c>
      <c r="R39" s="77">
        <f t="shared" si="23"/>
        <v>0.15</v>
      </c>
    </row>
    <row r="40" spans="1:18" outlineLevel="1" x14ac:dyDescent="0.25">
      <c r="A40" s="66" t="s">
        <v>229</v>
      </c>
      <c r="B40" s="21">
        <v>1</v>
      </c>
      <c r="C40" s="21">
        <v>1</v>
      </c>
      <c r="D40" s="21">
        <v>1</v>
      </c>
      <c r="E40" s="21">
        <v>1</v>
      </c>
      <c r="F40" s="21">
        <v>1</v>
      </c>
      <c r="G40" s="21">
        <v>1</v>
      </c>
      <c r="H40" s="62">
        <f t="shared" ref="H40" si="24">IFERROR(SUMPRODUCT(B40:G40,$B$3:$G$3)/SUM(M40:R40),"x")</f>
        <v>1</v>
      </c>
      <c r="I40" s="19" t="s">
        <v>200</v>
      </c>
      <c r="M40" s="77">
        <f t="shared" si="19"/>
        <v>0.2</v>
      </c>
      <c r="N40" s="77">
        <f t="shared" si="20"/>
        <v>0.3</v>
      </c>
      <c r="O40" s="77">
        <f t="shared" si="21"/>
        <v>0.1</v>
      </c>
      <c r="P40" s="77">
        <f t="shared" si="22"/>
        <v>0.15</v>
      </c>
      <c r="Q40" s="77">
        <f t="shared" si="22"/>
        <v>0.1</v>
      </c>
      <c r="R40" s="77">
        <f t="shared" si="23"/>
        <v>0.15</v>
      </c>
    </row>
    <row r="41" spans="1:18" x14ac:dyDescent="0.25">
      <c r="A41" s="66" t="s">
        <v>193</v>
      </c>
      <c r="B41" s="21">
        <v>1</v>
      </c>
      <c r="C41" s="21">
        <v>1</v>
      </c>
      <c r="D41" s="21">
        <v>1</v>
      </c>
      <c r="E41" s="21">
        <v>1</v>
      </c>
      <c r="F41" s="21">
        <v>1</v>
      </c>
      <c r="G41" s="21">
        <v>1</v>
      </c>
      <c r="H41" s="62">
        <f>IFERROR(SUMPRODUCT(B41:G41,$B$3:$G$3)/SUM(M41:R41),"x")</f>
        <v>1</v>
      </c>
      <c r="I41" s="19"/>
      <c r="M41" s="77">
        <f t="shared" si="19"/>
        <v>0.2</v>
      </c>
      <c r="N41" s="77">
        <f t="shared" si="20"/>
        <v>0.3</v>
      </c>
      <c r="O41" s="77">
        <f t="shared" si="21"/>
        <v>0.1</v>
      </c>
      <c r="P41" s="77">
        <f t="shared" si="22"/>
        <v>0.15</v>
      </c>
      <c r="Q41" s="77">
        <f t="shared" si="22"/>
        <v>0.1</v>
      </c>
      <c r="R41" s="77">
        <f t="shared" si="23"/>
        <v>0.15</v>
      </c>
    </row>
    <row r="42" spans="1:18" x14ac:dyDescent="0.25">
      <c r="A42" s="66" t="s">
        <v>203</v>
      </c>
      <c r="B42" s="21">
        <v>1</v>
      </c>
      <c r="C42" s="21">
        <v>1</v>
      </c>
      <c r="D42" s="21">
        <v>1</v>
      </c>
      <c r="E42" s="21">
        <v>1</v>
      </c>
      <c r="F42" s="21">
        <v>1</v>
      </c>
      <c r="G42" s="21" t="s">
        <v>121</v>
      </c>
      <c r="H42" s="62">
        <f>IFERROR(SUMPRODUCT(B42:G42,$B$3:$G$3)/SUM(M42:R42),"x")</f>
        <v>1</v>
      </c>
      <c r="I42" s="19" t="s">
        <v>200</v>
      </c>
      <c r="M42" s="77">
        <f t="shared" si="19"/>
        <v>0.2</v>
      </c>
      <c r="N42" s="77">
        <f t="shared" si="20"/>
        <v>0.3</v>
      </c>
      <c r="O42" s="77">
        <f t="shared" si="21"/>
        <v>0.1</v>
      </c>
      <c r="P42" s="77">
        <f t="shared" si="22"/>
        <v>0.15</v>
      </c>
      <c r="Q42" s="77">
        <f t="shared" si="22"/>
        <v>0.1</v>
      </c>
      <c r="R42" s="77">
        <f t="shared" si="23"/>
        <v>0</v>
      </c>
    </row>
    <row r="43" spans="1:18" x14ac:dyDescent="0.25">
      <c r="A43" s="66" t="s">
        <v>227</v>
      </c>
      <c r="B43" s="21">
        <v>1</v>
      </c>
      <c r="C43" s="21">
        <v>1</v>
      </c>
      <c r="D43" s="21">
        <v>1</v>
      </c>
      <c r="E43" s="21">
        <v>1</v>
      </c>
      <c r="F43" s="21">
        <v>1</v>
      </c>
      <c r="G43" s="21">
        <v>1</v>
      </c>
      <c r="H43" s="62">
        <f>IFERROR(SUMPRODUCT(B43:G43,$B$3:$G$3)/SUM(M43:R43),"x")</f>
        <v>1</v>
      </c>
      <c r="I43" s="19"/>
      <c r="M43" s="77">
        <f t="shared" ref="M43:M44" si="25">+IF(B43="x",0,B$3)</f>
        <v>0.2</v>
      </c>
      <c r="N43" s="77">
        <f t="shared" ref="N43:N44" si="26">+IF(C43="x",0,C$3)</f>
        <v>0.3</v>
      </c>
      <c r="O43" s="77">
        <f t="shared" ref="O43:O44" si="27">+IF(D43="x",0,D$3)</f>
        <v>0.1</v>
      </c>
      <c r="P43" s="77">
        <f t="shared" ref="P43:P44" si="28">+IF(E43="x",0,E$3)</f>
        <v>0.15</v>
      </c>
      <c r="Q43" s="77">
        <f t="shared" ref="Q43:Q44" si="29">+IF(F43="x",0,F$3)</f>
        <v>0.1</v>
      </c>
      <c r="R43" s="77">
        <f t="shared" ref="R43:R44" si="30">+IF(G43="x",0,G$3)</f>
        <v>0.15</v>
      </c>
    </row>
    <row r="44" spans="1:18" ht="24" x14ac:dyDescent="0.25">
      <c r="A44" s="66" t="s">
        <v>228</v>
      </c>
      <c r="B44" s="21">
        <v>1</v>
      </c>
      <c r="C44" s="21">
        <v>1</v>
      </c>
      <c r="D44" s="21">
        <v>1</v>
      </c>
      <c r="E44" s="21">
        <v>1</v>
      </c>
      <c r="F44" s="21">
        <v>1</v>
      </c>
      <c r="G44" s="21" t="s">
        <v>121</v>
      </c>
      <c r="H44" s="62">
        <f>IFERROR(SUMPRODUCT(B44:G44,$B$3:$G$3)/SUM(M44:R44),"x")</f>
        <v>1</v>
      </c>
      <c r="I44" s="19" t="s">
        <v>200</v>
      </c>
      <c r="M44" s="77">
        <f t="shared" si="25"/>
        <v>0.2</v>
      </c>
      <c r="N44" s="77">
        <f t="shared" si="26"/>
        <v>0.3</v>
      </c>
      <c r="O44" s="77">
        <f t="shared" si="27"/>
        <v>0.1</v>
      </c>
      <c r="P44" s="77">
        <f t="shared" si="28"/>
        <v>0.15</v>
      </c>
      <c r="Q44" s="77">
        <f t="shared" si="29"/>
        <v>0.1</v>
      </c>
      <c r="R44" s="77">
        <f t="shared" si="30"/>
        <v>0</v>
      </c>
    </row>
    <row r="45" spans="1:18" x14ac:dyDescent="0.25">
      <c r="A45" s="66" t="s">
        <v>230</v>
      </c>
      <c r="B45" s="21">
        <v>1</v>
      </c>
      <c r="C45" s="21">
        <v>1</v>
      </c>
      <c r="D45" s="21">
        <v>1</v>
      </c>
      <c r="E45" s="21">
        <v>1</v>
      </c>
      <c r="F45" s="21">
        <v>1</v>
      </c>
      <c r="G45" s="21" t="s">
        <v>121</v>
      </c>
      <c r="H45" s="62">
        <f>IFERROR(SUMPRODUCT(B45:G45,$B$3:$G$3)/SUM(M45:R45),"x")</f>
        <v>1</v>
      </c>
      <c r="I45" s="19" t="s">
        <v>200</v>
      </c>
      <c r="M45" s="77">
        <f t="shared" si="19"/>
        <v>0.2</v>
      </c>
      <c r="N45" s="77">
        <f t="shared" si="20"/>
        <v>0.3</v>
      </c>
      <c r="O45" s="77">
        <f t="shared" si="21"/>
        <v>0.1</v>
      </c>
      <c r="P45" s="77">
        <f t="shared" si="22"/>
        <v>0.15</v>
      </c>
      <c r="Q45" s="77">
        <f t="shared" si="22"/>
        <v>0.1</v>
      </c>
      <c r="R45" s="77">
        <f t="shared" si="23"/>
        <v>0</v>
      </c>
    </row>
    <row r="46" spans="1:18" outlineLevel="1" x14ac:dyDescent="0.25">
      <c r="A46" s="66" t="s">
        <v>233</v>
      </c>
      <c r="B46" s="21">
        <v>1</v>
      </c>
      <c r="C46" s="21">
        <v>1</v>
      </c>
      <c r="D46" s="21">
        <v>1</v>
      </c>
      <c r="E46" s="21">
        <v>1</v>
      </c>
      <c r="F46" s="21">
        <v>1</v>
      </c>
      <c r="G46" s="21" t="s">
        <v>121</v>
      </c>
      <c r="H46" s="62">
        <f t="shared" ref="H46:H47" si="31">IFERROR(SUMPRODUCT(B46:G46,$B$3:$G$3)/SUM(M46:R46),"x")</f>
        <v>1</v>
      </c>
      <c r="I46" s="19" t="s">
        <v>200</v>
      </c>
      <c r="M46" s="77">
        <f t="shared" si="19"/>
        <v>0.2</v>
      </c>
      <c r="N46" s="77">
        <f t="shared" si="20"/>
        <v>0.3</v>
      </c>
      <c r="O46" s="77">
        <f t="shared" si="21"/>
        <v>0.1</v>
      </c>
      <c r="P46" s="77">
        <f t="shared" si="22"/>
        <v>0.15</v>
      </c>
      <c r="Q46" s="77">
        <f t="shared" si="22"/>
        <v>0.1</v>
      </c>
      <c r="R46" s="77">
        <f t="shared" si="23"/>
        <v>0</v>
      </c>
    </row>
    <row r="47" spans="1:18" ht="24" x14ac:dyDescent="0.25">
      <c r="A47" s="66" t="s">
        <v>232</v>
      </c>
      <c r="B47" s="21">
        <v>1</v>
      </c>
      <c r="C47" s="21">
        <v>1</v>
      </c>
      <c r="D47" s="21">
        <v>1</v>
      </c>
      <c r="E47" s="21">
        <v>1</v>
      </c>
      <c r="F47" s="21">
        <v>1</v>
      </c>
      <c r="G47" s="21" t="s">
        <v>121</v>
      </c>
      <c r="H47" s="62">
        <f t="shared" si="31"/>
        <v>1</v>
      </c>
      <c r="I47" s="19" t="s">
        <v>200</v>
      </c>
      <c r="M47" s="77">
        <f t="shared" si="19"/>
        <v>0.2</v>
      </c>
      <c r="N47" s="77">
        <f t="shared" si="20"/>
        <v>0.3</v>
      </c>
      <c r="O47" s="77">
        <f t="shared" si="21"/>
        <v>0.1</v>
      </c>
      <c r="P47" s="77">
        <f t="shared" si="22"/>
        <v>0.15</v>
      </c>
      <c r="Q47" s="77">
        <f t="shared" si="22"/>
        <v>0.1</v>
      </c>
      <c r="R47" s="77">
        <f t="shared" si="23"/>
        <v>0</v>
      </c>
    </row>
    <row r="48" spans="1:18" outlineLevel="1" x14ac:dyDescent="0.25">
      <c r="A48" s="66" t="s">
        <v>235</v>
      </c>
      <c r="B48" s="21">
        <v>1</v>
      </c>
      <c r="C48" s="21">
        <v>1</v>
      </c>
      <c r="D48" s="21">
        <v>1</v>
      </c>
      <c r="E48" s="21">
        <v>1</v>
      </c>
      <c r="F48" s="21">
        <v>1</v>
      </c>
      <c r="G48" s="21" t="s">
        <v>121</v>
      </c>
      <c r="H48" s="62">
        <f t="shared" ref="H48" si="32">IFERROR(SUMPRODUCT(B48:G48,$B$3:$G$3)/SUM(M48:R48),"x")</f>
        <v>1</v>
      </c>
      <c r="I48" s="19" t="s">
        <v>200</v>
      </c>
      <c r="M48" s="77">
        <f t="shared" ref="M48" si="33">+IF(B48="x",0,B$3)</f>
        <v>0.2</v>
      </c>
      <c r="N48" s="77">
        <f t="shared" ref="N48" si="34">+IF(C48="x",0,C$3)</f>
        <v>0.3</v>
      </c>
      <c r="O48" s="77">
        <f t="shared" ref="O48" si="35">+IF(D48="x",0,D$3)</f>
        <v>0.1</v>
      </c>
      <c r="P48" s="77">
        <f t="shared" ref="P48" si="36">+IF(E48="x",0,E$3)</f>
        <v>0.15</v>
      </c>
      <c r="Q48" s="77">
        <f t="shared" ref="Q48" si="37">+IF(F48="x",0,F$3)</f>
        <v>0.1</v>
      </c>
      <c r="R48" s="77">
        <f t="shared" ref="R48" si="38">+IF(G48="x",0,G$3)</f>
        <v>0</v>
      </c>
    </row>
    <row r="49" spans="1:18" outlineLevel="1" x14ac:dyDescent="0.25">
      <c r="A49" s="66" t="s">
        <v>236</v>
      </c>
      <c r="B49" s="21">
        <v>1</v>
      </c>
      <c r="C49" s="21">
        <v>1</v>
      </c>
      <c r="D49" s="21">
        <v>1</v>
      </c>
      <c r="E49" s="21">
        <v>1</v>
      </c>
      <c r="F49" s="21">
        <v>1</v>
      </c>
      <c r="G49" s="21" t="s">
        <v>121</v>
      </c>
      <c r="H49" s="62">
        <f t="shared" ref="H49:H51" si="39">IFERROR(SUMPRODUCT(B49:G49,$B$3:$G$3)/SUM(M49:R49),"x")</f>
        <v>1</v>
      </c>
      <c r="I49" s="19" t="s">
        <v>200</v>
      </c>
      <c r="M49" s="77">
        <f t="shared" ref="M49:M51" si="40">+IF(B49="x",0,B$3)</f>
        <v>0.2</v>
      </c>
      <c r="N49" s="77">
        <f t="shared" ref="N49:N51" si="41">+IF(C49="x",0,C$3)</f>
        <v>0.3</v>
      </c>
      <c r="O49" s="77">
        <f t="shared" ref="O49:O51" si="42">+IF(D49="x",0,D$3)</f>
        <v>0.1</v>
      </c>
      <c r="P49" s="77">
        <f t="shared" ref="P49:P51" si="43">+IF(E49="x",0,E$3)</f>
        <v>0.15</v>
      </c>
      <c r="Q49" s="77">
        <f t="shared" ref="Q49:Q51" si="44">+IF(F49="x",0,F$3)</f>
        <v>0.1</v>
      </c>
      <c r="R49" s="77">
        <f t="shared" ref="R49:R51" si="45">+IF(G49="x",0,G$3)</f>
        <v>0</v>
      </c>
    </row>
    <row r="50" spans="1:18" outlineLevel="1" x14ac:dyDescent="0.25">
      <c r="A50" s="66" t="s">
        <v>237</v>
      </c>
      <c r="B50" s="21">
        <v>1</v>
      </c>
      <c r="C50" s="21">
        <v>1</v>
      </c>
      <c r="D50" s="21">
        <v>1</v>
      </c>
      <c r="E50" s="21">
        <v>1</v>
      </c>
      <c r="F50" s="21">
        <v>1</v>
      </c>
      <c r="G50" s="21">
        <v>1</v>
      </c>
      <c r="H50" s="62">
        <f t="shared" si="39"/>
        <v>1</v>
      </c>
      <c r="I50" s="19" t="s">
        <v>200</v>
      </c>
      <c r="M50" s="77">
        <f t="shared" si="40"/>
        <v>0.2</v>
      </c>
      <c r="N50" s="77">
        <f t="shared" si="41"/>
        <v>0.3</v>
      </c>
      <c r="O50" s="77">
        <f t="shared" si="42"/>
        <v>0.1</v>
      </c>
      <c r="P50" s="77">
        <f t="shared" si="43"/>
        <v>0.15</v>
      </c>
      <c r="Q50" s="77">
        <f t="shared" si="44"/>
        <v>0.1</v>
      </c>
      <c r="R50" s="77">
        <f t="shared" si="45"/>
        <v>0.15</v>
      </c>
    </row>
    <row r="51" spans="1:18" outlineLevel="1" x14ac:dyDescent="0.25">
      <c r="A51" s="66" t="s">
        <v>242</v>
      </c>
      <c r="B51" s="21">
        <v>1</v>
      </c>
      <c r="C51" s="21">
        <v>1</v>
      </c>
      <c r="D51" s="21">
        <v>1</v>
      </c>
      <c r="E51" s="21">
        <v>1</v>
      </c>
      <c r="F51" s="21" t="s">
        <v>121</v>
      </c>
      <c r="G51" s="21" t="s">
        <v>121</v>
      </c>
      <c r="H51" s="62">
        <f t="shared" si="39"/>
        <v>1</v>
      </c>
      <c r="I51" s="19"/>
      <c r="M51" s="77">
        <f t="shared" si="40"/>
        <v>0.2</v>
      </c>
      <c r="N51" s="77">
        <f t="shared" si="41"/>
        <v>0.3</v>
      </c>
      <c r="O51" s="77">
        <f t="shared" si="42"/>
        <v>0.1</v>
      </c>
      <c r="P51" s="77">
        <f t="shared" si="43"/>
        <v>0.15</v>
      </c>
      <c r="Q51" s="77">
        <f t="shared" si="44"/>
        <v>0</v>
      </c>
      <c r="R51" s="77">
        <f t="shared" si="45"/>
        <v>0</v>
      </c>
    </row>
    <row r="52" spans="1:18" outlineLevel="1" x14ac:dyDescent="0.25">
      <c r="A52" s="66" t="s">
        <v>243</v>
      </c>
      <c r="B52" s="21">
        <v>1</v>
      </c>
      <c r="C52" s="21">
        <v>1</v>
      </c>
      <c r="D52" s="21">
        <v>1</v>
      </c>
      <c r="E52" s="21">
        <v>1</v>
      </c>
      <c r="F52" s="21" t="s">
        <v>121</v>
      </c>
      <c r="G52" s="21" t="s">
        <v>121</v>
      </c>
      <c r="H52" s="62">
        <f t="shared" ref="H52:H54" si="46">IFERROR(SUMPRODUCT(B52:G52,$B$3:$G$3)/SUM(M52:R52),"x")</f>
        <v>1</v>
      </c>
      <c r="I52" s="19"/>
      <c r="M52" s="77">
        <f t="shared" ref="M52:M54" si="47">+IF(B52="x",0,B$3)</f>
        <v>0.2</v>
      </c>
      <c r="N52" s="77">
        <f t="shared" ref="N52:N54" si="48">+IF(C52="x",0,C$3)</f>
        <v>0.3</v>
      </c>
      <c r="O52" s="77">
        <f t="shared" ref="O52:O54" si="49">+IF(D52="x",0,D$3)</f>
        <v>0.1</v>
      </c>
      <c r="P52" s="77">
        <f t="shared" ref="P52:P54" si="50">+IF(E52="x",0,E$3)</f>
        <v>0.15</v>
      </c>
      <c r="Q52" s="77">
        <f t="shared" ref="Q52:Q54" si="51">+IF(F52="x",0,F$3)</f>
        <v>0</v>
      </c>
      <c r="R52" s="77">
        <f t="shared" ref="R52:R54" si="52">+IF(G52="x",0,G$3)</f>
        <v>0</v>
      </c>
    </row>
    <row r="53" spans="1:18" outlineLevel="1" x14ac:dyDescent="0.25">
      <c r="A53" s="66" t="s">
        <v>244</v>
      </c>
      <c r="B53" s="21">
        <v>1</v>
      </c>
      <c r="C53" s="21">
        <v>1</v>
      </c>
      <c r="D53" s="21">
        <v>1</v>
      </c>
      <c r="E53" s="21">
        <v>1</v>
      </c>
      <c r="F53" s="21" t="s">
        <v>121</v>
      </c>
      <c r="G53" s="21" t="s">
        <v>121</v>
      </c>
      <c r="H53" s="62">
        <f t="shared" si="46"/>
        <v>1</v>
      </c>
      <c r="I53" s="19"/>
      <c r="M53" s="77">
        <f t="shared" si="47"/>
        <v>0.2</v>
      </c>
      <c r="N53" s="77">
        <f t="shared" si="48"/>
        <v>0.3</v>
      </c>
      <c r="O53" s="77">
        <f t="shared" si="49"/>
        <v>0.1</v>
      </c>
      <c r="P53" s="77">
        <f t="shared" si="50"/>
        <v>0.15</v>
      </c>
      <c r="Q53" s="77">
        <f t="shared" si="51"/>
        <v>0</v>
      </c>
      <c r="R53" s="77">
        <f t="shared" si="52"/>
        <v>0</v>
      </c>
    </row>
    <row r="54" spans="1:18" outlineLevel="1" x14ac:dyDescent="0.25">
      <c r="A54" s="66" t="s">
        <v>245</v>
      </c>
      <c r="B54" s="21">
        <v>1</v>
      </c>
      <c r="C54" s="21">
        <v>1</v>
      </c>
      <c r="D54" s="21">
        <v>1</v>
      </c>
      <c r="E54" s="21">
        <v>1</v>
      </c>
      <c r="F54" s="21" t="s">
        <v>121</v>
      </c>
      <c r="G54" s="21" t="s">
        <v>121</v>
      </c>
      <c r="H54" s="62">
        <f t="shared" si="46"/>
        <v>1</v>
      </c>
      <c r="I54" s="19" t="s">
        <v>200</v>
      </c>
      <c r="M54" s="77">
        <f t="shared" si="47"/>
        <v>0.2</v>
      </c>
      <c r="N54" s="77">
        <f t="shared" si="48"/>
        <v>0.3</v>
      </c>
      <c r="O54" s="77">
        <f t="shared" si="49"/>
        <v>0.1</v>
      </c>
      <c r="P54" s="77">
        <f t="shared" si="50"/>
        <v>0.15</v>
      </c>
      <c r="Q54" s="77">
        <f t="shared" si="51"/>
        <v>0</v>
      </c>
      <c r="R54" s="77">
        <f t="shared" si="52"/>
        <v>0</v>
      </c>
    </row>
    <row r="55" spans="1:18" x14ac:dyDescent="0.25">
      <c r="A55" s="66"/>
      <c r="B55" s="19"/>
      <c r="C55" s="19"/>
      <c r="D55" s="19"/>
      <c r="E55" s="19"/>
      <c r="F55" s="19"/>
      <c r="G55" s="19"/>
      <c r="H55" s="19"/>
      <c r="I55" s="19"/>
    </row>
    <row r="56" spans="1:18" x14ac:dyDescent="0.25">
      <c r="A56" s="66"/>
      <c r="B56" s="19"/>
      <c r="C56" s="19"/>
      <c r="D56" s="19"/>
      <c r="E56" s="19"/>
      <c r="F56" s="19"/>
      <c r="G56" s="19"/>
      <c r="H56" s="19"/>
      <c r="I56" s="19"/>
    </row>
    <row r="57" spans="1:18" x14ac:dyDescent="0.25">
      <c r="A57" s="66"/>
      <c r="B57" s="19"/>
      <c r="C57" s="19"/>
      <c r="D57" s="19"/>
      <c r="E57" s="19"/>
      <c r="F57" s="19"/>
      <c r="G57" s="19"/>
      <c r="H57" s="19"/>
      <c r="I57" s="19"/>
    </row>
  </sheetData>
  <mergeCells count="1">
    <mergeCell ref="I4:I5"/>
  </mergeCells>
  <conditionalFormatting sqref="A14:A57">
    <cfRule type="cellIs" dxfId="54" priority="910" stopIfTrue="1" operator="equal">
      <formula>"NO CUMPLE"</formula>
    </cfRule>
  </conditionalFormatting>
  <conditionalFormatting sqref="A14:A57">
    <cfRule type="cellIs" dxfId="53" priority="909" stopIfTrue="1" operator="equal">
      <formula>"Cumple"</formula>
    </cfRule>
  </conditionalFormatting>
  <conditionalFormatting sqref="A63:A1048576 A14:B14 A1:F3 G1:G2 E3:G3 H1:I3 H5 A5 F5 J1:XFD1048576 B38:E40 D39:E42 A40:XFD40 B43:XFD44 B8:G37 A46:XFD46 I8:I45 B45:I1048576 C39:C41 B39:B42 F38:G41 B42:G45 H8:H54 A15:A57 B48:XFD54 B7:I7 A7:A13">
    <cfRule type="cellIs" dxfId="52" priority="906" operator="equal">
      <formula>1</formula>
    </cfRule>
    <cfRule type="cellIs" dxfId="51" priority="907" operator="equal">
      <formula>"NO"</formula>
    </cfRule>
    <cfRule type="cellIs" dxfId="50" priority="908" operator="equal">
      <formula>"SI"</formula>
    </cfRule>
  </conditionalFormatting>
  <conditionalFormatting sqref="H5 H7:H54">
    <cfRule type="cellIs" dxfId="49" priority="905" operator="lessThan">
      <formula>1</formula>
    </cfRule>
  </conditionalFormatting>
  <conditionalFormatting sqref="H13:H14">
    <cfRule type="colorScale" priority="8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14 E15:F23 E24:E25 F21:F27">
    <cfRule type="colorScale" priority="8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H14">
    <cfRule type="iconSet" priority="87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8:C30">
    <cfRule type="colorScale" priority="8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:F30 E26:E27">
    <cfRule type="colorScale" priority="8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iconSet" priority="81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colorScale" priority="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C31">
    <cfRule type="colorScale" priority="8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:F31">
    <cfRule type="colorScale" priority="8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1">
    <cfRule type="colorScale" priority="8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C34">
    <cfRule type="colorScale" priority="7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2:G34">
    <cfRule type="colorScale" priority="7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30">
    <cfRule type="colorScale" priority="6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">
    <cfRule type="colorScale" priority="6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E7 G7">
    <cfRule type="colorScale" priority="6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">
    <cfRule type="iconSet" priority="67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8:H9">
    <cfRule type="colorScale" priority="6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9">
    <cfRule type="iconSet" priority="66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11">
    <cfRule type="colorScale" priority="6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iconSet" priority="66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12">
    <cfRule type="colorScale" priority="6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">
    <cfRule type="iconSet" priority="65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10">
    <cfRule type="colorScale" priority="6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">
    <cfRule type="iconSet" priority="64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7">
    <cfRule type="colorScale" priority="6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D27">
    <cfRule type="colorScale" priority="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7">
    <cfRule type="colorScale" priority="6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42">
    <cfRule type="colorScale" priority="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42">
    <cfRule type="iconSet" priority="62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41:H48">
    <cfRule type="colorScale" priority="6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1:H48">
    <cfRule type="iconSet" priority="60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39:H40">
    <cfRule type="colorScale" priority="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9:H40">
    <cfRule type="iconSet" priority="59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1">
    <cfRule type="colorScale" priority="5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C40">
    <cfRule type="colorScale" priority="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B40">
    <cfRule type="colorScale" priority="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E38 D32:F34 E32:G37">
    <cfRule type="colorScale" priority="10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C38">
    <cfRule type="colorScale" priority="10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:D38">
    <cfRule type="colorScale" priority="10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:F37 G38 E38">
    <cfRule type="colorScale" priority="10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5:G38">
    <cfRule type="colorScale" priority="10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:H48">
    <cfRule type="colorScale" priority="1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:H48">
    <cfRule type="iconSet" priority="114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35:F35">
    <cfRule type="colorScale" priority="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:F35"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">
    <cfRule type="colorScale" priority="5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E38">
    <cfRule type="colorScale" priority="5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">
    <cfRule type="colorScale" priority="5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"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G37">
    <cfRule type="colorScale" priority="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">
    <cfRule type="colorScale" priority="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">
    <cfRule type="colorScale" priority="5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:E41">
    <cfRule type="colorScale" priority="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:D41">
    <cfRule type="colorScale" priority="5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9:G40">
    <cfRule type="colorScale" priority="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8">
    <cfRule type="colorScale" priority="5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5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">
    <cfRule type="colorScale" priority="5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1:G32">
    <cfRule type="colorScale" priority="5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:G36">
    <cfRule type="colorScale" priority="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:F41">
    <cfRule type="colorScale" priority="5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">
    <cfRule type="colorScale" priority="5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4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4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4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4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4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2">
    <cfRule type="colorScale" priority="4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:H48">
    <cfRule type="colorScale" priority="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:H48">
    <cfRule type="iconSet" priority="45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3:C45">
    <cfRule type="colorScale" priority="4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:E45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:D45">
    <cfRule type="colorScale" priority="4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B45">
    <cfRule type="colorScale" priority="4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:F45">
    <cfRule type="colorScale" priority="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3:G45">
    <cfRule type="colorScale" priority="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C40">
    <cfRule type="colorScale" priority="4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:F40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0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5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C48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48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6:H48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6:H48">
    <cfRule type="iconSet" priority="32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46:G48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6:F48"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6:D48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9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9">
    <cfRule type="iconSet" priority="24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49:C49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:G49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F49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4">
    <cfRule type="iconSet" priority="4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54:C5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4:G5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:F5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1">
    <cfRule type="iconSet" priority="3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51:C5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:G5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:F5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2">
    <cfRule type="iconSet" priority="19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52:C5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:G5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:F5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F5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0:H5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0:H54">
    <cfRule type="iconSet" priority="9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50:C54">
    <cfRule type="colorScale" priority="15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:G54">
    <cfRule type="colorScale" priority="15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0:G54">
    <cfRule type="colorScale" priority="1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F54">
    <cfRule type="colorScale" priority="1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0:D54">
    <cfRule type="colorScale" priority="15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I6">
    <cfRule type="cellIs" dxfId="48" priority="6" operator="equal">
      <formula>1</formula>
    </cfRule>
    <cfRule type="cellIs" dxfId="47" priority="7" operator="equal">
      <formula>"NO"</formula>
    </cfRule>
    <cfRule type="cellIs" dxfId="46" priority="8" operator="equal">
      <formula>"SI"</formula>
    </cfRule>
  </conditionalFormatting>
  <conditionalFormatting sqref="H6">
    <cfRule type="cellIs" dxfId="45" priority="5" operator="lessThan">
      <formula>1</formula>
    </cfRule>
  </conditionalFormatting>
  <conditionalFormatting sqref="H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G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8" r:id="rId1" display="(1)PROMOCIONES\(06) Oferta 3G Prepago"/>
    <hyperlink ref="A9" r:id="rId2" display="(1)PROMOCIONES\(07) Ampliación Oferta Renovaciones Handsets LTE"/>
    <hyperlink ref="A10" r:id="rId3" display="(1)PROMOCIONES\(08) Promoción VIVA T-PRESTA HASTA 2 VECES"/>
    <hyperlink ref="A28" r:id="rId4" display="(1)PROMOCIONES\(29) Oferta EQUIPOS 3G PREPAGO"/>
    <hyperlink ref="A29" r:id="rId5" display="(1)PROMOCIONES\(30) Promoción Bolsa de Voz Ilimitada Postpago"/>
    <hyperlink ref="A30" r:id="rId6" display="(1)PROMOCIONES\(31) Oferta Accesorios Huawei"/>
    <hyperlink ref="A31" r:id="rId7" display="(1)PROMOCIONES\(32) Oferta INVIERNO VIVA"/>
    <hyperlink ref="A32" r:id="rId8" display="(1)PROMOCIONES\(33) Oferta Alcatel Idol 3"/>
    <hyperlink ref="A33" r:id="rId9" display="(1)PROMOCIONES\(34) Promoción Compensatoria corte 19May16"/>
    <hyperlink ref="A35" r:id="rId10"/>
    <hyperlink ref="A36" r:id="rId11"/>
    <hyperlink ref="A37" r:id="rId12" display="Promoción Doble Carga desde tu Billetera"/>
    <hyperlink ref="A38" r:id="rId13" display="Oferta Bolsa de Voz Ilimitada"/>
    <hyperlink ref="A39" r:id="rId14"/>
    <hyperlink ref="A41" r:id="rId15"/>
    <hyperlink ref="A34" r:id="rId16" display="(1)PROMOCIONES\(35) Promocion BICI VIVA Familiar"/>
    <hyperlink ref="A42" r:id="rId17"/>
    <hyperlink ref="A43" r:id="rId18"/>
    <hyperlink ref="A40" r:id="rId19"/>
    <hyperlink ref="A45" r:id="rId20" display="Oferta SIM LTE Prepago"/>
    <hyperlink ref="A44" r:id="rId21"/>
    <hyperlink ref="A46" r:id="rId22" display="(1)PROMOCIONES\(33) Oferta Alcatel Idol 3"/>
    <hyperlink ref="A48" r:id="rId23"/>
    <hyperlink ref="A49" r:id="rId24"/>
    <hyperlink ref="A50" r:id="rId25"/>
    <hyperlink ref="A51" r:id="rId26"/>
    <hyperlink ref="A52" r:id="rId27"/>
    <hyperlink ref="A53" r:id="rId28"/>
    <hyperlink ref="A54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8"/>
  <sheetViews>
    <sheetView showGridLines="0" workbookViewId="0">
      <selection activeCell="C6" sqref="C6"/>
    </sheetView>
  </sheetViews>
  <sheetFormatPr baseColWidth="10" defaultRowHeight="15" outlineLevelRow="1" x14ac:dyDescent="0.25"/>
  <cols>
    <col min="1" max="1" width="39.7109375" bestFit="1" customWidth="1"/>
    <col min="2" max="9" width="17.140625" customWidth="1"/>
    <col min="10" max="10" width="17.5703125" customWidth="1"/>
    <col min="11" max="11" width="28" customWidth="1"/>
    <col min="12" max="12" width="35.42578125" customWidth="1"/>
    <col min="15" max="20" width="5.140625" bestFit="1" customWidth="1"/>
    <col min="21" max="21" width="5.140625" customWidth="1"/>
    <col min="22" max="22" width="5.140625" bestFit="1" customWidth="1"/>
  </cols>
  <sheetData>
    <row r="3" spans="1:24" x14ac:dyDescent="0.25">
      <c r="B3" s="73">
        <v>0.1</v>
      </c>
      <c r="C3" s="73">
        <v>0.15</v>
      </c>
      <c r="D3" s="73">
        <v>0.15</v>
      </c>
      <c r="E3" s="73">
        <v>0.1</v>
      </c>
      <c r="F3" s="73">
        <v>0.1</v>
      </c>
      <c r="G3" s="73">
        <v>0.15</v>
      </c>
      <c r="H3" s="73">
        <v>0.1</v>
      </c>
      <c r="I3" s="73">
        <v>0.15</v>
      </c>
    </row>
    <row r="4" spans="1:24" s="63" customFormat="1" ht="75.75" thickBot="1" x14ac:dyDescent="0.25">
      <c r="A4" s="71" t="s">
        <v>114</v>
      </c>
      <c r="B4" s="71" t="s">
        <v>113</v>
      </c>
      <c r="C4" s="71" t="s">
        <v>112</v>
      </c>
      <c r="D4" s="71" t="s">
        <v>111</v>
      </c>
      <c r="E4" s="71" t="s">
        <v>110</v>
      </c>
      <c r="F4" s="71" t="s">
        <v>109</v>
      </c>
      <c r="G4" s="151" t="s">
        <v>124</v>
      </c>
      <c r="H4" s="152"/>
      <c r="I4" s="153"/>
      <c r="J4" s="71" t="s">
        <v>107</v>
      </c>
      <c r="K4" s="149" t="s">
        <v>80</v>
      </c>
    </row>
    <row r="5" spans="1:24" s="63" customFormat="1" ht="75.75" thickBot="1" x14ac:dyDescent="0.25">
      <c r="A5" s="72" t="s">
        <v>120</v>
      </c>
      <c r="B5" s="71" t="s">
        <v>119</v>
      </c>
      <c r="C5" s="71" t="s">
        <v>119</v>
      </c>
      <c r="D5" s="78" t="s">
        <v>119</v>
      </c>
      <c r="E5" s="71" t="s">
        <v>119</v>
      </c>
      <c r="F5" s="71" t="s">
        <v>119</v>
      </c>
      <c r="G5" s="78" t="s">
        <v>152</v>
      </c>
      <c r="H5" s="115" t="s">
        <v>176</v>
      </c>
      <c r="I5" s="111" t="s">
        <v>175</v>
      </c>
      <c r="J5" s="79">
        <f>+AVERAGE(J7:J19)</f>
        <v>1</v>
      </c>
      <c r="K5" s="150"/>
    </row>
    <row r="6" spans="1:24" s="63" customFormat="1" ht="150" x14ac:dyDescent="0.2">
      <c r="A6" s="144" t="s">
        <v>275</v>
      </c>
      <c r="B6" s="141" t="s">
        <v>268</v>
      </c>
      <c r="C6" s="141" t="s">
        <v>276</v>
      </c>
      <c r="D6" s="141" t="s">
        <v>271</v>
      </c>
      <c r="E6" s="141" t="s">
        <v>271</v>
      </c>
      <c r="F6" s="141" t="s">
        <v>271</v>
      </c>
      <c r="G6" s="141" t="s">
        <v>271</v>
      </c>
      <c r="H6" s="141" t="s">
        <v>271</v>
      </c>
      <c r="I6" s="141" t="s">
        <v>271</v>
      </c>
      <c r="J6" s="142" t="s">
        <v>272</v>
      </c>
      <c r="K6" s="145"/>
    </row>
    <row r="7" spans="1:24" ht="34.5" outlineLevel="1" x14ac:dyDescent="0.25">
      <c r="A7" s="106" t="s">
        <v>127</v>
      </c>
      <c r="B7" s="21">
        <v>1</v>
      </c>
      <c r="C7" s="21">
        <v>1</v>
      </c>
      <c r="D7" s="21">
        <v>1</v>
      </c>
      <c r="E7" s="21">
        <v>1</v>
      </c>
      <c r="F7" s="21">
        <v>1</v>
      </c>
      <c r="G7" s="21">
        <v>1</v>
      </c>
      <c r="H7" s="21">
        <v>1</v>
      </c>
      <c r="I7" s="21">
        <v>1</v>
      </c>
      <c r="J7" s="67">
        <f>IFERROR(SUMPRODUCT(B7:I7,$B$3:$I$3)/SUM(O7:V7),"x")</f>
        <v>1</v>
      </c>
      <c r="K7" s="21"/>
      <c r="L7" s="107" t="s">
        <v>136</v>
      </c>
      <c r="O7" s="68">
        <f>+IF(B7="x",0,B$3)</f>
        <v>0.1</v>
      </c>
      <c r="P7" s="68">
        <f t="shared" ref="P7" si="0">+IF(C7="x",0,C$3)</f>
        <v>0.15</v>
      </c>
      <c r="Q7" s="68">
        <f t="shared" ref="Q7:V8" si="1">+IF(D7="x",0,D$3)</f>
        <v>0.15</v>
      </c>
      <c r="R7" s="68">
        <f t="shared" si="1"/>
        <v>0.1</v>
      </c>
      <c r="S7" s="68">
        <f t="shared" si="1"/>
        <v>0.1</v>
      </c>
      <c r="T7" s="68">
        <f t="shared" si="1"/>
        <v>0.15</v>
      </c>
      <c r="U7" s="68">
        <f t="shared" si="1"/>
        <v>0.1</v>
      </c>
      <c r="V7" s="68">
        <f t="shared" si="1"/>
        <v>0.15</v>
      </c>
      <c r="W7" s="68" t="s">
        <v>177</v>
      </c>
      <c r="X7" s="68"/>
    </row>
    <row r="8" spans="1:24" ht="34.5" outlineLevel="1" x14ac:dyDescent="0.25">
      <c r="A8" s="106" t="s">
        <v>125</v>
      </c>
      <c r="B8" s="21">
        <v>1</v>
      </c>
      <c r="C8" s="21">
        <v>1</v>
      </c>
      <c r="D8" s="21">
        <v>1</v>
      </c>
      <c r="E8" s="21">
        <v>1</v>
      </c>
      <c r="F8" s="21">
        <v>1</v>
      </c>
      <c r="G8" s="21">
        <v>1</v>
      </c>
      <c r="H8" s="21">
        <v>1</v>
      </c>
      <c r="I8" s="21">
        <v>1</v>
      </c>
      <c r="J8" s="67">
        <f>IFERROR(SUMPRODUCT(B8:I8,$B$3:$I$3)/SUM(O8:V8),"x")</f>
        <v>1</v>
      </c>
      <c r="K8" s="19"/>
      <c r="L8" s="107" t="s">
        <v>136</v>
      </c>
      <c r="O8" s="68">
        <f>+IF(B8="x",0,B$3)</f>
        <v>0.1</v>
      </c>
      <c r="P8" s="68">
        <f t="shared" ref="P8" si="2">+IF(C8="x",0,C$3)</f>
        <v>0.15</v>
      </c>
      <c r="Q8" s="68">
        <f t="shared" si="1"/>
        <v>0.15</v>
      </c>
      <c r="R8" s="68">
        <f t="shared" si="1"/>
        <v>0.1</v>
      </c>
      <c r="S8" s="68">
        <f t="shared" si="1"/>
        <v>0.1</v>
      </c>
      <c r="T8" s="68">
        <f t="shared" si="1"/>
        <v>0.15</v>
      </c>
      <c r="U8" s="68">
        <f t="shared" si="1"/>
        <v>0.1</v>
      </c>
      <c r="V8" s="68">
        <f t="shared" si="1"/>
        <v>0.15</v>
      </c>
      <c r="W8" s="68"/>
    </row>
    <row r="9" spans="1:24" outlineLevel="1" x14ac:dyDescent="0.25">
      <c r="A9" s="106" t="s">
        <v>126</v>
      </c>
      <c r="B9" s="21">
        <v>1</v>
      </c>
      <c r="C9" s="21">
        <v>1</v>
      </c>
      <c r="D9" s="21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67">
        <f t="shared" ref="J9:J21" si="3">IFERROR(SUMPRODUCT(B9:I9,$B$3:$I$3)/SUM(O9:V9),"x")</f>
        <v>1</v>
      </c>
      <c r="K9" s="19"/>
      <c r="O9" s="68">
        <f t="shared" ref="O9" si="4">+IF(B9="x",0,B$3)</f>
        <v>0.1</v>
      </c>
      <c r="P9" s="68">
        <f t="shared" ref="P9" si="5">+IF(C9="x",0,C$3)</f>
        <v>0.15</v>
      </c>
      <c r="Q9" s="68">
        <f t="shared" ref="Q9" si="6">+IF(D9="x",0,D$3)</f>
        <v>0.15</v>
      </c>
      <c r="R9" s="68">
        <f t="shared" ref="R9" si="7">+IF(E9="x",0,E$3)</f>
        <v>0.1</v>
      </c>
      <c r="S9" s="68">
        <f t="shared" ref="S9" si="8">+IF(F9="x",0,F$3)</f>
        <v>0.1</v>
      </c>
      <c r="T9" s="68">
        <f t="shared" ref="T9:U9" si="9">+IF(G9="x",0,G$3)</f>
        <v>0.15</v>
      </c>
      <c r="U9" s="68">
        <f t="shared" si="9"/>
        <v>0.1</v>
      </c>
      <c r="V9" s="68">
        <f t="shared" ref="V9" si="10">+IF(I9="x",0,I$3)</f>
        <v>0.15</v>
      </c>
      <c r="W9" s="68"/>
    </row>
    <row r="10" spans="1:24" outlineLevel="1" x14ac:dyDescent="0.25">
      <c r="A10" s="106" t="s">
        <v>100</v>
      </c>
      <c r="B10" s="21">
        <v>1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67">
        <f t="shared" si="3"/>
        <v>1</v>
      </c>
      <c r="K10" s="19"/>
      <c r="O10" s="68">
        <f t="shared" ref="O10:O13" si="11">+IF(B10="x",0,B$3)</f>
        <v>0.1</v>
      </c>
      <c r="P10" s="68">
        <f t="shared" ref="P10:P13" si="12">+IF(C10="x",0,C$3)</f>
        <v>0.15</v>
      </c>
      <c r="Q10" s="68">
        <f t="shared" ref="Q10:Q13" si="13">+IF(D10="x",0,D$3)</f>
        <v>0.15</v>
      </c>
      <c r="R10" s="68">
        <f t="shared" ref="R10:R13" si="14">+IF(E10="x",0,E$3)</f>
        <v>0.1</v>
      </c>
      <c r="S10" s="68">
        <f t="shared" ref="S10:S13" si="15">+IF(F10="x",0,F$3)</f>
        <v>0.1</v>
      </c>
      <c r="T10" s="68">
        <f t="shared" ref="T10:U13" si="16">+IF(G10="x",0,G$3)</f>
        <v>0.15</v>
      </c>
      <c r="U10" s="68">
        <f t="shared" si="16"/>
        <v>0.1</v>
      </c>
      <c r="V10" s="68">
        <f t="shared" ref="V10:V13" si="17">+IF(I10="x",0,I$3)</f>
        <v>0.15</v>
      </c>
      <c r="W10" s="68"/>
    </row>
    <row r="11" spans="1:24" outlineLevel="1" x14ac:dyDescent="0.25">
      <c r="A11" s="106" t="s">
        <v>145</v>
      </c>
      <c r="B11" s="21">
        <v>1</v>
      </c>
      <c r="C11" s="21">
        <v>1</v>
      </c>
      <c r="D11" s="21" t="s">
        <v>121</v>
      </c>
      <c r="E11" s="21" t="s">
        <v>121</v>
      </c>
      <c r="F11" s="21" t="s">
        <v>121</v>
      </c>
      <c r="G11" s="21">
        <v>1</v>
      </c>
      <c r="H11" s="21">
        <v>1</v>
      </c>
      <c r="I11" s="21" t="s">
        <v>121</v>
      </c>
      <c r="J11" s="67">
        <f t="shared" si="3"/>
        <v>1</v>
      </c>
      <c r="K11" s="19"/>
      <c r="O11" s="68">
        <f t="shared" si="11"/>
        <v>0.1</v>
      </c>
      <c r="P11" s="68">
        <f t="shared" si="12"/>
        <v>0.15</v>
      </c>
      <c r="Q11" s="68">
        <f t="shared" si="13"/>
        <v>0</v>
      </c>
      <c r="R11" s="68">
        <f t="shared" si="14"/>
        <v>0</v>
      </c>
      <c r="S11" s="68">
        <f t="shared" si="15"/>
        <v>0</v>
      </c>
      <c r="T11" s="68">
        <f t="shared" si="16"/>
        <v>0.15</v>
      </c>
      <c r="U11" s="68">
        <f t="shared" si="16"/>
        <v>0.1</v>
      </c>
      <c r="V11" s="68">
        <f t="shared" si="17"/>
        <v>0</v>
      </c>
      <c r="W11" s="68"/>
    </row>
    <row r="12" spans="1:24" outlineLevel="1" x14ac:dyDescent="0.25">
      <c r="A12" s="106" t="s">
        <v>146</v>
      </c>
      <c r="B12" s="21">
        <v>1</v>
      </c>
      <c r="C12" s="21">
        <v>1</v>
      </c>
      <c r="D12" s="21" t="s">
        <v>121</v>
      </c>
      <c r="E12" s="21" t="s">
        <v>121</v>
      </c>
      <c r="F12" s="21" t="s">
        <v>121</v>
      </c>
      <c r="G12" s="21">
        <v>1</v>
      </c>
      <c r="H12" s="21">
        <v>1</v>
      </c>
      <c r="I12" s="21" t="s">
        <v>121</v>
      </c>
      <c r="J12" s="67">
        <f t="shared" si="3"/>
        <v>1</v>
      </c>
      <c r="K12" s="19"/>
      <c r="O12" s="68">
        <f t="shared" ref="O12" si="18">+IF(B12="x",0,B$3)</f>
        <v>0.1</v>
      </c>
      <c r="P12" s="68">
        <f t="shared" ref="P12" si="19">+IF(C12="x",0,C$3)</f>
        <v>0.15</v>
      </c>
      <c r="Q12" s="68">
        <f t="shared" ref="Q12" si="20">+IF(D12="x",0,D$3)</f>
        <v>0</v>
      </c>
      <c r="R12" s="68">
        <f t="shared" ref="R12" si="21">+IF(E12="x",0,E$3)</f>
        <v>0</v>
      </c>
      <c r="S12" s="68">
        <f t="shared" ref="S12" si="22">+IF(F12="x",0,F$3)</f>
        <v>0</v>
      </c>
      <c r="T12" s="68">
        <f t="shared" ref="T12:U12" si="23">+IF(G12="x",0,G$3)</f>
        <v>0.15</v>
      </c>
      <c r="U12" s="68">
        <f t="shared" si="23"/>
        <v>0.1</v>
      </c>
      <c r="V12" s="68">
        <f t="shared" ref="V12" si="24">+IF(I12="x",0,I$3)</f>
        <v>0</v>
      </c>
      <c r="W12" s="68"/>
    </row>
    <row r="13" spans="1:24" outlineLevel="1" x14ac:dyDescent="0.25">
      <c r="A13" s="106" t="s">
        <v>147</v>
      </c>
      <c r="B13" s="21">
        <v>1</v>
      </c>
      <c r="C13" s="21">
        <v>1</v>
      </c>
      <c r="D13" s="21" t="s">
        <v>121</v>
      </c>
      <c r="E13" s="21" t="s">
        <v>121</v>
      </c>
      <c r="F13" s="21" t="s">
        <v>121</v>
      </c>
      <c r="G13" s="21">
        <v>1</v>
      </c>
      <c r="H13" s="21">
        <v>1</v>
      </c>
      <c r="I13" s="21" t="s">
        <v>121</v>
      </c>
      <c r="J13" s="67">
        <f t="shared" si="3"/>
        <v>1</v>
      </c>
      <c r="K13" s="19"/>
      <c r="O13" s="68">
        <f t="shared" si="11"/>
        <v>0.1</v>
      </c>
      <c r="P13" s="68">
        <f t="shared" si="12"/>
        <v>0.15</v>
      </c>
      <c r="Q13" s="68">
        <f t="shared" si="13"/>
        <v>0</v>
      </c>
      <c r="R13" s="68">
        <f t="shared" si="14"/>
        <v>0</v>
      </c>
      <c r="S13" s="68">
        <f t="shared" si="15"/>
        <v>0</v>
      </c>
      <c r="T13" s="68">
        <f t="shared" si="16"/>
        <v>0.15</v>
      </c>
      <c r="U13" s="68">
        <f t="shared" si="16"/>
        <v>0.1</v>
      </c>
      <c r="V13" s="68">
        <f t="shared" si="17"/>
        <v>0</v>
      </c>
      <c r="W13" s="68"/>
    </row>
    <row r="14" spans="1:24" x14ac:dyDescent="0.25">
      <c r="A14" s="66" t="s">
        <v>163</v>
      </c>
      <c r="B14" s="21">
        <v>1</v>
      </c>
      <c r="C14" s="21">
        <v>1</v>
      </c>
      <c r="D14" s="21" t="s">
        <v>121</v>
      </c>
      <c r="E14" s="21" t="s">
        <v>121</v>
      </c>
      <c r="F14" s="21" t="s">
        <v>121</v>
      </c>
      <c r="G14" s="21">
        <v>1</v>
      </c>
      <c r="H14" s="21" t="s">
        <v>121</v>
      </c>
      <c r="I14" s="21" t="s">
        <v>121</v>
      </c>
      <c r="J14" s="67">
        <f t="shared" si="3"/>
        <v>1</v>
      </c>
      <c r="K14" s="19"/>
      <c r="O14" s="68">
        <f t="shared" ref="O14:O21" si="25">+IF(B14="x",0,B$3)</f>
        <v>0.1</v>
      </c>
      <c r="P14" s="68">
        <f t="shared" ref="P14:P21" si="26">+IF(C14="x",0,C$3)</f>
        <v>0.15</v>
      </c>
      <c r="Q14" s="68">
        <f t="shared" ref="Q14:Q21" si="27">+IF(D14="x",0,D$3)</f>
        <v>0</v>
      </c>
      <c r="R14" s="68">
        <f t="shared" ref="R14:R21" si="28">+IF(E14="x",0,E$3)</f>
        <v>0</v>
      </c>
      <c r="S14" s="68">
        <f t="shared" ref="S14:S21" si="29">+IF(F14="x",0,F$3)</f>
        <v>0</v>
      </c>
      <c r="T14" s="68">
        <f t="shared" ref="T14:T21" si="30">+IF(G14="x",0,G$3)</f>
        <v>0.15</v>
      </c>
      <c r="U14" s="68">
        <f t="shared" ref="U14:U21" si="31">+IF(H14="x",0,H$3)</f>
        <v>0</v>
      </c>
      <c r="V14" s="68">
        <f t="shared" ref="V14:V21" si="32">+IF(I14="x",0,I$3)</f>
        <v>0</v>
      </c>
    </row>
    <row r="15" spans="1:24" x14ac:dyDescent="0.25">
      <c r="A15" s="66" t="s">
        <v>164</v>
      </c>
      <c r="B15" s="21">
        <v>1</v>
      </c>
      <c r="C15" s="21">
        <v>1</v>
      </c>
      <c r="D15" s="21" t="s">
        <v>121</v>
      </c>
      <c r="E15" s="21" t="s">
        <v>121</v>
      </c>
      <c r="F15" s="21" t="s">
        <v>121</v>
      </c>
      <c r="G15" s="21">
        <v>1</v>
      </c>
      <c r="H15" s="21" t="s">
        <v>121</v>
      </c>
      <c r="I15" s="21" t="s">
        <v>121</v>
      </c>
      <c r="J15" s="67">
        <f t="shared" si="3"/>
        <v>1</v>
      </c>
      <c r="K15" s="19"/>
      <c r="O15" s="68">
        <f t="shared" si="25"/>
        <v>0.1</v>
      </c>
      <c r="P15" s="68">
        <f t="shared" si="26"/>
        <v>0.15</v>
      </c>
      <c r="Q15" s="68">
        <f t="shared" si="27"/>
        <v>0</v>
      </c>
      <c r="R15" s="68">
        <f t="shared" si="28"/>
        <v>0</v>
      </c>
      <c r="S15" s="68">
        <f t="shared" si="29"/>
        <v>0</v>
      </c>
      <c r="T15" s="68">
        <f t="shared" si="30"/>
        <v>0.15</v>
      </c>
      <c r="U15" s="68">
        <f t="shared" si="31"/>
        <v>0</v>
      </c>
      <c r="V15" s="68">
        <f t="shared" si="32"/>
        <v>0</v>
      </c>
    </row>
    <row r="16" spans="1:24" x14ac:dyDescent="0.25">
      <c r="A16" s="66" t="s">
        <v>165</v>
      </c>
      <c r="B16" s="21">
        <v>1</v>
      </c>
      <c r="C16" s="21">
        <v>1</v>
      </c>
      <c r="D16" s="21" t="s">
        <v>121</v>
      </c>
      <c r="E16" s="21" t="s">
        <v>121</v>
      </c>
      <c r="F16" s="21" t="s">
        <v>121</v>
      </c>
      <c r="G16" s="21">
        <v>1</v>
      </c>
      <c r="H16" s="21">
        <v>1</v>
      </c>
      <c r="I16" s="21" t="s">
        <v>121</v>
      </c>
      <c r="J16" s="67">
        <f t="shared" si="3"/>
        <v>1</v>
      </c>
      <c r="K16" s="19"/>
      <c r="O16" s="68">
        <f t="shared" si="25"/>
        <v>0.1</v>
      </c>
      <c r="P16" s="68">
        <f t="shared" si="26"/>
        <v>0.15</v>
      </c>
      <c r="Q16" s="68">
        <f t="shared" si="27"/>
        <v>0</v>
      </c>
      <c r="R16" s="68">
        <f t="shared" si="28"/>
        <v>0</v>
      </c>
      <c r="S16" s="68">
        <f t="shared" si="29"/>
        <v>0</v>
      </c>
      <c r="T16" s="68">
        <f t="shared" si="30"/>
        <v>0.15</v>
      </c>
      <c r="U16" s="68">
        <f t="shared" si="31"/>
        <v>0.1</v>
      </c>
      <c r="V16" s="68">
        <f t="shared" si="32"/>
        <v>0</v>
      </c>
    </row>
    <row r="17" spans="1:22" x14ac:dyDescent="0.25">
      <c r="A17" s="66" t="s">
        <v>166</v>
      </c>
      <c r="B17" s="21">
        <v>1</v>
      </c>
      <c r="C17" s="21">
        <v>1</v>
      </c>
      <c r="D17" s="21" t="s">
        <v>121</v>
      </c>
      <c r="E17" s="21" t="s">
        <v>121</v>
      </c>
      <c r="F17" s="21" t="s">
        <v>121</v>
      </c>
      <c r="G17" s="21">
        <v>1</v>
      </c>
      <c r="H17" s="21" t="s">
        <v>121</v>
      </c>
      <c r="I17" s="21" t="s">
        <v>121</v>
      </c>
      <c r="J17" s="67">
        <f t="shared" si="3"/>
        <v>1</v>
      </c>
      <c r="K17" s="19"/>
      <c r="O17" s="68">
        <f t="shared" si="25"/>
        <v>0.1</v>
      </c>
      <c r="P17" s="68">
        <f t="shared" si="26"/>
        <v>0.15</v>
      </c>
      <c r="Q17" s="68">
        <f t="shared" si="27"/>
        <v>0</v>
      </c>
      <c r="R17" s="68">
        <f t="shared" si="28"/>
        <v>0</v>
      </c>
      <c r="S17" s="68">
        <f t="shared" si="29"/>
        <v>0</v>
      </c>
      <c r="T17" s="68">
        <f t="shared" si="30"/>
        <v>0.15</v>
      </c>
      <c r="U17" s="68">
        <f t="shared" si="31"/>
        <v>0</v>
      </c>
      <c r="V17" s="68">
        <f t="shared" si="32"/>
        <v>0</v>
      </c>
    </row>
    <row r="18" spans="1:22" ht="24" x14ac:dyDescent="0.25">
      <c r="A18" s="66" t="s">
        <v>167</v>
      </c>
      <c r="B18" s="21">
        <v>1</v>
      </c>
      <c r="C18" s="21">
        <v>1</v>
      </c>
      <c r="D18" s="21" t="s">
        <v>121</v>
      </c>
      <c r="E18" s="21" t="s">
        <v>121</v>
      </c>
      <c r="F18" s="21" t="s">
        <v>121</v>
      </c>
      <c r="G18" s="21">
        <v>1</v>
      </c>
      <c r="H18" s="21" t="s">
        <v>121</v>
      </c>
      <c r="I18" s="21" t="s">
        <v>121</v>
      </c>
      <c r="J18" s="67">
        <f t="shared" si="3"/>
        <v>1</v>
      </c>
      <c r="K18" s="19"/>
      <c r="O18" s="68">
        <f t="shared" si="25"/>
        <v>0.1</v>
      </c>
      <c r="P18" s="68">
        <f t="shared" si="26"/>
        <v>0.15</v>
      </c>
      <c r="Q18" s="68">
        <f t="shared" si="27"/>
        <v>0</v>
      </c>
      <c r="R18" s="68">
        <f t="shared" si="28"/>
        <v>0</v>
      </c>
      <c r="S18" s="68">
        <f t="shared" si="29"/>
        <v>0</v>
      </c>
      <c r="T18" s="68">
        <f t="shared" si="30"/>
        <v>0.15</v>
      </c>
      <c r="U18" s="68">
        <f t="shared" si="31"/>
        <v>0</v>
      </c>
      <c r="V18" s="68">
        <f t="shared" si="32"/>
        <v>0</v>
      </c>
    </row>
    <row r="19" spans="1:22" x14ac:dyDescent="0.25">
      <c r="A19" s="66" t="s">
        <v>184</v>
      </c>
      <c r="B19" s="21">
        <v>1</v>
      </c>
      <c r="C19" s="21">
        <v>1</v>
      </c>
      <c r="D19" s="21" t="s">
        <v>121</v>
      </c>
      <c r="E19" s="21" t="s">
        <v>121</v>
      </c>
      <c r="F19" s="21" t="s">
        <v>121</v>
      </c>
      <c r="G19" s="21">
        <v>1</v>
      </c>
      <c r="H19" s="21" t="s">
        <v>121</v>
      </c>
      <c r="I19" s="21" t="s">
        <v>121</v>
      </c>
      <c r="J19" s="67">
        <f t="shared" si="3"/>
        <v>1</v>
      </c>
      <c r="K19" s="19"/>
      <c r="O19" s="68">
        <f t="shared" si="25"/>
        <v>0.1</v>
      </c>
      <c r="P19" s="68">
        <f t="shared" si="26"/>
        <v>0.15</v>
      </c>
      <c r="Q19" s="68">
        <f t="shared" si="27"/>
        <v>0</v>
      </c>
      <c r="R19" s="68">
        <f t="shared" si="28"/>
        <v>0</v>
      </c>
      <c r="S19" s="68">
        <f t="shared" si="29"/>
        <v>0</v>
      </c>
      <c r="T19" s="68">
        <f t="shared" si="30"/>
        <v>0.15</v>
      </c>
      <c r="U19" s="68">
        <f t="shared" si="31"/>
        <v>0</v>
      </c>
      <c r="V19" s="68">
        <f t="shared" si="32"/>
        <v>0</v>
      </c>
    </row>
    <row r="20" spans="1:22" x14ac:dyDescent="0.25">
      <c r="A20" s="66" t="s">
        <v>189</v>
      </c>
      <c r="B20" s="21">
        <v>1</v>
      </c>
      <c r="C20" s="21">
        <v>1</v>
      </c>
      <c r="D20" s="21" t="s">
        <v>121</v>
      </c>
      <c r="E20" s="21" t="s">
        <v>121</v>
      </c>
      <c r="F20" s="21" t="s">
        <v>121</v>
      </c>
      <c r="G20" s="21">
        <v>1</v>
      </c>
      <c r="H20" s="21">
        <v>1</v>
      </c>
      <c r="I20" s="21">
        <v>1</v>
      </c>
      <c r="J20" s="67">
        <f t="shared" ref="J20" si="33">IFERROR(SUMPRODUCT(B20:I20,$B$3:$I$3)/SUM(O20:V20),"x")</f>
        <v>1</v>
      </c>
      <c r="K20" s="19"/>
      <c r="O20" s="68">
        <f t="shared" ref="O20" si="34">+IF(B20="x",0,B$3)</f>
        <v>0.1</v>
      </c>
      <c r="P20" s="68">
        <f t="shared" ref="P20" si="35">+IF(C20="x",0,C$3)</f>
        <v>0.15</v>
      </c>
      <c r="Q20" s="68">
        <f t="shared" ref="Q20" si="36">+IF(D20="x",0,D$3)</f>
        <v>0</v>
      </c>
      <c r="R20" s="68">
        <f t="shared" ref="R20" si="37">+IF(E20="x",0,E$3)</f>
        <v>0</v>
      </c>
      <c r="S20" s="68">
        <f t="shared" ref="S20" si="38">+IF(F20="x",0,F$3)</f>
        <v>0</v>
      </c>
      <c r="T20" s="68">
        <f t="shared" ref="T20" si="39">+IF(G20="x",0,G$3)</f>
        <v>0.15</v>
      </c>
      <c r="U20" s="68">
        <f t="shared" ref="U20" si="40">+IF(H20="x",0,H$3)</f>
        <v>0.1</v>
      </c>
      <c r="V20" s="68">
        <f t="shared" ref="V20" si="41">+IF(I20="x",0,I$3)</f>
        <v>0.15</v>
      </c>
    </row>
    <row r="21" spans="1:22" ht="24" x14ac:dyDescent="0.25">
      <c r="A21" s="66" t="s">
        <v>231</v>
      </c>
      <c r="B21" s="21">
        <v>1</v>
      </c>
      <c r="C21" s="21">
        <v>1</v>
      </c>
      <c r="D21" s="21" t="s">
        <v>121</v>
      </c>
      <c r="E21" s="21" t="s">
        <v>121</v>
      </c>
      <c r="F21" s="21" t="s">
        <v>121</v>
      </c>
      <c r="G21" s="21">
        <v>1</v>
      </c>
      <c r="H21" s="21">
        <v>1</v>
      </c>
      <c r="I21" s="21" t="s">
        <v>121</v>
      </c>
      <c r="J21" s="67">
        <f t="shared" si="3"/>
        <v>1</v>
      </c>
      <c r="K21" s="19"/>
      <c r="O21" s="68">
        <f t="shared" si="25"/>
        <v>0.1</v>
      </c>
      <c r="P21" s="68">
        <f t="shared" si="26"/>
        <v>0.15</v>
      </c>
      <c r="Q21" s="68">
        <f t="shared" si="27"/>
        <v>0</v>
      </c>
      <c r="R21" s="68">
        <f t="shared" si="28"/>
        <v>0</v>
      </c>
      <c r="S21" s="68">
        <f t="shared" si="29"/>
        <v>0</v>
      </c>
      <c r="T21" s="68">
        <f t="shared" si="30"/>
        <v>0.15</v>
      </c>
      <c r="U21" s="68">
        <f t="shared" si="31"/>
        <v>0.1</v>
      </c>
      <c r="V21" s="68">
        <f t="shared" si="32"/>
        <v>0</v>
      </c>
    </row>
    <row r="22" spans="1:22" x14ac:dyDescent="0.25">
      <c r="A22" s="66" t="s">
        <v>203</v>
      </c>
      <c r="B22" s="21">
        <v>1</v>
      </c>
      <c r="C22" s="21">
        <v>1</v>
      </c>
      <c r="D22" s="21" t="s">
        <v>121</v>
      </c>
      <c r="E22" s="21" t="s">
        <v>121</v>
      </c>
      <c r="F22" s="21" t="s">
        <v>121</v>
      </c>
      <c r="G22" s="21">
        <v>1</v>
      </c>
      <c r="H22" s="21">
        <v>1</v>
      </c>
      <c r="I22" s="21" t="s">
        <v>121</v>
      </c>
      <c r="J22" s="67">
        <f t="shared" ref="J22:J23" si="42">IFERROR(SUMPRODUCT(B22:I22,$B$3:$I$3)/SUM(O22:V22),"x")</f>
        <v>1</v>
      </c>
      <c r="K22" s="19"/>
      <c r="O22" s="68">
        <f t="shared" ref="O22:O23" si="43">+IF(B22="x",0,B$3)</f>
        <v>0.1</v>
      </c>
      <c r="P22" s="68">
        <f t="shared" ref="P22:P23" si="44">+IF(C22="x",0,C$3)</f>
        <v>0.15</v>
      </c>
      <c r="Q22" s="68">
        <f t="shared" ref="Q22:Q23" si="45">+IF(D22="x",0,D$3)</f>
        <v>0</v>
      </c>
      <c r="R22" s="68">
        <f t="shared" ref="R22:R23" si="46">+IF(E22="x",0,E$3)</f>
        <v>0</v>
      </c>
      <c r="S22" s="68">
        <f t="shared" ref="S22:S23" si="47">+IF(F22="x",0,F$3)</f>
        <v>0</v>
      </c>
      <c r="T22" s="68">
        <f t="shared" ref="T22:T23" si="48">+IF(G22="x",0,G$3)</f>
        <v>0.15</v>
      </c>
      <c r="U22" s="68">
        <f t="shared" ref="U22:U23" si="49">+IF(H22="x",0,H$3)</f>
        <v>0.1</v>
      </c>
      <c r="V22" s="68">
        <f t="shared" ref="V22:V23" si="50">+IF(I22="x",0,I$3)</f>
        <v>0</v>
      </c>
    </row>
    <row r="23" spans="1:22" ht="24" x14ac:dyDescent="0.25">
      <c r="A23" s="66" t="s">
        <v>232</v>
      </c>
      <c r="B23" s="21">
        <v>1</v>
      </c>
      <c r="C23" s="21">
        <v>1</v>
      </c>
      <c r="D23" s="21" t="s">
        <v>121</v>
      </c>
      <c r="E23" s="21" t="s">
        <v>121</v>
      </c>
      <c r="F23" s="21" t="s">
        <v>121</v>
      </c>
      <c r="G23" s="21">
        <v>1</v>
      </c>
      <c r="H23" s="21">
        <v>1</v>
      </c>
      <c r="I23" s="21" t="s">
        <v>121</v>
      </c>
      <c r="J23" s="67">
        <f t="shared" si="42"/>
        <v>1</v>
      </c>
      <c r="K23" s="19"/>
      <c r="O23" s="68">
        <f t="shared" si="43"/>
        <v>0.1</v>
      </c>
      <c r="P23" s="68">
        <f t="shared" si="44"/>
        <v>0.15</v>
      </c>
      <c r="Q23" s="68">
        <f t="shared" si="45"/>
        <v>0</v>
      </c>
      <c r="R23" s="68">
        <f t="shared" si="46"/>
        <v>0</v>
      </c>
      <c r="S23" s="68">
        <f t="shared" si="47"/>
        <v>0</v>
      </c>
      <c r="T23" s="68">
        <f t="shared" si="48"/>
        <v>0.15</v>
      </c>
      <c r="U23" s="68">
        <f t="shared" si="49"/>
        <v>0.1</v>
      </c>
      <c r="V23" s="68">
        <f t="shared" si="50"/>
        <v>0</v>
      </c>
    </row>
    <row r="24" spans="1:22" x14ac:dyDescent="0.25">
      <c r="A24" s="66" t="s">
        <v>235</v>
      </c>
      <c r="B24" s="21">
        <v>1</v>
      </c>
      <c r="C24" s="21">
        <v>1</v>
      </c>
      <c r="D24" s="21" t="s">
        <v>121</v>
      </c>
      <c r="E24" s="21" t="s">
        <v>121</v>
      </c>
      <c r="F24" s="21" t="s">
        <v>121</v>
      </c>
      <c r="G24" s="21">
        <v>1</v>
      </c>
      <c r="H24" s="21">
        <v>1</v>
      </c>
      <c r="I24" s="21" t="s">
        <v>121</v>
      </c>
      <c r="J24" s="67">
        <f t="shared" ref="J24" si="51">IFERROR(SUMPRODUCT(B24:I24,$B$3:$I$3)/SUM(O24:V24),"x")</f>
        <v>1</v>
      </c>
      <c r="K24" s="19"/>
      <c r="O24" s="68">
        <f t="shared" ref="O24" si="52">+IF(B24="x",0,B$3)</f>
        <v>0.1</v>
      </c>
      <c r="P24" s="68">
        <f t="shared" ref="P24" si="53">+IF(C24="x",0,C$3)</f>
        <v>0.15</v>
      </c>
      <c r="Q24" s="68">
        <f t="shared" ref="Q24" si="54">+IF(D24="x",0,D$3)</f>
        <v>0</v>
      </c>
      <c r="R24" s="68">
        <f t="shared" ref="R24" si="55">+IF(E24="x",0,E$3)</f>
        <v>0</v>
      </c>
      <c r="S24" s="68">
        <f t="shared" ref="S24" si="56">+IF(F24="x",0,F$3)</f>
        <v>0</v>
      </c>
      <c r="T24" s="68">
        <f t="shared" ref="T24" si="57">+IF(G24="x",0,G$3)</f>
        <v>0.15</v>
      </c>
      <c r="U24" s="68">
        <f t="shared" ref="U24" si="58">+IF(H24="x",0,H$3)</f>
        <v>0.1</v>
      </c>
      <c r="V24" s="68">
        <f t="shared" ref="V24" si="59">+IF(I24="x",0,I$3)</f>
        <v>0</v>
      </c>
    </row>
    <row r="25" spans="1:22" x14ac:dyDescent="0.25">
      <c r="A25" s="66" t="s">
        <v>237</v>
      </c>
      <c r="B25" s="21">
        <v>1</v>
      </c>
      <c r="C25" s="21">
        <v>1</v>
      </c>
      <c r="D25" s="21" t="s">
        <v>121</v>
      </c>
      <c r="E25" s="21" t="s">
        <v>121</v>
      </c>
      <c r="F25" s="21" t="s">
        <v>121</v>
      </c>
      <c r="G25" s="21">
        <v>1</v>
      </c>
      <c r="H25" s="21">
        <v>1</v>
      </c>
      <c r="I25" s="21">
        <v>1</v>
      </c>
      <c r="J25" s="67">
        <f t="shared" ref="J25:J27" si="60">IFERROR(SUMPRODUCT(B25:I25,$B$3:$I$3)/SUM(O25:V25),"x")</f>
        <v>1</v>
      </c>
      <c r="K25" s="19"/>
      <c r="O25" s="68">
        <f t="shared" ref="O25:O27" si="61">+IF(B25="x",0,B$3)</f>
        <v>0.1</v>
      </c>
      <c r="P25" s="68">
        <f t="shared" ref="P25:P27" si="62">+IF(C25="x",0,C$3)</f>
        <v>0.15</v>
      </c>
      <c r="Q25" s="68">
        <f t="shared" ref="Q25:Q27" si="63">+IF(D25="x",0,D$3)</f>
        <v>0</v>
      </c>
      <c r="R25" s="68">
        <f t="shared" ref="R25:R27" si="64">+IF(E25="x",0,E$3)</f>
        <v>0</v>
      </c>
      <c r="S25" s="68">
        <f t="shared" ref="S25:S27" si="65">+IF(F25="x",0,F$3)</f>
        <v>0</v>
      </c>
      <c r="T25" s="68">
        <f t="shared" ref="T25:T27" si="66">+IF(G25="x",0,G$3)</f>
        <v>0.15</v>
      </c>
      <c r="U25" s="68">
        <f t="shared" ref="U25:U27" si="67">+IF(H25="x",0,H$3)</f>
        <v>0.1</v>
      </c>
      <c r="V25" s="68">
        <f t="shared" ref="V25:V27" si="68">+IF(I25="x",0,I$3)</f>
        <v>0.15</v>
      </c>
    </row>
    <row r="26" spans="1:22" x14ac:dyDescent="0.25">
      <c r="A26" s="66" t="s">
        <v>242</v>
      </c>
      <c r="B26" s="21">
        <v>1</v>
      </c>
      <c r="C26" s="21">
        <v>1</v>
      </c>
      <c r="D26" s="21" t="s">
        <v>121</v>
      </c>
      <c r="E26" s="21" t="s">
        <v>121</v>
      </c>
      <c r="F26" s="21" t="s">
        <v>121</v>
      </c>
      <c r="G26" s="21">
        <v>1</v>
      </c>
      <c r="H26" s="21">
        <v>1</v>
      </c>
      <c r="I26" s="21" t="s">
        <v>121</v>
      </c>
      <c r="J26" s="67">
        <f t="shared" si="60"/>
        <v>1</v>
      </c>
      <c r="K26" s="19"/>
      <c r="O26" s="68">
        <f t="shared" si="61"/>
        <v>0.1</v>
      </c>
      <c r="P26" s="68">
        <f t="shared" si="62"/>
        <v>0.15</v>
      </c>
      <c r="Q26" s="68">
        <f t="shared" si="63"/>
        <v>0</v>
      </c>
      <c r="R26" s="68">
        <f t="shared" si="64"/>
        <v>0</v>
      </c>
      <c r="S26" s="68">
        <f t="shared" si="65"/>
        <v>0</v>
      </c>
      <c r="T26" s="68">
        <f t="shared" si="66"/>
        <v>0.15</v>
      </c>
      <c r="U26" s="68">
        <f t="shared" si="67"/>
        <v>0.1</v>
      </c>
      <c r="V26" s="68">
        <f t="shared" si="68"/>
        <v>0</v>
      </c>
    </row>
    <row r="27" spans="1:22" x14ac:dyDescent="0.25">
      <c r="A27" s="66" t="s">
        <v>243</v>
      </c>
      <c r="B27" s="21">
        <v>1</v>
      </c>
      <c r="C27" s="21">
        <v>1</v>
      </c>
      <c r="D27" s="21" t="s">
        <v>121</v>
      </c>
      <c r="E27" s="21" t="s">
        <v>121</v>
      </c>
      <c r="F27" s="21" t="s">
        <v>121</v>
      </c>
      <c r="G27" s="21">
        <v>1</v>
      </c>
      <c r="H27" s="21" t="s">
        <v>121</v>
      </c>
      <c r="I27" s="21" t="s">
        <v>121</v>
      </c>
      <c r="J27" s="67">
        <f t="shared" si="60"/>
        <v>1</v>
      </c>
      <c r="K27" s="19"/>
      <c r="O27" s="68">
        <f t="shared" si="61"/>
        <v>0.1</v>
      </c>
      <c r="P27" s="68">
        <f t="shared" si="62"/>
        <v>0.15</v>
      </c>
      <c r="Q27" s="68">
        <f t="shared" si="63"/>
        <v>0</v>
      </c>
      <c r="R27" s="68">
        <f t="shared" si="64"/>
        <v>0</v>
      </c>
      <c r="S27" s="68">
        <f t="shared" si="65"/>
        <v>0</v>
      </c>
      <c r="T27" s="68">
        <f t="shared" si="66"/>
        <v>0.15</v>
      </c>
      <c r="U27" s="68">
        <f t="shared" si="67"/>
        <v>0</v>
      </c>
      <c r="V27" s="68">
        <f t="shared" si="68"/>
        <v>0</v>
      </c>
    </row>
    <row r="28" spans="1:22" x14ac:dyDescent="0.25">
      <c r="A28" s="66" t="s">
        <v>244</v>
      </c>
      <c r="B28" s="21">
        <v>1</v>
      </c>
      <c r="C28" s="21">
        <v>1</v>
      </c>
      <c r="D28" s="21" t="s">
        <v>121</v>
      </c>
      <c r="E28" s="21" t="s">
        <v>121</v>
      </c>
      <c r="F28" s="21" t="s">
        <v>121</v>
      </c>
      <c r="G28" s="21">
        <v>1</v>
      </c>
      <c r="H28" s="21" t="s">
        <v>121</v>
      </c>
      <c r="I28" s="21" t="s">
        <v>121</v>
      </c>
      <c r="J28" s="67">
        <f t="shared" ref="J28" si="69">IFERROR(SUMPRODUCT(B28:I28,$B$3:$I$3)/SUM(O28:V28),"x")</f>
        <v>1</v>
      </c>
      <c r="K28" s="19"/>
      <c r="O28" s="68">
        <f t="shared" ref="O28" si="70">+IF(B28="x",0,B$3)</f>
        <v>0.1</v>
      </c>
      <c r="P28" s="68">
        <f t="shared" ref="P28" si="71">+IF(C28="x",0,C$3)</f>
        <v>0.15</v>
      </c>
      <c r="Q28" s="68">
        <f t="shared" ref="Q28" si="72">+IF(D28="x",0,D$3)</f>
        <v>0</v>
      </c>
      <c r="R28" s="68">
        <f t="shared" ref="R28" si="73">+IF(E28="x",0,E$3)</f>
        <v>0</v>
      </c>
      <c r="S28" s="68">
        <f t="shared" ref="S28" si="74">+IF(F28="x",0,F$3)</f>
        <v>0</v>
      </c>
      <c r="T28" s="68">
        <f t="shared" ref="T28" si="75">+IF(G28="x",0,G$3)</f>
        <v>0.15</v>
      </c>
      <c r="U28" s="68">
        <f t="shared" ref="U28" si="76">+IF(H28="x",0,H$3)</f>
        <v>0</v>
      </c>
      <c r="V28" s="68">
        <f t="shared" ref="V28" si="77">+IF(I28="x",0,I$3)</f>
        <v>0</v>
      </c>
    </row>
  </sheetData>
  <mergeCells count="2">
    <mergeCell ref="G4:I4"/>
    <mergeCell ref="K4:K5"/>
  </mergeCells>
  <conditionalFormatting sqref="B7:I28">
    <cfRule type="cellIs" dxfId="44" priority="1211" operator="equal">
      <formula>"si"</formula>
    </cfRule>
  </conditionalFormatting>
  <conditionalFormatting sqref="A5:J5 D7:K7 X7 K8:K13 W7:W13 B7:J13 B10:C21 B14:K18 J14:J21 G8:G20 A20:J20 H11:H14 O7:V28 B19:J28 A7:A25">
    <cfRule type="cellIs" dxfId="43" priority="1204" operator="equal">
      <formula>1</formula>
    </cfRule>
    <cfRule type="cellIs" dxfId="42" priority="1205" operator="equal">
      <formula>"NO"</formula>
    </cfRule>
    <cfRule type="cellIs" dxfId="41" priority="1206" operator="equal">
      <formula>"SI"</formula>
    </cfRule>
  </conditionalFormatting>
  <conditionalFormatting sqref="J5 J7:J28">
    <cfRule type="cellIs" dxfId="40" priority="1190" operator="lessThan">
      <formula>1</formula>
    </cfRule>
  </conditionalFormatting>
  <conditionalFormatting sqref="J5">
    <cfRule type="iconSet" priority="108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colorScale" priority="1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">
    <cfRule type="colorScale" priority="1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">
    <cfRule type="iconSet" priority="109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2:F12 I12">
    <cfRule type="colorScale" priority="9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 D12 I12">
    <cfRule type="colorScale" priority="9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9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">
    <cfRule type="colorScale" priority="8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B8">
    <cfRule type="colorScale" priority="1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:I9 G8:G14">
    <cfRule type="colorScale" priority="1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:J10">
    <cfRule type="colorScale" priority="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:J10">
    <cfRule type="iconSet" priority="77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J8">
    <cfRule type="colorScale" priority="7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">
    <cfRule type="iconSet" priority="75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10">
    <cfRule type="colorScale" priority="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:I10">
    <cfRule type="colorScale" priority="7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">
    <cfRule type="colorScale" priority="15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">
    <cfRule type="colorScale" priority="15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I11">
    <cfRule type="colorScale" priority="15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 F11 I11">
    <cfRule type="colorScale" priority="15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H11 E11">
    <cfRule type="colorScale" priority="1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C10 B7:I8 B10:C15 G8:G14">
    <cfRule type="colorScale" priority="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21">
    <cfRule type="colorScale" priority="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21">
    <cfRule type="iconSet" priority="70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12">
    <cfRule type="colorScale" priority="7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">
    <cfRule type="colorScale" priority="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H12">
    <cfRule type="colorScale" priority="6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A25">
    <cfRule type="cellIs" dxfId="39" priority="685" stopIfTrue="1" operator="equal">
      <formula>"NO CUMPLE"</formula>
    </cfRule>
  </conditionalFormatting>
  <conditionalFormatting sqref="A14:A25">
    <cfRule type="cellIs" dxfId="38" priority="684" stopIfTrue="1" operator="equal">
      <formula>"Cumple"</formula>
    </cfRule>
  </conditionalFormatting>
  <conditionalFormatting sqref="B13 B9">
    <cfRule type="colorScale" priority="15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">
    <cfRule type="colorScale" priority="1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I13">
    <cfRule type="colorScale" priority="15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 F13 D13">
    <cfRule type="colorScale" priority="1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H13 E13">
    <cfRule type="colorScale" priority="1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C15">
    <cfRule type="colorScale" priority="6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:I9">
    <cfRule type="colorScale" priority="6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B21">
    <cfRule type="colorScale" priority="24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C21">
    <cfRule type="colorScale" priority="2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:I21">
    <cfRule type="colorScale" priority="24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:F21 D14:D21 I14:I21">
    <cfRule type="colorScale" priority="24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E21 G14:H21 I20">
    <cfRule type="colorScale" priority="24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:J21">
    <cfRule type="colorScale" priority="24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:J21">
    <cfRule type="iconSet" priority="2479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16:C21">
    <cfRule type="colorScale" priority="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G18">
    <cfRule type="colorScale" priority="6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">
    <cfRule type="colorScale" priority="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:G20">
    <cfRule type="colorScale" priority="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">
    <cfRule type="colorScale" priority="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">
    <cfRule type="colorScale" priority="6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">
    <cfRule type="colorScale" priority="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">
    <cfRule type="iconSet" priority="62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2">
    <cfRule type="colorScale" priority="6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">
    <cfRule type="colorScale" priority="6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:I22">
    <cfRule type="colorScale" priority="6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 F22 I22">
    <cfRule type="colorScale" priority="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H22 E22">
    <cfRule type="colorScale" priority="6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C22">
    <cfRule type="colorScale" priority="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">
    <cfRule type="colorScale" priority="6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">
    <cfRule type="colorScale" priority="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">
    <cfRule type="colorScale" priority="5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:I20">
    <cfRule type="colorScale" priority="5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">
    <cfRule type="colorScale" priority="5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">
    <cfRule type="iconSet" priority="58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3">
    <cfRule type="colorScale" priority="5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">
    <cfRule type="colorScale" priority="5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I23"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 F23 I23">
    <cfRule type="colorScale" priority="5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H23 E23">
    <cfRule type="colorScale" priority="5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C23">
    <cfRule type="colorScale" priority="5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">
    <cfRule type="colorScale" priority="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">
    <cfRule type="colorScale" priority="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">
    <cfRule type="colorScale" priority="5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">
    <cfRule type="iconSet" priority="56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4">
    <cfRule type="colorScale" priority="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5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I24">
    <cfRule type="colorScale" priority="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 F24 I24">
    <cfRule type="colorScale" priority="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:H24 E24">
    <cfRule type="colorScale" priority="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C24">
    <cfRule type="colorScale" priority="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">
    <cfRule type="colorScale" priority="5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5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">
    <cfRule type="iconSet" priority="46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5">
    <cfRule type="colorScale" priority="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I25">
    <cfRule type="colorScale" priority="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 F25 I25">
    <cfRule type="colorScale" priority="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H25 E25">
    <cfRule type="colorScale" priority="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C25">
    <cfRule type="colorScale" priority="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4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:H14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6:A28">
    <cfRule type="cellIs" dxfId="37" priority="310" stopIfTrue="1" operator="equal">
      <formula>"NO CUMPLE"</formula>
    </cfRule>
  </conditionalFormatting>
  <conditionalFormatting sqref="A26:A28">
    <cfRule type="cellIs" dxfId="36" priority="309" stopIfTrue="1" operator="equal">
      <formula>"Cumple"</formula>
    </cfRule>
  </conditionalFormatting>
  <conditionalFormatting sqref="A26:A28">
    <cfRule type="cellIs" dxfId="35" priority="306" operator="equal">
      <formula>1</formula>
    </cfRule>
    <cfRule type="cellIs" dxfId="34" priority="307" operator="equal">
      <formula>"NO"</formula>
    </cfRule>
    <cfRule type="cellIs" dxfId="33" priority="308" operator="equal">
      <formula>"SI"</formula>
    </cfRule>
  </conditionalFormatting>
  <conditionalFormatting sqref="J26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">
    <cfRule type="iconSet" priority="30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6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I26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 F26 I26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:H26 E26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C26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">
    <cfRule type="iconSet" priority="28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7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:I27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 F27 I27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:H27 E27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C27"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">
    <cfRule type="iconSet" priority="18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8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:I28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 F28 I28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:H28 E28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C28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 K6">
    <cfRule type="cellIs" dxfId="32" priority="23" operator="equal">
      <formula>1</formula>
    </cfRule>
    <cfRule type="cellIs" dxfId="31" priority="24" operator="equal">
      <formula>"NO"</formula>
    </cfRule>
    <cfRule type="cellIs" dxfId="30" priority="25" operator="equal">
      <formula>"SI"</formula>
    </cfRule>
  </conditionalFormatting>
  <conditionalFormatting sqref="B6">
    <cfRule type="cellIs" dxfId="29" priority="16" operator="equal">
      <formula>1</formula>
    </cfRule>
    <cfRule type="cellIs" dxfId="28" priority="17" operator="equal">
      <formula>"NO"</formula>
    </cfRule>
    <cfRule type="cellIs" dxfId="27" priority="18" operator="equal">
      <formula>"SI"</formula>
    </cfRule>
  </conditionalFormatting>
  <conditionalFormatting sqref="B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">
    <cfRule type="cellIs" dxfId="26" priority="12" operator="equal">
      <formula>1</formula>
    </cfRule>
    <cfRule type="cellIs" dxfId="25" priority="13" operator="equal">
      <formula>"NO"</formula>
    </cfRule>
    <cfRule type="cellIs" dxfId="24" priority="14" operator="equal">
      <formula>"SI"</formula>
    </cfRule>
  </conditionalFormatting>
  <conditionalFormatting sqref="C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I6">
    <cfRule type="cellIs" dxfId="23" priority="8" operator="equal">
      <formula>1</formula>
    </cfRule>
    <cfRule type="cellIs" dxfId="22" priority="9" operator="equal">
      <formula>"NO"</formula>
    </cfRule>
    <cfRule type="cellIs" dxfId="21" priority="10" operator="equal">
      <formula>"SI"</formula>
    </cfRule>
  </conditionalFormatting>
  <conditionalFormatting sqref="D6:I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">
    <cfRule type="cellIs" dxfId="20" priority="4" operator="equal">
      <formula>1</formula>
    </cfRule>
    <cfRule type="cellIs" dxfId="19" priority="5" operator="equal">
      <formula>"NO"</formula>
    </cfRule>
    <cfRule type="cellIs" dxfId="18" priority="6" operator="equal">
      <formula>"SI"</formula>
    </cfRule>
  </conditionalFormatting>
  <conditionalFormatting sqref="J6">
    <cfRule type="cellIs" dxfId="17" priority="3" operator="lessThan">
      <formula>1</formula>
    </cfRule>
  </conditionalFormatting>
  <conditionalFormatting sqref="J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hyperlinks>
    <hyperlink ref="A7" r:id="rId1" display="(1)PROMOCIONES\(01) Incentivo de recarga"/>
    <hyperlink ref="A10" r:id="rId2" display="(1)PROMOCIONES\(05)MI PRIMERA RECARGA ES DOBLE"/>
    <hyperlink ref="A8" r:id="rId3"/>
    <hyperlink ref="A9" r:id="rId4"/>
    <hyperlink ref="A19" r:id="rId5" display="(1)PROMOCIONES\(35) Promocion BICI VIVA Familiar"/>
    <hyperlink ref="A21" r:id="rId6"/>
    <hyperlink ref="A22" r:id="rId7"/>
    <hyperlink ref="A20" r:id="rId8"/>
    <hyperlink ref="A24" r:id="rId9"/>
    <hyperlink ref="A25" r:id="rId10"/>
    <hyperlink ref="A26" r:id="rId11"/>
    <hyperlink ref="A27" r:id="rId12"/>
    <hyperlink ref="A28" r:id="rId13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4"/>
  <sheetViews>
    <sheetView tabSelected="1" zoomScale="70" zoomScaleNormal="70" workbookViewId="0">
      <pane xSplit="3" ySplit="2" topLeftCell="D57" activePane="bottomRight" state="frozen"/>
      <selection pane="topRight" activeCell="D1" sqref="D1"/>
      <selection pane="bottomLeft" activeCell="A4" sqref="A4"/>
      <selection pane="bottomRight" activeCell="Q14" sqref="Q14:Q15"/>
    </sheetView>
  </sheetViews>
  <sheetFormatPr baseColWidth="10" defaultRowHeight="15" x14ac:dyDescent="0.25"/>
  <cols>
    <col min="1" max="1" width="4.28515625" style="2" customWidth="1"/>
    <col min="2" max="2" width="65.7109375" style="3" customWidth="1"/>
    <col min="3" max="3" width="16.140625" style="2" customWidth="1"/>
    <col min="4" max="4" width="21" style="92" customWidth="1"/>
    <col min="5" max="5" width="10.85546875" style="2" hidden="1" customWidth="1"/>
    <col min="6" max="6" width="18.42578125" style="2" customWidth="1"/>
    <col min="7" max="8" width="14.7109375" style="2"/>
    <col min="9" max="9" width="27.7109375" style="2" customWidth="1"/>
    <col min="10" max="10" width="35.5703125" style="2" customWidth="1"/>
    <col min="11" max="11" width="13.140625" style="92" customWidth="1"/>
    <col min="12" max="12" width="11.42578125" style="2" customWidth="1"/>
    <col min="13" max="13" width="11.42578125" style="92" customWidth="1"/>
    <col min="14" max="14" width="11.42578125" style="2" customWidth="1"/>
    <col min="15" max="15" width="31.140625" style="2" customWidth="1"/>
    <col min="16" max="17" width="19.42578125" style="92" customWidth="1"/>
    <col min="18" max="18" width="15.28515625" style="2" customWidth="1"/>
    <col min="19" max="19" width="11.42578125" style="2" customWidth="1"/>
    <col min="20" max="20" width="19.85546875" style="2" customWidth="1"/>
    <col min="21" max="21" width="21.28515625" style="2" customWidth="1"/>
    <col min="22" max="22" width="19.5703125" style="2" customWidth="1"/>
    <col min="23" max="23" width="17.140625" style="2" customWidth="1"/>
    <col min="24" max="24" width="17.5703125" style="2" customWidth="1"/>
    <col min="25" max="25" width="11.42578125" style="2" hidden="1" customWidth="1"/>
    <col min="26" max="26" width="28" style="2" customWidth="1"/>
    <col min="27" max="27" width="18.7109375" style="2" customWidth="1"/>
    <col min="28" max="28" width="18.7109375" style="92" customWidth="1"/>
    <col min="29" max="29" width="22" style="2" bestFit="1" customWidth="1"/>
    <col min="30" max="30" width="22" style="92" customWidth="1"/>
    <col min="31" max="31" width="18" style="2" customWidth="1"/>
    <col min="32" max="32" width="18" style="92" customWidth="1"/>
    <col min="33" max="33" width="24.85546875" style="2" bestFit="1" customWidth="1"/>
    <col min="34" max="34" width="24.85546875" style="92" customWidth="1"/>
    <col min="35" max="35" width="19.140625" style="2" bestFit="1" customWidth="1"/>
    <col min="36" max="36" width="19.140625" style="92" customWidth="1"/>
    <col min="37" max="37" width="61" style="2" customWidth="1"/>
    <col min="38" max="38" width="55.28515625" style="2" customWidth="1"/>
    <col min="39" max="16384" width="11.42578125" style="2"/>
  </cols>
  <sheetData>
    <row r="1" spans="1:38" ht="45" customHeight="1" x14ac:dyDescent="0.25">
      <c r="B1" s="219" t="s">
        <v>23</v>
      </c>
      <c r="C1" s="219"/>
      <c r="D1" s="219"/>
      <c r="E1" s="219"/>
      <c r="F1" s="220"/>
      <c r="G1" s="200" t="s">
        <v>13</v>
      </c>
      <c r="H1" s="201"/>
      <c r="I1" s="198" t="s">
        <v>9</v>
      </c>
      <c r="J1" s="211"/>
      <c r="K1" s="211"/>
      <c r="L1" s="211"/>
      <c r="M1" s="211"/>
      <c r="N1" s="211"/>
      <c r="O1" s="199"/>
      <c r="P1" s="212"/>
      <c r="Q1" s="212"/>
      <c r="R1" s="212"/>
      <c r="S1" s="213"/>
      <c r="T1" s="214" t="s">
        <v>12</v>
      </c>
      <c r="U1" s="215"/>
      <c r="V1" s="215"/>
      <c r="W1" s="215"/>
      <c r="X1" s="216"/>
      <c r="Y1" s="23"/>
      <c r="Z1" s="52"/>
      <c r="AA1" s="208" t="s">
        <v>79</v>
      </c>
      <c r="AB1" s="209"/>
      <c r="AC1" s="209"/>
      <c r="AD1" s="209"/>
      <c r="AE1" s="209"/>
      <c r="AF1" s="209"/>
      <c r="AG1" s="209"/>
      <c r="AH1" s="209"/>
      <c r="AI1" s="210"/>
      <c r="AJ1" s="114"/>
      <c r="AK1" s="16"/>
      <c r="AL1" s="49"/>
    </row>
    <row r="2" spans="1:38" ht="117" customHeight="1" x14ac:dyDescent="0.25">
      <c r="A2" s="1"/>
      <c r="B2" s="9" t="s">
        <v>5</v>
      </c>
      <c r="C2" s="24" t="s">
        <v>13</v>
      </c>
      <c r="D2" s="24" t="s">
        <v>195</v>
      </c>
      <c r="E2" s="15" t="s">
        <v>20</v>
      </c>
      <c r="F2" s="9" t="s">
        <v>7</v>
      </c>
      <c r="G2" s="22" t="s">
        <v>0</v>
      </c>
      <c r="H2" s="9" t="s">
        <v>1</v>
      </c>
      <c r="I2" s="4" t="s">
        <v>6</v>
      </c>
      <c r="J2" s="4" t="s">
        <v>3</v>
      </c>
      <c r="K2" s="198" t="s">
        <v>83</v>
      </c>
      <c r="L2" s="199"/>
      <c r="M2" s="198" t="s">
        <v>84</v>
      </c>
      <c r="N2" s="199"/>
      <c r="O2" s="4" t="s">
        <v>74</v>
      </c>
      <c r="P2" s="154" t="s">
        <v>81</v>
      </c>
      <c r="Q2" s="155"/>
      <c r="R2" s="7" t="s">
        <v>99</v>
      </c>
      <c r="S2" s="7" t="s">
        <v>80</v>
      </c>
      <c r="T2" s="4" t="s">
        <v>2</v>
      </c>
      <c r="U2" s="5" t="s">
        <v>72</v>
      </c>
      <c r="V2" s="5" t="s">
        <v>73</v>
      </c>
      <c r="W2" s="5" t="s">
        <v>11</v>
      </c>
      <c r="X2" s="41" t="s">
        <v>92</v>
      </c>
      <c r="Y2" s="8" t="s">
        <v>82</v>
      </c>
      <c r="Z2" s="53" t="s">
        <v>98</v>
      </c>
      <c r="AA2" s="208" t="s">
        <v>77</v>
      </c>
      <c r="AB2" s="210"/>
      <c r="AC2" s="208" t="s">
        <v>76</v>
      </c>
      <c r="AD2" s="210"/>
      <c r="AE2" s="208" t="s">
        <v>75</v>
      </c>
      <c r="AF2" s="210"/>
      <c r="AG2" s="208" t="s">
        <v>78</v>
      </c>
      <c r="AH2" s="210"/>
      <c r="AI2" s="208" t="s">
        <v>10</v>
      </c>
      <c r="AJ2" s="210"/>
      <c r="AK2" s="15" t="s">
        <v>21</v>
      </c>
      <c r="AL2" s="51"/>
    </row>
    <row r="3" spans="1:38" s="92" customFormat="1" ht="117" customHeight="1" x14ac:dyDescent="0.25">
      <c r="A3" s="128"/>
      <c r="B3" s="129" t="s">
        <v>248</v>
      </c>
      <c r="C3" s="130" t="str">
        <f t="shared" ref="C3:C4" ca="1" si="0">IF(H3&lt;TODAY(),"FINALIZADA","VIGENTE")</f>
        <v>VIGENTE</v>
      </c>
      <c r="D3" s="131" t="s">
        <v>249</v>
      </c>
      <c r="E3" s="132"/>
      <c r="F3" s="133" t="s">
        <v>251</v>
      </c>
      <c r="G3" s="130" t="s">
        <v>252</v>
      </c>
      <c r="H3" s="130" t="s">
        <v>253</v>
      </c>
      <c r="I3" s="133" t="s">
        <v>254</v>
      </c>
      <c r="J3" s="134" t="s">
        <v>255</v>
      </c>
      <c r="K3" s="206" t="s">
        <v>250</v>
      </c>
      <c r="L3" s="207"/>
      <c r="M3" s="206" t="s">
        <v>257</v>
      </c>
      <c r="N3" s="207"/>
      <c r="O3" s="133" t="s">
        <v>256</v>
      </c>
      <c r="P3" s="135" t="s">
        <v>285</v>
      </c>
      <c r="Q3" s="135" t="s">
        <v>284</v>
      </c>
      <c r="R3" s="136" t="s">
        <v>258</v>
      </c>
      <c r="S3" s="137" t="s">
        <v>256</v>
      </c>
      <c r="T3" s="138" t="s">
        <v>259</v>
      </c>
      <c r="U3" s="138" t="s">
        <v>260</v>
      </c>
      <c r="V3" s="138" t="s">
        <v>261</v>
      </c>
      <c r="W3" s="138" t="s">
        <v>261</v>
      </c>
      <c r="X3" s="138" t="s">
        <v>261</v>
      </c>
      <c r="Y3" s="137"/>
      <c r="Z3" s="137" t="s">
        <v>262</v>
      </c>
      <c r="AA3" s="223" t="s">
        <v>263</v>
      </c>
      <c r="AB3" s="224"/>
      <c r="AC3" s="206" t="s">
        <v>264</v>
      </c>
      <c r="AD3" s="207"/>
      <c r="AE3" s="206" t="s">
        <v>265</v>
      </c>
      <c r="AF3" s="207"/>
      <c r="AG3" s="206" t="s">
        <v>266</v>
      </c>
      <c r="AH3" s="207"/>
      <c r="AI3" s="206" t="s">
        <v>267</v>
      </c>
      <c r="AJ3" s="207"/>
      <c r="AK3" s="139" t="s">
        <v>256</v>
      </c>
      <c r="AL3" s="51"/>
    </row>
    <row r="4" spans="1:38" ht="49.5" customHeight="1" x14ac:dyDescent="0.3">
      <c r="A4" s="87">
        <v>1</v>
      </c>
      <c r="B4" s="61" t="s">
        <v>127</v>
      </c>
      <c r="C4" s="55" t="str">
        <f t="shared" ca="1" si="0"/>
        <v>FINALIZADA</v>
      </c>
      <c r="D4" s="118">
        <v>104</v>
      </c>
      <c r="E4" s="89"/>
      <c r="F4" s="91" t="s">
        <v>14</v>
      </c>
      <c r="G4" s="55">
        <v>42387</v>
      </c>
      <c r="H4" s="54">
        <v>42393</v>
      </c>
      <c r="I4" s="95" t="s">
        <v>129</v>
      </c>
      <c r="J4" s="102" t="s">
        <v>102</v>
      </c>
      <c r="K4" s="196" t="s">
        <v>103</v>
      </c>
      <c r="L4" s="197"/>
      <c r="M4" s="156"/>
      <c r="N4" s="157"/>
      <c r="O4" s="90"/>
      <c r="P4" s="96" t="s">
        <v>286</v>
      </c>
      <c r="Q4" s="96" t="s">
        <v>342</v>
      </c>
      <c r="R4" s="99">
        <f>H4-G4</f>
        <v>6</v>
      </c>
      <c r="S4" s="88"/>
      <c r="T4" s="98">
        <v>42387</v>
      </c>
      <c r="U4" s="98" t="s">
        <v>19</v>
      </c>
      <c r="V4" s="98" t="s">
        <v>19</v>
      </c>
      <c r="W4" s="98" t="s">
        <v>19</v>
      </c>
      <c r="X4" s="98" t="s">
        <v>19</v>
      </c>
      <c r="Y4" s="88"/>
      <c r="Z4" s="88"/>
      <c r="AA4" s="158">
        <v>42393</v>
      </c>
      <c r="AB4" s="159"/>
      <c r="AC4" s="156" t="s">
        <v>206</v>
      </c>
      <c r="AD4" s="157"/>
      <c r="AE4" s="156" t="s">
        <v>205</v>
      </c>
      <c r="AF4" s="157"/>
      <c r="AG4" s="156" t="s">
        <v>205</v>
      </c>
      <c r="AH4" s="157"/>
      <c r="AI4" s="156" t="s">
        <v>205</v>
      </c>
      <c r="AJ4" s="157"/>
      <c r="AK4" s="59"/>
      <c r="AL4" s="50"/>
    </row>
    <row r="5" spans="1:38" ht="32.25" customHeight="1" x14ac:dyDescent="0.25">
      <c r="A5" s="166">
        <v>2</v>
      </c>
      <c r="B5" s="217" t="s">
        <v>125</v>
      </c>
      <c r="C5" s="104" t="str">
        <f ca="1">IF(H5&lt;TODAY(),"FINALIZADA","VIGENTE")</f>
        <v>FINALIZADA</v>
      </c>
      <c r="D5" s="162">
        <v>105</v>
      </c>
      <c r="E5" s="190"/>
      <c r="F5" s="172" t="s">
        <v>14</v>
      </c>
      <c r="G5" s="55">
        <v>42387</v>
      </c>
      <c r="H5" s="54">
        <v>42391</v>
      </c>
      <c r="I5" s="166" t="s">
        <v>130</v>
      </c>
      <c r="J5" s="166" t="s">
        <v>102</v>
      </c>
      <c r="K5" s="202" t="s">
        <v>103</v>
      </c>
      <c r="L5" s="203"/>
      <c r="M5" s="168" t="s">
        <v>101</v>
      </c>
      <c r="N5" s="169"/>
      <c r="O5" s="172"/>
      <c r="P5" s="174" t="s">
        <v>287</v>
      </c>
      <c r="Q5" s="174" t="s">
        <v>342</v>
      </c>
      <c r="R5" s="176">
        <f>H5-G5</f>
        <v>4</v>
      </c>
      <c r="S5" s="178"/>
      <c r="T5" s="180">
        <v>42387</v>
      </c>
      <c r="U5" s="180" t="s">
        <v>19</v>
      </c>
      <c r="V5" s="180" t="s">
        <v>19</v>
      </c>
      <c r="W5" s="180" t="s">
        <v>19</v>
      </c>
      <c r="X5" s="180" t="s">
        <v>19</v>
      </c>
      <c r="Y5" s="178"/>
      <c r="Z5" s="178"/>
      <c r="AA5" s="158">
        <v>42391</v>
      </c>
      <c r="AB5" s="159"/>
      <c r="AC5" s="156" t="s">
        <v>208</v>
      </c>
      <c r="AD5" s="157"/>
      <c r="AE5" s="156" t="s">
        <v>205</v>
      </c>
      <c r="AF5" s="157"/>
      <c r="AG5" s="156" t="s">
        <v>205</v>
      </c>
      <c r="AH5" s="157"/>
      <c r="AI5" s="156" t="s">
        <v>205</v>
      </c>
      <c r="AJ5" s="157"/>
      <c r="AK5" s="221"/>
      <c r="AL5" s="50"/>
    </row>
    <row r="6" spans="1:38" s="92" customFormat="1" ht="32.25" customHeight="1" x14ac:dyDescent="0.25">
      <c r="A6" s="167"/>
      <c r="B6" s="218"/>
      <c r="C6" s="104" t="str">
        <f ca="1">IF(H6&lt;TODAY(),"FINALIZADA","VIGENTE")</f>
        <v>FINALIZADA</v>
      </c>
      <c r="D6" s="163"/>
      <c r="E6" s="191"/>
      <c r="F6" s="173"/>
      <c r="G6" s="94">
        <v>42401</v>
      </c>
      <c r="H6" s="93">
        <v>42405</v>
      </c>
      <c r="I6" s="167"/>
      <c r="J6" s="167"/>
      <c r="K6" s="204"/>
      <c r="L6" s="205"/>
      <c r="M6" s="170"/>
      <c r="N6" s="171"/>
      <c r="O6" s="173"/>
      <c r="P6" s="175"/>
      <c r="Q6" s="175"/>
      <c r="R6" s="177"/>
      <c r="S6" s="179"/>
      <c r="T6" s="181"/>
      <c r="U6" s="181"/>
      <c r="V6" s="181"/>
      <c r="W6" s="181"/>
      <c r="X6" s="181"/>
      <c r="Y6" s="179"/>
      <c r="Z6" s="179"/>
      <c r="AA6" s="158">
        <v>42405</v>
      </c>
      <c r="AB6" s="159"/>
      <c r="AC6" s="194" t="s">
        <v>207</v>
      </c>
      <c r="AD6" s="195"/>
      <c r="AE6" s="156" t="s">
        <v>205</v>
      </c>
      <c r="AF6" s="157"/>
      <c r="AG6" s="156" t="s">
        <v>205</v>
      </c>
      <c r="AH6" s="157"/>
      <c r="AI6" s="156" t="s">
        <v>205</v>
      </c>
      <c r="AJ6" s="157"/>
      <c r="AK6" s="222"/>
      <c r="AL6" s="101"/>
    </row>
    <row r="7" spans="1:38" ht="44.25" customHeight="1" x14ac:dyDescent="0.3">
      <c r="A7" s="87">
        <v>3</v>
      </c>
      <c r="B7" s="105" t="s">
        <v>126</v>
      </c>
      <c r="C7" s="55" t="str">
        <f t="shared" ref="C7:C40" ca="1" si="1">IF(H7&lt;TODAY(),"FINALIZADA","VIGENTE")</f>
        <v>FINALIZADA</v>
      </c>
      <c r="D7" s="118">
        <v>106</v>
      </c>
      <c r="E7" s="83"/>
      <c r="F7" s="91" t="s">
        <v>14</v>
      </c>
      <c r="G7" s="55">
        <v>42386</v>
      </c>
      <c r="H7" s="54">
        <v>42403</v>
      </c>
      <c r="I7" s="56" t="s">
        <v>131</v>
      </c>
      <c r="J7" s="86" t="s">
        <v>102</v>
      </c>
      <c r="K7" s="196" t="s">
        <v>87</v>
      </c>
      <c r="L7" s="197"/>
      <c r="M7" s="156" t="s">
        <v>101</v>
      </c>
      <c r="N7" s="157"/>
      <c r="O7" s="85"/>
      <c r="P7" s="96" t="s">
        <v>288</v>
      </c>
      <c r="Q7" s="96" t="s">
        <v>343</v>
      </c>
      <c r="R7" s="82">
        <f t="shared" ref="R7:R12" si="2">H7-G7</f>
        <v>17</v>
      </c>
      <c r="S7" s="81"/>
      <c r="T7" s="98">
        <v>42387</v>
      </c>
      <c r="U7" s="57" t="s">
        <v>19</v>
      </c>
      <c r="V7" s="57" t="s">
        <v>19</v>
      </c>
      <c r="W7" s="57" t="s">
        <v>19</v>
      </c>
      <c r="X7" s="57" t="s">
        <v>19</v>
      </c>
      <c r="Y7" s="81"/>
      <c r="Z7" s="81"/>
      <c r="AA7" s="158">
        <v>42393</v>
      </c>
      <c r="AB7" s="159"/>
      <c r="AC7" s="156" t="s">
        <v>206</v>
      </c>
      <c r="AD7" s="157"/>
      <c r="AE7" s="156" t="s">
        <v>19</v>
      </c>
      <c r="AF7" s="157"/>
      <c r="AG7" s="156"/>
      <c r="AH7" s="157"/>
      <c r="AI7" s="156" t="s">
        <v>19</v>
      </c>
      <c r="AJ7" s="157"/>
      <c r="AK7" s="59" t="s">
        <v>225</v>
      </c>
      <c r="AL7" s="50"/>
    </row>
    <row r="8" spans="1:38" ht="45" customHeight="1" x14ac:dyDescent="0.3">
      <c r="A8" s="87">
        <v>4</v>
      </c>
      <c r="B8" s="61" t="s">
        <v>128</v>
      </c>
      <c r="C8" s="55" t="str">
        <f t="shared" ca="1" si="1"/>
        <v>FINALIZADA</v>
      </c>
      <c r="D8" s="119" t="s">
        <v>196</v>
      </c>
      <c r="E8" s="83"/>
      <c r="F8" s="91" t="s">
        <v>14</v>
      </c>
      <c r="G8" s="94">
        <v>42390</v>
      </c>
      <c r="H8" s="93">
        <v>42490</v>
      </c>
      <c r="I8" s="91" t="s">
        <v>85</v>
      </c>
      <c r="J8" s="91" t="s">
        <v>85</v>
      </c>
      <c r="K8" s="156" t="s">
        <v>85</v>
      </c>
      <c r="L8" s="157"/>
      <c r="M8" s="156" t="s">
        <v>85</v>
      </c>
      <c r="N8" s="157"/>
      <c r="O8" s="91"/>
      <c r="P8" s="96" t="s">
        <v>289</v>
      </c>
      <c r="Q8" s="96" t="s">
        <v>343</v>
      </c>
      <c r="R8" s="99">
        <f t="shared" si="2"/>
        <v>100</v>
      </c>
      <c r="S8" s="103"/>
      <c r="T8" s="98">
        <v>42388</v>
      </c>
      <c r="U8" s="100" t="s">
        <v>19</v>
      </c>
      <c r="V8" s="97" t="s">
        <v>19</v>
      </c>
      <c r="W8" s="100" t="s">
        <v>88</v>
      </c>
      <c r="X8" s="97" t="s">
        <v>19</v>
      </c>
      <c r="Y8" s="103"/>
      <c r="Z8" s="103"/>
      <c r="AA8" s="156" t="s">
        <v>85</v>
      </c>
      <c r="AB8" s="157"/>
      <c r="AC8" s="156" t="s">
        <v>85</v>
      </c>
      <c r="AD8" s="157"/>
      <c r="AE8" s="156" t="s">
        <v>85</v>
      </c>
      <c r="AF8" s="157"/>
      <c r="AG8" s="156" t="s">
        <v>85</v>
      </c>
      <c r="AH8" s="157"/>
      <c r="AI8" s="156" t="s">
        <v>85</v>
      </c>
      <c r="AJ8" s="157"/>
      <c r="AK8" s="59"/>
      <c r="AL8" s="50"/>
    </row>
    <row r="9" spans="1:38" ht="45" customHeight="1" x14ac:dyDescent="0.3">
      <c r="A9" s="87">
        <v>5</v>
      </c>
      <c r="B9" s="61" t="s">
        <v>100</v>
      </c>
      <c r="C9" s="55" t="str">
        <f t="shared" ca="1" si="1"/>
        <v>FINALIZADA</v>
      </c>
      <c r="D9" s="118">
        <v>108</v>
      </c>
      <c r="E9" s="83"/>
      <c r="F9" s="91" t="s">
        <v>14</v>
      </c>
      <c r="G9" s="55">
        <v>42391</v>
      </c>
      <c r="H9" s="54">
        <v>42405</v>
      </c>
      <c r="I9" s="95" t="s">
        <v>132</v>
      </c>
      <c r="J9" s="102" t="s">
        <v>102</v>
      </c>
      <c r="K9" s="196" t="s">
        <v>103</v>
      </c>
      <c r="L9" s="197"/>
      <c r="M9" s="156" t="s">
        <v>101</v>
      </c>
      <c r="N9" s="157"/>
      <c r="O9" s="91"/>
      <c r="P9" s="96" t="s">
        <v>290</v>
      </c>
      <c r="Q9" s="96" t="s">
        <v>344</v>
      </c>
      <c r="R9" s="99">
        <f t="shared" si="2"/>
        <v>14</v>
      </c>
      <c r="S9" s="81"/>
      <c r="T9" s="98">
        <v>42389</v>
      </c>
      <c r="U9" s="98" t="s">
        <v>19</v>
      </c>
      <c r="V9" s="98" t="s">
        <v>19</v>
      </c>
      <c r="W9" s="98" t="s">
        <v>19</v>
      </c>
      <c r="X9" s="98" t="s">
        <v>19</v>
      </c>
      <c r="Y9" s="81"/>
      <c r="Z9" s="81"/>
      <c r="AA9" s="158">
        <v>42405</v>
      </c>
      <c r="AB9" s="159"/>
      <c r="AC9" s="156" t="s">
        <v>209</v>
      </c>
      <c r="AD9" s="157"/>
      <c r="AE9" s="156" t="s">
        <v>205</v>
      </c>
      <c r="AF9" s="157"/>
      <c r="AG9" s="156" t="s">
        <v>205</v>
      </c>
      <c r="AH9" s="157"/>
      <c r="AI9" s="156" t="s">
        <v>205</v>
      </c>
      <c r="AJ9" s="157"/>
      <c r="AK9" s="59"/>
      <c r="AL9" s="50"/>
    </row>
    <row r="10" spans="1:38" ht="45" customHeight="1" x14ac:dyDescent="0.3">
      <c r="A10" s="87">
        <v>6</v>
      </c>
      <c r="B10" s="61" t="s">
        <v>134</v>
      </c>
      <c r="C10" s="94" t="str">
        <f t="shared" ca="1" si="1"/>
        <v>FINALIZADA</v>
      </c>
      <c r="D10" s="118">
        <v>110</v>
      </c>
      <c r="E10" s="83"/>
      <c r="F10" s="91" t="s">
        <v>14</v>
      </c>
      <c r="G10" s="55">
        <v>42410</v>
      </c>
      <c r="H10" s="54">
        <v>42439</v>
      </c>
      <c r="I10" s="91" t="s">
        <v>85</v>
      </c>
      <c r="J10" s="91" t="s">
        <v>85</v>
      </c>
      <c r="K10" s="156" t="s">
        <v>85</v>
      </c>
      <c r="L10" s="157"/>
      <c r="M10" s="156" t="s">
        <v>85</v>
      </c>
      <c r="N10" s="157"/>
      <c r="O10" s="84"/>
      <c r="P10" s="96" t="s">
        <v>291</v>
      </c>
      <c r="Q10" s="96" t="s">
        <v>345</v>
      </c>
      <c r="R10" s="99">
        <f t="shared" si="2"/>
        <v>29</v>
      </c>
      <c r="S10" s="81"/>
      <c r="T10" s="57">
        <v>42410</v>
      </c>
      <c r="U10" s="100" t="s">
        <v>19</v>
      </c>
      <c r="V10" s="97" t="s">
        <v>19</v>
      </c>
      <c r="W10" s="100" t="s">
        <v>88</v>
      </c>
      <c r="X10" s="97" t="s">
        <v>19</v>
      </c>
      <c r="Y10" s="81"/>
      <c r="Z10" s="81"/>
      <c r="AA10" s="156" t="s">
        <v>85</v>
      </c>
      <c r="AB10" s="157"/>
      <c r="AC10" s="156" t="s">
        <v>85</v>
      </c>
      <c r="AD10" s="157"/>
      <c r="AE10" s="156" t="s">
        <v>85</v>
      </c>
      <c r="AF10" s="157"/>
      <c r="AG10" s="156" t="s">
        <v>85</v>
      </c>
      <c r="AH10" s="157"/>
      <c r="AI10" s="156" t="s">
        <v>85</v>
      </c>
      <c r="AJ10" s="157"/>
      <c r="AK10" s="59"/>
      <c r="AL10" s="50"/>
    </row>
    <row r="11" spans="1:38" ht="45" customHeight="1" x14ac:dyDescent="0.3">
      <c r="A11" s="87">
        <v>7</v>
      </c>
      <c r="B11" s="61" t="s">
        <v>135</v>
      </c>
      <c r="C11" s="94" t="str">
        <f t="shared" ca="1" si="1"/>
        <v>FINALIZADA</v>
      </c>
      <c r="D11" s="118" t="s">
        <v>197</v>
      </c>
      <c r="E11" s="83"/>
      <c r="F11" s="91" t="s">
        <v>14</v>
      </c>
      <c r="G11" s="55">
        <v>42411</v>
      </c>
      <c r="H11" s="54">
        <v>42460</v>
      </c>
      <c r="I11" s="91" t="s">
        <v>85</v>
      </c>
      <c r="J11" s="91" t="s">
        <v>85</v>
      </c>
      <c r="K11" s="156" t="s">
        <v>85</v>
      </c>
      <c r="L11" s="157"/>
      <c r="M11" s="156" t="s">
        <v>85</v>
      </c>
      <c r="N11" s="157"/>
      <c r="O11" s="84"/>
      <c r="P11" s="96" t="s">
        <v>292</v>
      </c>
      <c r="Q11" s="96" t="s">
        <v>346</v>
      </c>
      <c r="R11" s="99">
        <f t="shared" si="2"/>
        <v>49</v>
      </c>
      <c r="S11" s="81"/>
      <c r="T11" s="57">
        <v>42411</v>
      </c>
      <c r="U11" s="100" t="s">
        <v>19</v>
      </c>
      <c r="V11" s="97" t="s">
        <v>19</v>
      </c>
      <c r="W11" s="100" t="s">
        <v>88</v>
      </c>
      <c r="X11" s="97" t="s">
        <v>19</v>
      </c>
      <c r="Y11" s="81"/>
      <c r="Z11" s="81"/>
      <c r="AA11" s="156" t="s">
        <v>85</v>
      </c>
      <c r="AB11" s="157"/>
      <c r="AC11" s="156" t="s">
        <v>85</v>
      </c>
      <c r="AD11" s="157"/>
      <c r="AE11" s="156" t="s">
        <v>85</v>
      </c>
      <c r="AF11" s="157"/>
      <c r="AG11" s="156" t="s">
        <v>85</v>
      </c>
      <c r="AH11" s="157"/>
      <c r="AI11" s="156" t="s">
        <v>85</v>
      </c>
      <c r="AJ11" s="157"/>
      <c r="AK11" s="59"/>
      <c r="AL11" s="50"/>
    </row>
    <row r="12" spans="1:38" ht="45" customHeight="1" x14ac:dyDescent="0.3">
      <c r="A12" s="87">
        <v>8</v>
      </c>
      <c r="B12" s="61" t="s">
        <v>133</v>
      </c>
      <c r="C12" s="94" t="str">
        <f t="shared" ca="1" si="1"/>
        <v>FINALIZADA</v>
      </c>
      <c r="D12" s="118">
        <v>112</v>
      </c>
      <c r="E12" s="83"/>
      <c r="F12" s="91" t="s">
        <v>14</v>
      </c>
      <c r="G12" s="55">
        <v>42423</v>
      </c>
      <c r="H12" s="54">
        <v>42444</v>
      </c>
      <c r="I12" s="91" t="s">
        <v>85</v>
      </c>
      <c r="J12" s="91" t="s">
        <v>85</v>
      </c>
      <c r="K12" s="156" t="s">
        <v>85</v>
      </c>
      <c r="L12" s="157"/>
      <c r="M12" s="156" t="s">
        <v>85</v>
      </c>
      <c r="N12" s="157"/>
      <c r="O12" s="84"/>
      <c r="P12" s="96" t="s">
        <v>293</v>
      </c>
      <c r="Q12" s="96" t="s">
        <v>347</v>
      </c>
      <c r="R12" s="99">
        <f t="shared" si="2"/>
        <v>21</v>
      </c>
      <c r="S12" s="81"/>
      <c r="T12" s="98">
        <v>42421</v>
      </c>
      <c r="U12" s="100" t="s">
        <v>19</v>
      </c>
      <c r="V12" s="97" t="s">
        <v>19</v>
      </c>
      <c r="W12" s="100" t="s">
        <v>88</v>
      </c>
      <c r="X12" s="97" t="s">
        <v>19</v>
      </c>
      <c r="Y12" s="81"/>
      <c r="Z12" s="81"/>
      <c r="AA12" s="156" t="s">
        <v>85</v>
      </c>
      <c r="AB12" s="157"/>
      <c r="AC12" s="156" t="s">
        <v>85</v>
      </c>
      <c r="AD12" s="157"/>
      <c r="AE12" s="156" t="s">
        <v>85</v>
      </c>
      <c r="AF12" s="157"/>
      <c r="AG12" s="156" t="s">
        <v>85</v>
      </c>
      <c r="AH12" s="157"/>
      <c r="AI12" s="156" t="s">
        <v>85</v>
      </c>
      <c r="AJ12" s="157"/>
      <c r="AK12" s="59"/>
      <c r="AL12" s="50"/>
    </row>
    <row r="13" spans="1:38" ht="45" customHeight="1" x14ac:dyDescent="0.3">
      <c r="A13" s="87">
        <v>9</v>
      </c>
      <c r="B13" s="61" t="s">
        <v>137</v>
      </c>
      <c r="C13" s="94" t="str">
        <f t="shared" ca="1" si="1"/>
        <v>FINALIZADA</v>
      </c>
      <c r="D13" s="118">
        <v>114</v>
      </c>
      <c r="E13" s="83"/>
      <c r="F13" s="91" t="s">
        <v>14</v>
      </c>
      <c r="G13" s="55">
        <v>42425</v>
      </c>
      <c r="H13" s="54">
        <v>42485</v>
      </c>
      <c r="I13" s="91" t="s">
        <v>85</v>
      </c>
      <c r="J13" s="91" t="s">
        <v>85</v>
      </c>
      <c r="K13" s="156" t="s">
        <v>85</v>
      </c>
      <c r="L13" s="157"/>
      <c r="M13" s="156" t="s">
        <v>85</v>
      </c>
      <c r="N13" s="157"/>
      <c r="O13" s="91"/>
      <c r="P13" s="96" t="s">
        <v>294</v>
      </c>
      <c r="Q13" s="96" t="s">
        <v>348</v>
      </c>
      <c r="R13" s="99">
        <f t="shared" ref="R13:R42" si="3">H13-G13</f>
        <v>60</v>
      </c>
      <c r="S13" s="81"/>
      <c r="T13" s="98">
        <v>42424</v>
      </c>
      <c r="U13" s="100" t="s">
        <v>19</v>
      </c>
      <c r="V13" s="97" t="s">
        <v>19</v>
      </c>
      <c r="W13" s="100" t="s">
        <v>88</v>
      </c>
      <c r="X13" s="97" t="s">
        <v>19</v>
      </c>
      <c r="Y13" s="81"/>
      <c r="Z13" s="81"/>
      <c r="AA13" s="156" t="s">
        <v>85</v>
      </c>
      <c r="AB13" s="157"/>
      <c r="AC13" s="156" t="s">
        <v>85</v>
      </c>
      <c r="AD13" s="157"/>
      <c r="AE13" s="156" t="s">
        <v>85</v>
      </c>
      <c r="AF13" s="157"/>
      <c r="AG13" s="156" t="s">
        <v>85</v>
      </c>
      <c r="AH13" s="157"/>
      <c r="AI13" s="156" t="s">
        <v>85</v>
      </c>
      <c r="AJ13" s="157"/>
      <c r="AK13" s="59"/>
      <c r="AL13" s="50"/>
    </row>
    <row r="14" spans="1:38" ht="45" customHeight="1" x14ac:dyDescent="0.3">
      <c r="A14" s="166">
        <v>10</v>
      </c>
      <c r="B14" s="186" t="s">
        <v>138</v>
      </c>
      <c r="C14" s="188" t="str">
        <f t="shared" ca="1" si="1"/>
        <v>FINALIZADA</v>
      </c>
      <c r="D14" s="162">
        <v>116</v>
      </c>
      <c r="E14" s="190"/>
      <c r="F14" s="172" t="s">
        <v>14</v>
      </c>
      <c r="G14" s="188">
        <v>42431</v>
      </c>
      <c r="H14" s="192">
        <v>42482</v>
      </c>
      <c r="I14" s="166" t="s">
        <v>142</v>
      </c>
      <c r="J14" s="166" t="s">
        <v>185</v>
      </c>
      <c r="K14" s="184">
        <v>42447</v>
      </c>
      <c r="L14" s="185"/>
      <c r="M14" s="168" t="s">
        <v>101</v>
      </c>
      <c r="N14" s="169"/>
      <c r="O14" s="172"/>
      <c r="P14" s="174" t="s">
        <v>295</v>
      </c>
      <c r="Q14" s="174" t="s">
        <v>349</v>
      </c>
      <c r="R14" s="176">
        <f t="shared" si="3"/>
        <v>51</v>
      </c>
      <c r="S14" s="178"/>
      <c r="T14" s="180">
        <v>42431</v>
      </c>
      <c r="U14" s="180" t="s">
        <v>19</v>
      </c>
      <c r="V14" s="180" t="s">
        <v>19</v>
      </c>
      <c r="W14" s="180" t="s">
        <v>19</v>
      </c>
      <c r="X14" s="180" t="s">
        <v>19</v>
      </c>
      <c r="Y14" s="81"/>
      <c r="Z14" s="178"/>
      <c r="AA14" s="158">
        <v>42445</v>
      </c>
      <c r="AB14" s="159"/>
      <c r="AC14" s="194" t="s">
        <v>210</v>
      </c>
      <c r="AD14" s="195"/>
      <c r="AE14" s="156"/>
      <c r="AF14" s="157"/>
      <c r="AG14" s="156"/>
      <c r="AH14" s="157"/>
      <c r="AI14" s="156"/>
      <c r="AJ14" s="157"/>
      <c r="AK14" s="59"/>
      <c r="AL14" s="50"/>
    </row>
    <row r="15" spans="1:38" s="92" customFormat="1" ht="28.5" customHeight="1" x14ac:dyDescent="0.3">
      <c r="A15" s="167"/>
      <c r="B15" s="187"/>
      <c r="C15" s="189"/>
      <c r="D15" s="163"/>
      <c r="E15" s="191"/>
      <c r="F15" s="173"/>
      <c r="G15" s="189"/>
      <c r="H15" s="193"/>
      <c r="I15" s="167"/>
      <c r="J15" s="167"/>
      <c r="K15" s="182">
        <v>42475</v>
      </c>
      <c r="L15" s="183"/>
      <c r="M15" s="170"/>
      <c r="N15" s="171"/>
      <c r="O15" s="173"/>
      <c r="P15" s="175"/>
      <c r="Q15" s="175"/>
      <c r="R15" s="177"/>
      <c r="S15" s="179"/>
      <c r="T15" s="181"/>
      <c r="U15" s="181"/>
      <c r="V15" s="181"/>
      <c r="W15" s="181"/>
      <c r="X15" s="181"/>
      <c r="Y15" s="103"/>
      <c r="Z15" s="179"/>
      <c r="AA15" s="158">
        <v>42472</v>
      </c>
      <c r="AB15" s="159"/>
      <c r="AC15" s="194" t="s">
        <v>211</v>
      </c>
      <c r="AD15" s="195"/>
      <c r="AE15" s="156"/>
      <c r="AF15" s="157"/>
      <c r="AG15" s="156"/>
      <c r="AH15" s="157"/>
      <c r="AI15" s="156"/>
      <c r="AJ15" s="157"/>
      <c r="AK15" s="59"/>
      <c r="AL15" s="101"/>
    </row>
    <row r="16" spans="1:38" s="92" customFormat="1" ht="45" customHeight="1" x14ac:dyDescent="0.3">
      <c r="A16" s="108">
        <v>11</v>
      </c>
      <c r="B16" s="61" t="s">
        <v>139</v>
      </c>
      <c r="C16" s="94" t="str">
        <f t="shared" ca="1" si="1"/>
        <v>FINALIZADA</v>
      </c>
      <c r="D16" s="118" t="s">
        <v>199</v>
      </c>
      <c r="E16" s="89"/>
      <c r="F16" s="91" t="s">
        <v>14</v>
      </c>
      <c r="G16" s="94">
        <v>42433</v>
      </c>
      <c r="H16" s="93">
        <v>42555</v>
      </c>
      <c r="I16" s="95" t="s">
        <v>143</v>
      </c>
      <c r="J16" s="110" t="s">
        <v>102</v>
      </c>
      <c r="K16" s="196" t="s">
        <v>103</v>
      </c>
      <c r="L16" s="197"/>
      <c r="M16" s="156" t="s">
        <v>101</v>
      </c>
      <c r="N16" s="157"/>
      <c r="O16" s="91"/>
      <c r="P16" s="96" t="s">
        <v>296</v>
      </c>
      <c r="Q16" s="96" t="s">
        <v>350</v>
      </c>
      <c r="R16" s="99">
        <f t="shared" si="3"/>
        <v>122</v>
      </c>
      <c r="S16" s="103"/>
      <c r="T16" s="98">
        <v>42431</v>
      </c>
      <c r="U16" s="98" t="s">
        <v>19</v>
      </c>
      <c r="V16" s="98" t="s">
        <v>19</v>
      </c>
      <c r="W16" s="98" t="s">
        <v>19</v>
      </c>
      <c r="X16" s="98" t="s">
        <v>19</v>
      </c>
      <c r="Y16" s="103"/>
      <c r="Z16" s="103"/>
      <c r="AA16" s="158">
        <v>42555</v>
      </c>
      <c r="AB16" s="159"/>
      <c r="AC16" s="164" t="s">
        <v>212</v>
      </c>
      <c r="AD16" s="165"/>
      <c r="AE16" s="156" t="s">
        <v>205</v>
      </c>
      <c r="AF16" s="157"/>
      <c r="AG16" s="156" t="s">
        <v>205</v>
      </c>
      <c r="AH16" s="157"/>
      <c r="AI16" s="156" t="s">
        <v>205</v>
      </c>
      <c r="AJ16" s="157"/>
      <c r="AK16" s="59"/>
      <c r="AL16" s="101"/>
    </row>
    <row r="17" spans="1:38" s="92" customFormat="1" ht="18.75" x14ac:dyDescent="0.3">
      <c r="A17" s="108">
        <v>12</v>
      </c>
      <c r="B17" s="61" t="s">
        <v>140</v>
      </c>
      <c r="C17" s="94" t="str">
        <f t="shared" ca="1" si="1"/>
        <v>FINALIZADA</v>
      </c>
      <c r="D17" s="118">
        <v>119</v>
      </c>
      <c r="E17" s="89"/>
      <c r="F17" s="91" t="s">
        <v>14</v>
      </c>
      <c r="G17" s="94">
        <v>42437</v>
      </c>
      <c r="H17" s="93">
        <v>42443</v>
      </c>
      <c r="I17" s="95" t="s">
        <v>151</v>
      </c>
      <c r="J17" s="110" t="s">
        <v>102</v>
      </c>
      <c r="K17" s="196" t="s">
        <v>103</v>
      </c>
      <c r="L17" s="197"/>
      <c r="M17" s="156" t="s">
        <v>101</v>
      </c>
      <c r="N17" s="157"/>
      <c r="O17" s="91"/>
      <c r="P17" s="96" t="s">
        <v>297</v>
      </c>
      <c r="Q17" s="96" t="s">
        <v>351</v>
      </c>
      <c r="R17" s="99">
        <f t="shared" si="3"/>
        <v>6</v>
      </c>
      <c r="S17" s="103"/>
      <c r="T17" s="98">
        <v>42431</v>
      </c>
      <c r="U17" s="98" t="s">
        <v>19</v>
      </c>
      <c r="V17" s="98" t="s">
        <v>19</v>
      </c>
      <c r="W17" s="98" t="s">
        <v>19</v>
      </c>
      <c r="X17" s="98" t="s">
        <v>19</v>
      </c>
      <c r="Y17" s="103"/>
      <c r="Z17" s="103"/>
      <c r="AA17" s="158">
        <v>42443</v>
      </c>
      <c r="AB17" s="159"/>
      <c r="AC17" s="156" t="s">
        <v>213</v>
      </c>
      <c r="AD17" s="157"/>
      <c r="AE17" s="156" t="s">
        <v>205</v>
      </c>
      <c r="AF17" s="157"/>
      <c r="AG17" s="156" t="s">
        <v>205</v>
      </c>
      <c r="AH17" s="157"/>
      <c r="AI17" s="156" t="s">
        <v>205</v>
      </c>
      <c r="AJ17" s="157"/>
      <c r="AK17" s="59"/>
      <c r="AL17" s="101"/>
    </row>
    <row r="18" spans="1:38" s="92" customFormat="1" ht="45" customHeight="1" x14ac:dyDescent="0.3">
      <c r="A18" s="108">
        <v>13</v>
      </c>
      <c r="B18" s="61" t="s">
        <v>141</v>
      </c>
      <c r="C18" s="94" t="str">
        <f t="shared" ca="1" si="1"/>
        <v>FINALIZADA</v>
      </c>
      <c r="D18" s="118"/>
      <c r="E18" s="89"/>
      <c r="F18" s="91" t="s">
        <v>14</v>
      </c>
      <c r="G18" s="94">
        <v>42432</v>
      </c>
      <c r="H18" s="93">
        <v>42474</v>
      </c>
      <c r="I18" s="95" t="s">
        <v>144</v>
      </c>
      <c r="J18" s="120" t="s">
        <v>185</v>
      </c>
      <c r="K18" s="184">
        <v>42468</v>
      </c>
      <c r="L18" s="185"/>
      <c r="M18" s="160">
        <v>42474</v>
      </c>
      <c r="N18" s="161"/>
      <c r="O18" s="91"/>
      <c r="P18" s="96" t="s">
        <v>298</v>
      </c>
      <c r="Q18" s="96" t="s">
        <v>352</v>
      </c>
      <c r="R18" s="99">
        <f t="shared" si="3"/>
        <v>42</v>
      </c>
      <c r="S18" s="103"/>
      <c r="T18" s="98">
        <v>42433</v>
      </c>
      <c r="U18" s="98" t="s">
        <v>19</v>
      </c>
      <c r="V18" s="98" t="s">
        <v>19</v>
      </c>
      <c r="W18" s="98" t="s">
        <v>19</v>
      </c>
      <c r="X18" s="98" t="s">
        <v>19</v>
      </c>
      <c r="Y18" s="103"/>
      <c r="Z18" s="103"/>
      <c r="AA18" s="158">
        <v>42474</v>
      </c>
      <c r="AB18" s="159"/>
      <c r="AC18" s="156" t="s">
        <v>214</v>
      </c>
      <c r="AD18" s="157"/>
      <c r="AE18" s="156"/>
      <c r="AF18" s="157"/>
      <c r="AG18" s="156"/>
      <c r="AH18" s="157"/>
      <c r="AI18" s="156"/>
      <c r="AJ18" s="157"/>
      <c r="AK18" s="59"/>
      <c r="AL18" s="101"/>
    </row>
    <row r="19" spans="1:38" s="92" customFormat="1" ht="45" customHeight="1" x14ac:dyDescent="0.3">
      <c r="A19" s="109">
        <v>14</v>
      </c>
      <c r="B19" s="61" t="s">
        <v>150</v>
      </c>
      <c r="C19" s="94" t="str">
        <f t="shared" ca="1" si="1"/>
        <v>FINALIZADA</v>
      </c>
      <c r="D19" s="118">
        <v>120</v>
      </c>
      <c r="E19" s="89"/>
      <c r="F19" s="91" t="s">
        <v>14</v>
      </c>
      <c r="G19" s="94">
        <v>42444</v>
      </c>
      <c r="H19" s="94">
        <v>42444</v>
      </c>
      <c r="I19" s="91" t="s">
        <v>85</v>
      </c>
      <c r="J19" s="91" t="s">
        <v>85</v>
      </c>
      <c r="K19" s="156" t="s">
        <v>85</v>
      </c>
      <c r="L19" s="157"/>
      <c r="M19" s="156" t="s">
        <v>85</v>
      </c>
      <c r="N19" s="157"/>
      <c r="O19" s="91"/>
      <c r="P19" s="96" t="s">
        <v>299</v>
      </c>
      <c r="Q19" s="96" t="s">
        <v>353</v>
      </c>
      <c r="R19" s="99">
        <f t="shared" si="3"/>
        <v>0</v>
      </c>
      <c r="S19" s="103"/>
      <c r="T19" s="98">
        <v>42441</v>
      </c>
      <c r="U19" s="100" t="s">
        <v>19</v>
      </c>
      <c r="V19" s="97" t="s">
        <v>19</v>
      </c>
      <c r="W19" s="100" t="s">
        <v>88</v>
      </c>
      <c r="X19" s="97" t="s">
        <v>19</v>
      </c>
      <c r="Y19" s="103"/>
      <c r="Z19" s="103"/>
      <c r="AA19" s="156" t="s">
        <v>85</v>
      </c>
      <c r="AB19" s="157"/>
      <c r="AC19" s="156" t="s">
        <v>85</v>
      </c>
      <c r="AD19" s="157"/>
      <c r="AE19" s="156" t="s">
        <v>85</v>
      </c>
      <c r="AF19" s="157"/>
      <c r="AG19" s="156" t="s">
        <v>85</v>
      </c>
      <c r="AH19" s="157"/>
      <c r="AI19" s="156" t="s">
        <v>85</v>
      </c>
      <c r="AJ19" s="157"/>
      <c r="AK19" s="59"/>
      <c r="AL19" s="101"/>
    </row>
    <row r="20" spans="1:38" s="92" customFormat="1" ht="45" customHeight="1" x14ac:dyDescent="0.3">
      <c r="A20" s="109">
        <v>15</v>
      </c>
      <c r="B20" s="61" t="s">
        <v>149</v>
      </c>
      <c r="C20" s="94" t="str">
        <f t="shared" ca="1" si="1"/>
        <v>FINALIZADA</v>
      </c>
      <c r="D20" s="118" t="s">
        <v>198</v>
      </c>
      <c r="E20" s="89"/>
      <c r="F20" s="91" t="s">
        <v>14</v>
      </c>
      <c r="G20" s="94">
        <v>42462</v>
      </c>
      <c r="H20" s="93">
        <v>42518</v>
      </c>
      <c r="I20" s="91" t="s">
        <v>85</v>
      </c>
      <c r="J20" s="91" t="s">
        <v>85</v>
      </c>
      <c r="K20" s="156" t="s">
        <v>85</v>
      </c>
      <c r="L20" s="157"/>
      <c r="M20" s="156" t="s">
        <v>85</v>
      </c>
      <c r="N20" s="157"/>
      <c r="O20" s="91"/>
      <c r="P20" s="96" t="s">
        <v>300</v>
      </c>
      <c r="Q20" s="96" t="s">
        <v>354</v>
      </c>
      <c r="R20" s="99">
        <f t="shared" si="3"/>
        <v>56</v>
      </c>
      <c r="S20" s="103"/>
      <c r="T20" s="98">
        <v>42460</v>
      </c>
      <c r="U20" s="100" t="s">
        <v>19</v>
      </c>
      <c r="V20" s="97" t="s">
        <v>19</v>
      </c>
      <c r="W20" s="100" t="s">
        <v>88</v>
      </c>
      <c r="X20" s="97" t="s">
        <v>19</v>
      </c>
      <c r="Y20" s="103"/>
      <c r="Z20" s="103"/>
      <c r="AA20" s="156" t="s">
        <v>85</v>
      </c>
      <c r="AB20" s="157"/>
      <c r="AC20" s="156" t="s">
        <v>85</v>
      </c>
      <c r="AD20" s="157"/>
      <c r="AE20" s="156" t="s">
        <v>85</v>
      </c>
      <c r="AF20" s="157"/>
      <c r="AG20" s="156" t="s">
        <v>85</v>
      </c>
      <c r="AH20" s="157"/>
      <c r="AI20" s="156" t="s">
        <v>85</v>
      </c>
      <c r="AJ20" s="157"/>
      <c r="AK20" s="59"/>
      <c r="AL20" s="101"/>
    </row>
    <row r="21" spans="1:38" s="92" customFormat="1" ht="45" customHeight="1" x14ac:dyDescent="0.3">
      <c r="A21" s="109">
        <v>16</v>
      </c>
      <c r="B21" s="61" t="s">
        <v>155</v>
      </c>
      <c r="C21" s="94" t="str">
        <f t="shared" ca="1" si="1"/>
        <v>FINALIZADA</v>
      </c>
      <c r="D21" s="118">
        <v>122</v>
      </c>
      <c r="E21" s="89"/>
      <c r="F21" s="91" t="s">
        <v>14</v>
      </c>
      <c r="G21" s="94">
        <v>42467</v>
      </c>
      <c r="H21" s="93">
        <v>42470</v>
      </c>
      <c r="I21" s="95" t="s">
        <v>168</v>
      </c>
      <c r="J21" s="120" t="s">
        <v>185</v>
      </c>
      <c r="K21" s="184">
        <v>42470</v>
      </c>
      <c r="L21" s="185"/>
      <c r="M21" s="156" t="s">
        <v>101</v>
      </c>
      <c r="N21" s="157"/>
      <c r="O21" s="91"/>
      <c r="P21" s="96" t="s">
        <v>301</v>
      </c>
      <c r="Q21" s="96" t="s">
        <v>355</v>
      </c>
      <c r="R21" s="99">
        <f t="shared" si="3"/>
        <v>3</v>
      </c>
      <c r="S21" s="103"/>
      <c r="T21" s="98">
        <v>42466</v>
      </c>
      <c r="U21" s="100" t="s">
        <v>19</v>
      </c>
      <c r="V21" s="97" t="s">
        <v>19</v>
      </c>
      <c r="W21" s="97" t="s">
        <v>19</v>
      </c>
      <c r="X21" s="97" t="s">
        <v>19</v>
      </c>
      <c r="Y21" s="103"/>
      <c r="Z21" s="103"/>
      <c r="AA21" s="158">
        <v>42470</v>
      </c>
      <c r="AB21" s="159"/>
      <c r="AC21" s="156" t="s">
        <v>215</v>
      </c>
      <c r="AD21" s="157"/>
      <c r="AE21" s="156"/>
      <c r="AF21" s="157"/>
      <c r="AG21" s="156"/>
      <c r="AH21" s="157"/>
      <c r="AI21" s="156"/>
      <c r="AJ21" s="157"/>
      <c r="AK21" s="59"/>
      <c r="AL21" s="101"/>
    </row>
    <row r="22" spans="1:38" s="92" customFormat="1" ht="45" customHeight="1" x14ac:dyDescent="0.3">
      <c r="A22" s="112">
        <v>17</v>
      </c>
      <c r="B22" s="61" t="s">
        <v>156</v>
      </c>
      <c r="C22" s="94" t="str">
        <f t="shared" ca="1" si="1"/>
        <v>FINALIZADA</v>
      </c>
      <c r="D22" s="118">
        <v>123</v>
      </c>
      <c r="E22" s="89"/>
      <c r="F22" s="91" t="s">
        <v>14</v>
      </c>
      <c r="G22" s="94">
        <v>42474</v>
      </c>
      <c r="H22" s="93">
        <v>42535</v>
      </c>
      <c r="I22" s="91" t="s">
        <v>85</v>
      </c>
      <c r="J22" s="91" t="s">
        <v>85</v>
      </c>
      <c r="K22" s="156" t="s">
        <v>85</v>
      </c>
      <c r="L22" s="157"/>
      <c r="M22" s="156" t="s">
        <v>85</v>
      </c>
      <c r="N22" s="157"/>
      <c r="O22" s="91"/>
      <c r="P22" s="96" t="s">
        <v>302</v>
      </c>
      <c r="Q22" s="96" t="s">
        <v>356</v>
      </c>
      <c r="R22" s="99">
        <f t="shared" si="3"/>
        <v>61</v>
      </c>
      <c r="S22" s="103"/>
      <c r="T22" s="98">
        <v>42474</v>
      </c>
      <c r="U22" s="100" t="s">
        <v>19</v>
      </c>
      <c r="V22" s="97" t="s">
        <v>19</v>
      </c>
      <c r="W22" s="100" t="s">
        <v>88</v>
      </c>
      <c r="X22" s="97" t="s">
        <v>19</v>
      </c>
      <c r="Y22" s="103"/>
      <c r="Z22" s="103"/>
      <c r="AA22" s="156" t="s">
        <v>85</v>
      </c>
      <c r="AB22" s="157"/>
      <c r="AC22" s="156" t="s">
        <v>85</v>
      </c>
      <c r="AD22" s="157"/>
      <c r="AE22" s="156" t="s">
        <v>85</v>
      </c>
      <c r="AF22" s="157"/>
      <c r="AG22" s="156" t="s">
        <v>85</v>
      </c>
      <c r="AH22" s="157"/>
      <c r="AI22" s="156" t="s">
        <v>85</v>
      </c>
      <c r="AJ22" s="157"/>
      <c r="AK22" s="59"/>
      <c r="AL22" s="101"/>
    </row>
    <row r="23" spans="1:38" s="92" customFormat="1" ht="45" customHeight="1" x14ac:dyDescent="0.3">
      <c r="A23" s="112">
        <v>18</v>
      </c>
      <c r="B23" s="61" t="s">
        <v>157</v>
      </c>
      <c r="C23" s="94" t="str">
        <f t="shared" ca="1" si="1"/>
        <v>FINALIZADA</v>
      </c>
      <c r="D23" s="118">
        <v>125</v>
      </c>
      <c r="E23" s="89"/>
      <c r="F23" s="91" t="s">
        <v>14</v>
      </c>
      <c r="G23" s="94">
        <v>42488</v>
      </c>
      <c r="H23" s="93">
        <v>42498</v>
      </c>
      <c r="I23" s="91" t="s">
        <v>85</v>
      </c>
      <c r="J23" s="91" t="s">
        <v>85</v>
      </c>
      <c r="K23" s="156" t="s">
        <v>85</v>
      </c>
      <c r="L23" s="157"/>
      <c r="M23" s="156" t="s">
        <v>85</v>
      </c>
      <c r="N23" s="157"/>
      <c r="O23" s="91"/>
      <c r="P23" s="96" t="s">
        <v>303</v>
      </c>
      <c r="Q23" s="96" t="s">
        <v>357</v>
      </c>
      <c r="R23" s="99">
        <f t="shared" si="3"/>
        <v>10</v>
      </c>
      <c r="S23" s="103"/>
      <c r="T23" s="98">
        <v>42482</v>
      </c>
      <c r="U23" s="100" t="s">
        <v>19</v>
      </c>
      <c r="V23" s="97" t="s">
        <v>19</v>
      </c>
      <c r="W23" s="100" t="s">
        <v>88</v>
      </c>
      <c r="X23" s="97" t="s">
        <v>19</v>
      </c>
      <c r="Y23" s="103"/>
      <c r="Z23" s="103"/>
      <c r="AA23" s="156" t="s">
        <v>85</v>
      </c>
      <c r="AB23" s="157"/>
      <c r="AC23" s="156" t="s">
        <v>85</v>
      </c>
      <c r="AD23" s="157"/>
      <c r="AE23" s="156" t="s">
        <v>85</v>
      </c>
      <c r="AF23" s="157"/>
      <c r="AG23" s="156" t="s">
        <v>85</v>
      </c>
      <c r="AH23" s="157"/>
      <c r="AI23" s="156" t="s">
        <v>85</v>
      </c>
      <c r="AJ23" s="157"/>
      <c r="AK23" s="59"/>
      <c r="AL23" s="101"/>
    </row>
    <row r="24" spans="1:38" s="92" customFormat="1" ht="45" customHeight="1" x14ac:dyDescent="0.3">
      <c r="A24" s="112">
        <v>19</v>
      </c>
      <c r="B24" s="61" t="s">
        <v>158</v>
      </c>
      <c r="C24" s="94" t="str">
        <f t="shared" ca="1" si="1"/>
        <v>FINALIZADA</v>
      </c>
      <c r="D24" s="118">
        <v>126</v>
      </c>
      <c r="E24" s="89"/>
      <c r="F24" s="91" t="s">
        <v>14</v>
      </c>
      <c r="G24" s="94">
        <v>42488</v>
      </c>
      <c r="H24" s="93">
        <v>42521</v>
      </c>
      <c r="I24" s="91" t="s">
        <v>85</v>
      </c>
      <c r="J24" s="91" t="s">
        <v>85</v>
      </c>
      <c r="K24" s="156" t="s">
        <v>85</v>
      </c>
      <c r="L24" s="157"/>
      <c r="M24" s="156" t="s">
        <v>85</v>
      </c>
      <c r="N24" s="157"/>
      <c r="O24" s="91"/>
      <c r="P24" s="96" t="s">
        <v>304</v>
      </c>
      <c r="Q24" s="96" t="s">
        <v>357</v>
      </c>
      <c r="R24" s="99">
        <f t="shared" si="3"/>
        <v>33</v>
      </c>
      <c r="S24" s="103"/>
      <c r="T24" s="98">
        <v>42485</v>
      </c>
      <c r="U24" s="100" t="s">
        <v>19</v>
      </c>
      <c r="V24" s="97" t="s">
        <v>19</v>
      </c>
      <c r="W24" s="100" t="s">
        <v>88</v>
      </c>
      <c r="X24" s="97" t="s">
        <v>19</v>
      </c>
      <c r="Y24" s="103"/>
      <c r="Z24" s="103"/>
      <c r="AA24" s="156" t="s">
        <v>85</v>
      </c>
      <c r="AB24" s="157"/>
      <c r="AC24" s="156" t="s">
        <v>85</v>
      </c>
      <c r="AD24" s="157"/>
      <c r="AE24" s="156" t="s">
        <v>85</v>
      </c>
      <c r="AF24" s="157"/>
      <c r="AG24" s="156" t="s">
        <v>85</v>
      </c>
      <c r="AH24" s="157"/>
      <c r="AI24" s="156" t="s">
        <v>85</v>
      </c>
      <c r="AJ24" s="157"/>
      <c r="AK24" s="59"/>
      <c r="AL24" s="101"/>
    </row>
    <row r="25" spans="1:38" s="92" customFormat="1" ht="45" customHeight="1" x14ac:dyDescent="0.3">
      <c r="A25" s="112">
        <v>20</v>
      </c>
      <c r="B25" s="61" t="s">
        <v>159</v>
      </c>
      <c r="C25" s="94" t="str">
        <f t="shared" ca="1" si="1"/>
        <v>FINALIZADA</v>
      </c>
      <c r="D25" s="118">
        <v>127</v>
      </c>
      <c r="E25" s="89"/>
      <c r="F25" s="91" t="s">
        <v>14</v>
      </c>
      <c r="G25" s="94">
        <v>42488</v>
      </c>
      <c r="H25" s="93">
        <v>42521</v>
      </c>
      <c r="I25" s="91" t="s">
        <v>85</v>
      </c>
      <c r="J25" s="91" t="s">
        <v>85</v>
      </c>
      <c r="K25" s="156" t="s">
        <v>85</v>
      </c>
      <c r="L25" s="157"/>
      <c r="M25" s="156" t="s">
        <v>85</v>
      </c>
      <c r="N25" s="157"/>
      <c r="O25" s="91"/>
      <c r="P25" s="96" t="s">
        <v>305</v>
      </c>
      <c r="Q25" s="96" t="s">
        <v>357</v>
      </c>
      <c r="R25" s="99">
        <f t="shared" si="3"/>
        <v>33</v>
      </c>
      <c r="S25" s="103"/>
      <c r="T25" s="98">
        <v>42485</v>
      </c>
      <c r="U25" s="100" t="s">
        <v>19</v>
      </c>
      <c r="V25" s="97" t="s">
        <v>19</v>
      </c>
      <c r="W25" s="100" t="s">
        <v>88</v>
      </c>
      <c r="X25" s="97" t="s">
        <v>19</v>
      </c>
      <c r="Y25" s="103"/>
      <c r="Z25" s="103"/>
      <c r="AA25" s="156" t="s">
        <v>85</v>
      </c>
      <c r="AB25" s="157"/>
      <c r="AC25" s="156" t="s">
        <v>85</v>
      </c>
      <c r="AD25" s="157"/>
      <c r="AE25" s="156" t="s">
        <v>85</v>
      </c>
      <c r="AF25" s="157"/>
      <c r="AG25" s="156" t="s">
        <v>85</v>
      </c>
      <c r="AH25" s="157"/>
      <c r="AI25" s="156" t="s">
        <v>85</v>
      </c>
      <c r="AJ25" s="157"/>
      <c r="AK25" s="59"/>
      <c r="AL25" s="101"/>
    </row>
    <row r="26" spans="1:38" s="92" customFormat="1" ht="45" customHeight="1" x14ac:dyDescent="0.3">
      <c r="A26" s="112">
        <v>21</v>
      </c>
      <c r="B26" s="61" t="s">
        <v>160</v>
      </c>
      <c r="C26" s="94" t="str">
        <f t="shared" ca="1" si="1"/>
        <v>FINALIZADA</v>
      </c>
      <c r="D26" s="118">
        <v>128</v>
      </c>
      <c r="E26" s="89"/>
      <c r="F26" s="91" t="s">
        <v>14</v>
      </c>
      <c r="G26" s="94">
        <v>42489</v>
      </c>
      <c r="H26" s="93">
        <v>42498</v>
      </c>
      <c r="I26" s="91" t="s">
        <v>85</v>
      </c>
      <c r="J26" s="91" t="s">
        <v>85</v>
      </c>
      <c r="K26" s="156" t="s">
        <v>85</v>
      </c>
      <c r="L26" s="157"/>
      <c r="M26" s="156" t="s">
        <v>85</v>
      </c>
      <c r="N26" s="157"/>
      <c r="O26" s="91"/>
      <c r="P26" s="96" t="s">
        <v>306</v>
      </c>
      <c r="Q26" s="96" t="s">
        <v>358</v>
      </c>
      <c r="R26" s="99">
        <f t="shared" si="3"/>
        <v>9</v>
      </c>
      <c r="S26" s="103"/>
      <c r="T26" s="98">
        <v>42482</v>
      </c>
      <c r="U26" s="100" t="s">
        <v>19</v>
      </c>
      <c r="V26" s="97" t="s">
        <v>19</v>
      </c>
      <c r="W26" s="100" t="s">
        <v>88</v>
      </c>
      <c r="X26" s="97" t="s">
        <v>19</v>
      </c>
      <c r="Y26" s="103"/>
      <c r="Z26" s="103"/>
      <c r="AA26" s="156" t="s">
        <v>85</v>
      </c>
      <c r="AB26" s="157"/>
      <c r="AC26" s="156" t="s">
        <v>85</v>
      </c>
      <c r="AD26" s="157"/>
      <c r="AE26" s="156" t="s">
        <v>85</v>
      </c>
      <c r="AF26" s="157"/>
      <c r="AG26" s="156" t="s">
        <v>85</v>
      </c>
      <c r="AH26" s="157"/>
      <c r="AI26" s="156" t="s">
        <v>85</v>
      </c>
      <c r="AJ26" s="157"/>
      <c r="AK26" s="59"/>
      <c r="AL26" s="101"/>
    </row>
    <row r="27" spans="1:38" s="92" customFormat="1" ht="45" customHeight="1" x14ac:dyDescent="0.3">
      <c r="A27" s="112">
        <v>22</v>
      </c>
      <c r="B27" s="61" t="s">
        <v>161</v>
      </c>
      <c r="C27" s="94" t="str">
        <f t="shared" ca="1" si="1"/>
        <v>FINALIZADA</v>
      </c>
      <c r="D27" s="118">
        <v>129</v>
      </c>
      <c r="E27" s="89"/>
      <c r="F27" s="91" t="s">
        <v>14</v>
      </c>
      <c r="G27" s="94">
        <v>42490</v>
      </c>
      <c r="H27" s="93">
        <v>42498</v>
      </c>
      <c r="I27" s="91" t="s">
        <v>85</v>
      </c>
      <c r="J27" s="91" t="s">
        <v>85</v>
      </c>
      <c r="K27" s="156" t="s">
        <v>85</v>
      </c>
      <c r="L27" s="157"/>
      <c r="M27" s="156" t="s">
        <v>85</v>
      </c>
      <c r="N27" s="157"/>
      <c r="O27" s="91"/>
      <c r="P27" s="96" t="s">
        <v>307</v>
      </c>
      <c r="Q27" s="96" t="s">
        <v>359</v>
      </c>
      <c r="R27" s="99">
        <f t="shared" si="3"/>
        <v>8</v>
      </c>
      <c r="S27" s="103"/>
      <c r="T27" s="98">
        <v>42490</v>
      </c>
      <c r="U27" s="100" t="s">
        <v>19</v>
      </c>
      <c r="V27" s="97" t="s">
        <v>19</v>
      </c>
      <c r="W27" s="100" t="s">
        <v>88</v>
      </c>
      <c r="X27" s="97" t="s">
        <v>19</v>
      </c>
      <c r="Y27" s="103"/>
      <c r="Z27" s="103"/>
      <c r="AA27" s="156" t="s">
        <v>85</v>
      </c>
      <c r="AB27" s="157"/>
      <c r="AC27" s="156" t="s">
        <v>85</v>
      </c>
      <c r="AD27" s="157"/>
      <c r="AE27" s="156" t="s">
        <v>85</v>
      </c>
      <c r="AF27" s="157"/>
      <c r="AG27" s="156" t="s">
        <v>85</v>
      </c>
      <c r="AH27" s="157"/>
      <c r="AI27" s="156" t="s">
        <v>85</v>
      </c>
      <c r="AJ27" s="157"/>
      <c r="AK27" s="59"/>
      <c r="AL27" s="101"/>
    </row>
    <row r="28" spans="1:38" s="92" customFormat="1" ht="45" customHeight="1" x14ac:dyDescent="0.3">
      <c r="A28" s="112">
        <v>23</v>
      </c>
      <c r="B28" s="61" t="s">
        <v>162</v>
      </c>
      <c r="C28" s="94" t="str">
        <f t="shared" ca="1" si="1"/>
        <v>FINALIZADA</v>
      </c>
      <c r="D28" s="118">
        <v>130</v>
      </c>
      <c r="E28" s="89"/>
      <c r="F28" s="91" t="s">
        <v>14</v>
      </c>
      <c r="G28" s="94">
        <v>42490</v>
      </c>
      <c r="H28" s="93">
        <v>42498</v>
      </c>
      <c r="I28" s="91" t="s">
        <v>85</v>
      </c>
      <c r="J28" s="91" t="s">
        <v>85</v>
      </c>
      <c r="K28" s="156" t="s">
        <v>85</v>
      </c>
      <c r="L28" s="157"/>
      <c r="M28" s="156" t="s">
        <v>85</v>
      </c>
      <c r="N28" s="157"/>
      <c r="O28" s="91"/>
      <c r="P28" s="96" t="s">
        <v>308</v>
      </c>
      <c r="Q28" s="96" t="s">
        <v>360</v>
      </c>
      <c r="R28" s="99">
        <f t="shared" si="3"/>
        <v>8</v>
      </c>
      <c r="S28" s="103"/>
      <c r="T28" s="98">
        <v>42490</v>
      </c>
      <c r="U28" s="100" t="s">
        <v>19</v>
      </c>
      <c r="V28" s="97" t="s">
        <v>19</v>
      </c>
      <c r="W28" s="100" t="s">
        <v>88</v>
      </c>
      <c r="X28" s="97" t="s">
        <v>19</v>
      </c>
      <c r="Y28" s="103"/>
      <c r="Z28" s="103"/>
      <c r="AA28" s="156" t="s">
        <v>85</v>
      </c>
      <c r="AB28" s="157"/>
      <c r="AC28" s="156" t="s">
        <v>85</v>
      </c>
      <c r="AD28" s="157"/>
      <c r="AE28" s="156" t="s">
        <v>85</v>
      </c>
      <c r="AF28" s="157"/>
      <c r="AG28" s="156" t="s">
        <v>85</v>
      </c>
      <c r="AH28" s="157"/>
      <c r="AI28" s="156" t="s">
        <v>85</v>
      </c>
      <c r="AJ28" s="157"/>
      <c r="AK28" s="59"/>
      <c r="AL28" s="101"/>
    </row>
    <row r="29" spans="1:38" s="92" customFormat="1" ht="45" customHeight="1" x14ac:dyDescent="0.3">
      <c r="A29" s="112">
        <v>24</v>
      </c>
      <c r="B29" s="61" t="s">
        <v>163</v>
      </c>
      <c r="C29" s="94" t="str">
        <f t="shared" ca="1" si="1"/>
        <v>FINALIZADA</v>
      </c>
      <c r="D29" s="118">
        <v>131</v>
      </c>
      <c r="E29" s="89"/>
      <c r="F29" s="91" t="s">
        <v>14</v>
      </c>
      <c r="G29" s="94">
        <v>42488</v>
      </c>
      <c r="H29" s="93">
        <v>42498</v>
      </c>
      <c r="I29" s="95" t="s">
        <v>169</v>
      </c>
      <c r="J29" s="113" t="s">
        <v>170</v>
      </c>
      <c r="K29" s="196" t="s">
        <v>87</v>
      </c>
      <c r="L29" s="197"/>
      <c r="M29" s="156" t="s">
        <v>101</v>
      </c>
      <c r="N29" s="157"/>
      <c r="O29" s="91"/>
      <c r="P29" s="96" t="s">
        <v>309</v>
      </c>
      <c r="Q29" s="96" t="s">
        <v>361</v>
      </c>
      <c r="R29" s="99">
        <f t="shared" si="3"/>
        <v>10</v>
      </c>
      <c r="S29" s="103"/>
      <c r="T29" s="98">
        <v>42487</v>
      </c>
      <c r="U29" s="100" t="s">
        <v>19</v>
      </c>
      <c r="V29" s="97" t="s">
        <v>19</v>
      </c>
      <c r="W29" s="97" t="s">
        <v>19</v>
      </c>
      <c r="X29" s="97" t="s">
        <v>19</v>
      </c>
      <c r="Y29" s="103"/>
      <c r="Z29" s="103"/>
      <c r="AA29" s="158">
        <v>42498</v>
      </c>
      <c r="AB29" s="159"/>
      <c r="AC29" s="156" t="s">
        <v>216</v>
      </c>
      <c r="AD29" s="157"/>
      <c r="AE29" s="156" t="s">
        <v>205</v>
      </c>
      <c r="AF29" s="157"/>
      <c r="AG29" s="156" t="s">
        <v>205</v>
      </c>
      <c r="AH29" s="157"/>
      <c r="AI29" s="156" t="s">
        <v>205</v>
      </c>
      <c r="AJ29" s="157"/>
      <c r="AK29" s="59"/>
      <c r="AL29" s="101"/>
    </row>
    <row r="30" spans="1:38" s="92" customFormat="1" ht="45" customHeight="1" x14ac:dyDescent="0.3">
      <c r="A30" s="112">
        <v>25</v>
      </c>
      <c r="B30" s="61" t="s">
        <v>164</v>
      </c>
      <c r="C30" s="94" t="str">
        <f t="shared" ca="1" si="1"/>
        <v>FINALIZADA</v>
      </c>
      <c r="D30" s="118">
        <v>132</v>
      </c>
      <c r="E30" s="89"/>
      <c r="F30" s="91" t="s">
        <v>14</v>
      </c>
      <c r="G30" s="94">
        <v>42488</v>
      </c>
      <c r="H30" s="93">
        <v>42521</v>
      </c>
      <c r="I30" s="95" t="s">
        <v>171</v>
      </c>
      <c r="J30" s="113" t="s">
        <v>170</v>
      </c>
      <c r="K30" s="196" t="s">
        <v>87</v>
      </c>
      <c r="L30" s="197"/>
      <c r="M30" s="156" t="s">
        <v>101</v>
      </c>
      <c r="N30" s="157"/>
      <c r="O30" s="91"/>
      <c r="P30" s="96" t="s">
        <v>310</v>
      </c>
      <c r="Q30" s="96" t="s">
        <v>357</v>
      </c>
      <c r="R30" s="99">
        <f t="shared" si="3"/>
        <v>33</v>
      </c>
      <c r="S30" s="103"/>
      <c r="T30" s="98">
        <v>42487</v>
      </c>
      <c r="U30" s="100" t="s">
        <v>19</v>
      </c>
      <c r="V30" s="97" t="s">
        <v>19</v>
      </c>
      <c r="W30" s="97" t="s">
        <v>19</v>
      </c>
      <c r="X30" s="97" t="s">
        <v>19</v>
      </c>
      <c r="Y30" s="103"/>
      <c r="Z30" s="103"/>
      <c r="AA30" s="158">
        <v>42521</v>
      </c>
      <c r="AB30" s="159"/>
      <c r="AC30" s="156" t="s">
        <v>217</v>
      </c>
      <c r="AD30" s="157"/>
      <c r="AE30" s="156" t="s">
        <v>205</v>
      </c>
      <c r="AF30" s="157"/>
      <c r="AG30" s="156" t="s">
        <v>205</v>
      </c>
      <c r="AH30" s="157"/>
      <c r="AI30" s="156" t="s">
        <v>205</v>
      </c>
      <c r="AJ30" s="157"/>
      <c r="AK30" s="59"/>
      <c r="AL30" s="101"/>
    </row>
    <row r="31" spans="1:38" s="92" customFormat="1" ht="45" customHeight="1" x14ac:dyDescent="0.3">
      <c r="A31" s="112">
        <v>26</v>
      </c>
      <c r="B31" s="61" t="s">
        <v>165</v>
      </c>
      <c r="C31" s="94" t="str">
        <f t="shared" ca="1" si="1"/>
        <v>FINALIZADA</v>
      </c>
      <c r="D31" s="118">
        <v>133</v>
      </c>
      <c r="E31" s="89"/>
      <c r="F31" s="91" t="s">
        <v>14</v>
      </c>
      <c r="G31" s="94">
        <v>42488</v>
      </c>
      <c r="H31" s="93">
        <v>42528</v>
      </c>
      <c r="I31" s="95" t="s">
        <v>172</v>
      </c>
      <c r="J31" s="113" t="s">
        <v>170</v>
      </c>
      <c r="K31" s="196" t="s">
        <v>87</v>
      </c>
      <c r="L31" s="197"/>
      <c r="M31" s="156" t="s">
        <v>101</v>
      </c>
      <c r="N31" s="157"/>
      <c r="O31" s="91"/>
      <c r="P31" s="96" t="s">
        <v>311</v>
      </c>
      <c r="Q31" s="96" t="s">
        <v>357</v>
      </c>
      <c r="R31" s="99">
        <f t="shared" si="3"/>
        <v>40</v>
      </c>
      <c r="S31" s="103"/>
      <c r="T31" s="98">
        <v>42487</v>
      </c>
      <c r="U31" s="100" t="s">
        <v>19</v>
      </c>
      <c r="V31" s="97" t="s">
        <v>19</v>
      </c>
      <c r="W31" s="97" t="s">
        <v>19</v>
      </c>
      <c r="X31" s="97" t="s">
        <v>19</v>
      </c>
      <c r="Y31" s="103"/>
      <c r="Z31" s="103"/>
      <c r="AA31" s="158">
        <v>42528</v>
      </c>
      <c r="AB31" s="159"/>
      <c r="AC31" s="156" t="s">
        <v>218</v>
      </c>
      <c r="AD31" s="157"/>
      <c r="AE31" s="156" t="s">
        <v>205</v>
      </c>
      <c r="AF31" s="157"/>
      <c r="AG31" s="156" t="s">
        <v>205</v>
      </c>
      <c r="AH31" s="157"/>
      <c r="AI31" s="156" t="s">
        <v>205</v>
      </c>
      <c r="AJ31" s="157"/>
      <c r="AK31" s="59"/>
      <c r="AL31" s="101"/>
    </row>
    <row r="32" spans="1:38" s="92" customFormat="1" ht="45" customHeight="1" x14ac:dyDescent="0.3">
      <c r="A32" s="112">
        <v>27</v>
      </c>
      <c r="B32" s="61" t="s">
        <v>166</v>
      </c>
      <c r="C32" s="94" t="str">
        <f t="shared" ca="1" si="1"/>
        <v>FINALIZADA</v>
      </c>
      <c r="D32" s="118">
        <v>134</v>
      </c>
      <c r="E32" s="89"/>
      <c r="F32" s="91" t="s">
        <v>14</v>
      </c>
      <c r="G32" s="94">
        <v>42489</v>
      </c>
      <c r="H32" s="93">
        <v>42497</v>
      </c>
      <c r="I32" s="95" t="s">
        <v>173</v>
      </c>
      <c r="J32" s="113" t="s">
        <v>170</v>
      </c>
      <c r="K32" s="196" t="s">
        <v>87</v>
      </c>
      <c r="L32" s="197"/>
      <c r="M32" s="156" t="s">
        <v>101</v>
      </c>
      <c r="N32" s="157"/>
      <c r="O32" s="91"/>
      <c r="P32" s="96" t="s">
        <v>312</v>
      </c>
      <c r="Q32" s="96" t="s">
        <v>362</v>
      </c>
      <c r="R32" s="99">
        <f t="shared" si="3"/>
        <v>8</v>
      </c>
      <c r="S32" s="103"/>
      <c r="T32" s="98">
        <v>42488</v>
      </c>
      <c r="U32" s="100" t="s">
        <v>19</v>
      </c>
      <c r="V32" s="97" t="s">
        <v>19</v>
      </c>
      <c r="W32" s="97" t="s">
        <v>19</v>
      </c>
      <c r="X32" s="97" t="s">
        <v>19</v>
      </c>
      <c r="Y32" s="103"/>
      <c r="Z32" s="103"/>
      <c r="AA32" s="158">
        <v>42497</v>
      </c>
      <c r="AB32" s="159"/>
      <c r="AC32" s="156" t="s">
        <v>220</v>
      </c>
      <c r="AD32" s="157"/>
      <c r="AE32" s="156" t="s">
        <v>205</v>
      </c>
      <c r="AF32" s="157"/>
      <c r="AG32" s="156" t="s">
        <v>205</v>
      </c>
      <c r="AH32" s="157"/>
      <c r="AI32" s="156" t="s">
        <v>205</v>
      </c>
      <c r="AJ32" s="157"/>
      <c r="AK32" s="59"/>
      <c r="AL32" s="101"/>
    </row>
    <row r="33" spans="1:38" s="92" customFormat="1" ht="45" customHeight="1" x14ac:dyDescent="0.3">
      <c r="A33" s="112">
        <v>28</v>
      </c>
      <c r="B33" s="61" t="s">
        <v>167</v>
      </c>
      <c r="C33" s="94" t="str">
        <f t="shared" ca="1" si="1"/>
        <v>FINALIZADA</v>
      </c>
      <c r="D33" s="118">
        <v>135</v>
      </c>
      <c r="E33" s="89"/>
      <c r="F33" s="91" t="s">
        <v>14</v>
      </c>
      <c r="G33" s="94">
        <v>42490</v>
      </c>
      <c r="H33" s="93">
        <v>42498</v>
      </c>
      <c r="I33" s="95" t="s">
        <v>174</v>
      </c>
      <c r="J33" s="113" t="s">
        <v>170</v>
      </c>
      <c r="K33" s="196" t="s">
        <v>87</v>
      </c>
      <c r="L33" s="197"/>
      <c r="M33" s="156" t="s">
        <v>101</v>
      </c>
      <c r="N33" s="157"/>
      <c r="O33" s="91"/>
      <c r="P33" s="96" t="s">
        <v>313</v>
      </c>
      <c r="Q33" s="96" t="s">
        <v>358</v>
      </c>
      <c r="R33" s="99">
        <f t="shared" si="3"/>
        <v>8</v>
      </c>
      <c r="S33" s="103"/>
      <c r="T33" s="98">
        <v>42490</v>
      </c>
      <c r="U33" s="100" t="s">
        <v>19</v>
      </c>
      <c r="V33" s="97" t="s">
        <v>19</v>
      </c>
      <c r="W33" s="97" t="s">
        <v>19</v>
      </c>
      <c r="X33" s="97" t="s">
        <v>19</v>
      </c>
      <c r="Y33" s="103"/>
      <c r="Z33" s="103"/>
      <c r="AA33" s="158">
        <v>42498</v>
      </c>
      <c r="AB33" s="159"/>
      <c r="AC33" s="156" t="s">
        <v>219</v>
      </c>
      <c r="AD33" s="157"/>
      <c r="AE33" s="156" t="s">
        <v>205</v>
      </c>
      <c r="AF33" s="157"/>
      <c r="AG33" s="156" t="s">
        <v>205</v>
      </c>
      <c r="AH33" s="157"/>
      <c r="AI33" s="156" t="s">
        <v>205</v>
      </c>
      <c r="AJ33" s="157"/>
      <c r="AK33" s="59"/>
      <c r="AL33" s="101"/>
    </row>
    <row r="34" spans="1:38" s="92" customFormat="1" ht="45" customHeight="1" x14ac:dyDescent="0.3">
      <c r="A34" s="112">
        <v>29</v>
      </c>
      <c r="B34" s="61" t="s">
        <v>179</v>
      </c>
      <c r="C34" s="94" t="str">
        <f t="shared" ca="1" si="1"/>
        <v>FINALIZADA</v>
      </c>
      <c r="D34" s="118">
        <v>137</v>
      </c>
      <c r="E34" s="89"/>
      <c r="F34" s="91" t="s">
        <v>14</v>
      </c>
      <c r="G34" s="94">
        <v>42504</v>
      </c>
      <c r="H34" s="93">
        <v>42551</v>
      </c>
      <c r="I34" s="91" t="s">
        <v>85</v>
      </c>
      <c r="J34" s="91" t="s">
        <v>85</v>
      </c>
      <c r="K34" s="156" t="s">
        <v>85</v>
      </c>
      <c r="L34" s="157"/>
      <c r="M34" s="156" t="s">
        <v>85</v>
      </c>
      <c r="N34" s="157"/>
      <c r="O34" s="91"/>
      <c r="P34" s="96" t="s">
        <v>314</v>
      </c>
      <c r="Q34" s="96" t="s">
        <v>363</v>
      </c>
      <c r="R34" s="99">
        <f t="shared" si="3"/>
        <v>47</v>
      </c>
      <c r="S34" s="103"/>
      <c r="T34" s="98">
        <v>42503</v>
      </c>
      <c r="U34" s="100" t="s">
        <v>19</v>
      </c>
      <c r="V34" s="97" t="s">
        <v>19</v>
      </c>
      <c r="W34" s="100" t="s">
        <v>88</v>
      </c>
      <c r="X34" s="97" t="s">
        <v>19</v>
      </c>
      <c r="Y34" s="103"/>
      <c r="Z34" s="103"/>
      <c r="AA34" s="156" t="s">
        <v>85</v>
      </c>
      <c r="AB34" s="157"/>
      <c r="AC34" s="156" t="s">
        <v>85</v>
      </c>
      <c r="AD34" s="157"/>
      <c r="AE34" s="156" t="s">
        <v>85</v>
      </c>
      <c r="AF34" s="157"/>
      <c r="AG34" s="156" t="s">
        <v>85</v>
      </c>
      <c r="AH34" s="157"/>
      <c r="AI34" s="156" t="s">
        <v>85</v>
      </c>
      <c r="AJ34" s="157"/>
      <c r="AK34" s="59"/>
      <c r="AL34" s="101"/>
    </row>
    <row r="35" spans="1:38" s="92" customFormat="1" ht="45" customHeight="1" x14ac:dyDescent="0.3">
      <c r="A35" s="112">
        <v>30</v>
      </c>
      <c r="B35" s="61" t="s">
        <v>178</v>
      </c>
      <c r="C35" s="94" t="str">
        <f t="shared" ca="1" si="1"/>
        <v>FINALIZADA</v>
      </c>
      <c r="D35" s="118">
        <v>138</v>
      </c>
      <c r="E35" s="89"/>
      <c r="F35" s="91" t="s">
        <v>14</v>
      </c>
      <c r="G35" s="94">
        <v>42503</v>
      </c>
      <c r="H35" s="93">
        <v>42510</v>
      </c>
      <c r="I35" s="91" t="s">
        <v>85</v>
      </c>
      <c r="J35" s="91" t="s">
        <v>85</v>
      </c>
      <c r="K35" s="156" t="s">
        <v>85</v>
      </c>
      <c r="L35" s="157"/>
      <c r="M35" s="156" t="s">
        <v>85</v>
      </c>
      <c r="N35" s="157"/>
      <c r="O35" s="91"/>
      <c r="P35" s="96" t="s">
        <v>315</v>
      </c>
      <c r="Q35" s="96" t="s">
        <v>364</v>
      </c>
      <c r="R35" s="99">
        <f t="shared" si="3"/>
        <v>7</v>
      </c>
      <c r="S35" s="103"/>
      <c r="T35" s="98">
        <v>42502</v>
      </c>
      <c r="U35" s="100" t="s">
        <v>19</v>
      </c>
      <c r="V35" s="97" t="s">
        <v>19</v>
      </c>
      <c r="W35" s="100" t="s">
        <v>88</v>
      </c>
      <c r="X35" s="97" t="s">
        <v>19</v>
      </c>
      <c r="Y35" s="103"/>
      <c r="Z35" s="103"/>
      <c r="AA35" s="156" t="s">
        <v>85</v>
      </c>
      <c r="AB35" s="157"/>
      <c r="AC35" s="156" t="s">
        <v>85</v>
      </c>
      <c r="AD35" s="157"/>
      <c r="AE35" s="156" t="s">
        <v>85</v>
      </c>
      <c r="AF35" s="157"/>
      <c r="AG35" s="156" t="s">
        <v>85</v>
      </c>
      <c r="AH35" s="157"/>
      <c r="AI35" s="156" t="s">
        <v>85</v>
      </c>
      <c r="AJ35" s="157"/>
      <c r="AK35" s="59"/>
      <c r="AL35" s="101"/>
    </row>
    <row r="36" spans="1:38" s="92" customFormat="1" ht="45" customHeight="1" x14ac:dyDescent="0.3">
      <c r="A36" s="112">
        <v>31</v>
      </c>
      <c r="B36" s="61" t="s">
        <v>180</v>
      </c>
      <c r="C36" s="94" t="str">
        <f t="shared" ca="1" si="1"/>
        <v>FINALIZADA</v>
      </c>
      <c r="D36" s="118">
        <v>139</v>
      </c>
      <c r="E36" s="89"/>
      <c r="F36" s="91" t="s">
        <v>14</v>
      </c>
      <c r="G36" s="94">
        <v>42515</v>
      </c>
      <c r="H36" s="93">
        <v>42551</v>
      </c>
      <c r="I36" s="91" t="s">
        <v>85</v>
      </c>
      <c r="J36" s="91" t="s">
        <v>85</v>
      </c>
      <c r="K36" s="156" t="s">
        <v>85</v>
      </c>
      <c r="L36" s="157"/>
      <c r="M36" s="156" t="s">
        <v>85</v>
      </c>
      <c r="N36" s="157"/>
      <c r="O36" s="91"/>
      <c r="P36" s="96" t="s">
        <v>316</v>
      </c>
      <c r="Q36" s="96" t="s">
        <v>365</v>
      </c>
      <c r="R36" s="99">
        <f t="shared" si="3"/>
        <v>36</v>
      </c>
      <c r="S36" s="103"/>
      <c r="T36" s="98">
        <v>42514</v>
      </c>
      <c r="U36" s="98" t="s">
        <v>19</v>
      </c>
      <c r="V36" s="98" t="s">
        <v>19</v>
      </c>
      <c r="W36" s="98" t="s">
        <v>88</v>
      </c>
      <c r="X36" s="98" t="s">
        <v>19</v>
      </c>
      <c r="Y36" s="103"/>
      <c r="Z36" s="103"/>
      <c r="AA36" s="156" t="s">
        <v>85</v>
      </c>
      <c r="AB36" s="157"/>
      <c r="AC36" s="156" t="s">
        <v>85</v>
      </c>
      <c r="AD36" s="157"/>
      <c r="AE36" s="156" t="s">
        <v>85</v>
      </c>
      <c r="AF36" s="157"/>
      <c r="AG36" s="156" t="s">
        <v>85</v>
      </c>
      <c r="AH36" s="157"/>
      <c r="AI36" s="156" t="s">
        <v>85</v>
      </c>
      <c r="AJ36" s="157"/>
      <c r="AK36" s="59"/>
      <c r="AL36" s="101"/>
    </row>
    <row r="37" spans="1:38" s="92" customFormat="1" ht="18.75" x14ac:dyDescent="0.3">
      <c r="A37" s="112">
        <v>32</v>
      </c>
      <c r="B37" s="61" t="s">
        <v>181</v>
      </c>
      <c r="C37" s="94" t="str">
        <f t="shared" ca="1" si="1"/>
        <v>FINALIZADA</v>
      </c>
      <c r="D37" s="118">
        <v>140</v>
      </c>
      <c r="E37" s="89"/>
      <c r="F37" s="91" t="s">
        <v>14</v>
      </c>
      <c r="G37" s="94">
        <v>42515</v>
      </c>
      <c r="H37" s="93">
        <v>42552</v>
      </c>
      <c r="I37" s="91" t="s">
        <v>85</v>
      </c>
      <c r="J37" s="91" t="s">
        <v>85</v>
      </c>
      <c r="K37" s="156" t="s">
        <v>85</v>
      </c>
      <c r="L37" s="157"/>
      <c r="M37" s="156" t="s">
        <v>85</v>
      </c>
      <c r="N37" s="157"/>
      <c r="O37" s="91"/>
      <c r="P37" s="96" t="s">
        <v>317</v>
      </c>
      <c r="Q37" s="96" t="s">
        <v>365</v>
      </c>
      <c r="R37" s="99">
        <f t="shared" si="3"/>
        <v>37</v>
      </c>
      <c r="S37" s="103"/>
      <c r="T37" s="98">
        <v>42514</v>
      </c>
      <c r="U37" s="98" t="s">
        <v>19</v>
      </c>
      <c r="V37" s="98" t="s">
        <v>19</v>
      </c>
      <c r="W37" s="98" t="s">
        <v>88</v>
      </c>
      <c r="X37" s="98" t="s">
        <v>19</v>
      </c>
      <c r="Y37" s="103"/>
      <c r="Z37" s="103"/>
      <c r="AA37" s="156" t="s">
        <v>85</v>
      </c>
      <c r="AB37" s="157"/>
      <c r="AC37" s="156" t="s">
        <v>85</v>
      </c>
      <c r="AD37" s="157"/>
      <c r="AE37" s="156" t="s">
        <v>85</v>
      </c>
      <c r="AF37" s="157"/>
      <c r="AG37" s="156" t="s">
        <v>85</v>
      </c>
      <c r="AH37" s="157"/>
      <c r="AI37" s="156" t="s">
        <v>85</v>
      </c>
      <c r="AJ37" s="157"/>
      <c r="AK37" s="59"/>
      <c r="AL37" s="101"/>
    </row>
    <row r="38" spans="1:38" s="92" customFormat="1" ht="18.75" x14ac:dyDescent="0.3">
      <c r="A38" s="112">
        <v>33</v>
      </c>
      <c r="B38" s="61" t="s">
        <v>182</v>
      </c>
      <c r="C38" s="94" t="str">
        <f t="shared" ca="1" si="1"/>
        <v>FINALIZADA</v>
      </c>
      <c r="D38" s="118">
        <v>141</v>
      </c>
      <c r="E38" s="89"/>
      <c r="F38" s="91" t="s">
        <v>14</v>
      </c>
      <c r="G38" s="94">
        <v>42524</v>
      </c>
      <c r="H38" s="93">
        <v>42585</v>
      </c>
      <c r="I38" s="91" t="s">
        <v>85</v>
      </c>
      <c r="J38" s="91" t="s">
        <v>85</v>
      </c>
      <c r="K38" s="156" t="s">
        <v>85</v>
      </c>
      <c r="L38" s="157"/>
      <c r="M38" s="156" t="s">
        <v>85</v>
      </c>
      <c r="N38" s="157"/>
      <c r="O38" s="91"/>
      <c r="P38" s="96" t="s">
        <v>318</v>
      </c>
      <c r="Q38" s="96" t="s">
        <v>366</v>
      </c>
      <c r="R38" s="99">
        <f t="shared" si="3"/>
        <v>61</v>
      </c>
      <c r="S38" s="103"/>
      <c r="T38" s="98">
        <v>42522</v>
      </c>
      <c r="U38" s="98" t="s">
        <v>19</v>
      </c>
      <c r="V38" s="98" t="s">
        <v>19</v>
      </c>
      <c r="W38" s="98" t="s">
        <v>88</v>
      </c>
      <c r="X38" s="98" t="s">
        <v>19</v>
      </c>
      <c r="Y38" s="103"/>
      <c r="Z38" s="103"/>
      <c r="AA38" s="156" t="s">
        <v>85</v>
      </c>
      <c r="AB38" s="157"/>
      <c r="AC38" s="156" t="s">
        <v>85</v>
      </c>
      <c r="AD38" s="157"/>
      <c r="AE38" s="156" t="s">
        <v>85</v>
      </c>
      <c r="AF38" s="157"/>
      <c r="AG38" s="156" t="s">
        <v>85</v>
      </c>
      <c r="AH38" s="157"/>
      <c r="AI38" s="156" t="s">
        <v>85</v>
      </c>
      <c r="AJ38" s="157"/>
      <c r="AK38" s="59"/>
      <c r="AL38" s="101"/>
    </row>
    <row r="39" spans="1:38" s="92" customFormat="1" ht="63" x14ac:dyDescent="0.3">
      <c r="A39" s="112">
        <v>34</v>
      </c>
      <c r="B39" s="61" t="s">
        <v>183</v>
      </c>
      <c r="C39" s="94" t="str">
        <f t="shared" ca="1" si="1"/>
        <v>FINALIZADA</v>
      </c>
      <c r="D39" s="118">
        <v>142</v>
      </c>
      <c r="E39" s="89"/>
      <c r="F39" s="91" t="s">
        <v>14</v>
      </c>
      <c r="G39" s="94">
        <v>42521</v>
      </c>
      <c r="H39" s="93">
        <v>42522</v>
      </c>
      <c r="I39" s="91" t="s">
        <v>85</v>
      </c>
      <c r="J39" s="91" t="s">
        <v>85</v>
      </c>
      <c r="K39" s="156" t="s">
        <v>85</v>
      </c>
      <c r="L39" s="157"/>
      <c r="M39" s="156" t="s">
        <v>85</v>
      </c>
      <c r="N39" s="157"/>
      <c r="O39" s="91"/>
      <c r="P39" s="96" t="s">
        <v>319</v>
      </c>
      <c r="Q39" s="96" t="s">
        <v>367</v>
      </c>
      <c r="R39" s="99">
        <v>2</v>
      </c>
      <c r="S39" s="103"/>
      <c r="T39" s="98" t="s">
        <v>188</v>
      </c>
      <c r="U39" s="98" t="s">
        <v>188</v>
      </c>
      <c r="V39" s="98" t="s">
        <v>188</v>
      </c>
      <c r="W39" s="98" t="s">
        <v>188</v>
      </c>
      <c r="X39" s="98" t="s">
        <v>188</v>
      </c>
      <c r="Y39" s="103"/>
      <c r="Z39" s="103"/>
      <c r="AA39" s="156" t="s">
        <v>85</v>
      </c>
      <c r="AB39" s="157"/>
      <c r="AC39" s="156" t="s">
        <v>85</v>
      </c>
      <c r="AD39" s="157"/>
      <c r="AE39" s="156" t="s">
        <v>85</v>
      </c>
      <c r="AF39" s="157"/>
      <c r="AG39" s="156" t="s">
        <v>85</v>
      </c>
      <c r="AH39" s="157"/>
      <c r="AI39" s="156" t="s">
        <v>85</v>
      </c>
      <c r="AJ39" s="157"/>
      <c r="AK39" s="59"/>
      <c r="AL39" s="101"/>
    </row>
    <row r="40" spans="1:38" s="92" customFormat="1" ht="45" customHeight="1" x14ac:dyDescent="0.3">
      <c r="A40" s="116">
        <v>35</v>
      </c>
      <c r="B40" s="61" t="s">
        <v>184</v>
      </c>
      <c r="C40" s="94" t="str">
        <f t="shared" ca="1" si="1"/>
        <v>FINALIZADA</v>
      </c>
      <c r="D40" s="118">
        <v>143</v>
      </c>
      <c r="E40" s="89"/>
      <c r="F40" s="91" t="s">
        <v>14</v>
      </c>
      <c r="G40" s="94">
        <v>42519</v>
      </c>
      <c r="H40" s="93">
        <v>42519</v>
      </c>
      <c r="I40" s="95" t="s">
        <v>186</v>
      </c>
      <c r="J40" s="91" t="s">
        <v>185</v>
      </c>
      <c r="K40" s="184">
        <v>42519</v>
      </c>
      <c r="L40" s="185"/>
      <c r="M40" s="156" t="s">
        <v>101</v>
      </c>
      <c r="N40" s="157"/>
      <c r="O40" s="91"/>
      <c r="P40" s="96" t="s">
        <v>187</v>
      </c>
      <c r="Q40" s="96" t="s">
        <v>187</v>
      </c>
      <c r="R40" s="99">
        <v>1</v>
      </c>
      <c r="S40" s="103"/>
      <c r="T40" s="98">
        <v>42517</v>
      </c>
      <c r="U40" s="98" t="s">
        <v>19</v>
      </c>
      <c r="V40" s="98" t="s">
        <v>19</v>
      </c>
      <c r="W40" s="98" t="s">
        <v>19</v>
      </c>
      <c r="X40" s="98" t="s">
        <v>19</v>
      </c>
      <c r="Y40" s="103"/>
      <c r="Z40" s="103"/>
      <c r="AA40" s="158">
        <v>42519</v>
      </c>
      <c r="AB40" s="159"/>
      <c r="AC40" s="156" t="s">
        <v>221</v>
      </c>
      <c r="AD40" s="157"/>
      <c r="AE40" s="156" t="s">
        <v>205</v>
      </c>
      <c r="AF40" s="157"/>
      <c r="AG40" s="156" t="s">
        <v>205</v>
      </c>
      <c r="AH40" s="157"/>
      <c r="AI40" s="156" t="s">
        <v>205</v>
      </c>
      <c r="AJ40" s="157"/>
      <c r="AK40" s="59"/>
      <c r="AL40" s="101"/>
    </row>
    <row r="41" spans="1:38" s="92" customFormat="1" ht="18.75" x14ac:dyDescent="0.3">
      <c r="A41" s="116">
        <v>36</v>
      </c>
      <c r="B41" s="61" t="s">
        <v>189</v>
      </c>
      <c r="C41" s="94" t="str">
        <f t="shared" ref="C41:C42" ca="1" si="4">IF(H41&lt;TODAY(),"FINALIZADA","VIGENTE")</f>
        <v>FINALIZADA</v>
      </c>
      <c r="D41" s="118">
        <v>144</v>
      </c>
      <c r="E41" s="89"/>
      <c r="F41" s="91" t="s">
        <v>14</v>
      </c>
      <c r="G41" s="94">
        <v>42534</v>
      </c>
      <c r="H41" s="93">
        <v>42564</v>
      </c>
      <c r="I41" s="95" t="s">
        <v>223</v>
      </c>
      <c r="J41" s="91" t="s">
        <v>102</v>
      </c>
      <c r="K41" s="184" t="s">
        <v>103</v>
      </c>
      <c r="L41" s="185"/>
      <c r="M41" s="156" t="s">
        <v>226</v>
      </c>
      <c r="N41" s="157"/>
      <c r="O41" s="91"/>
      <c r="P41" s="96" t="s">
        <v>320</v>
      </c>
      <c r="Q41" s="96" t="s">
        <v>368</v>
      </c>
      <c r="R41" s="99">
        <f t="shared" si="3"/>
        <v>30</v>
      </c>
      <c r="S41" s="103"/>
      <c r="T41" s="98">
        <v>42534</v>
      </c>
      <c r="U41" s="98" t="s">
        <v>19</v>
      </c>
      <c r="V41" s="98" t="s">
        <v>19</v>
      </c>
      <c r="W41" s="98" t="s">
        <v>19</v>
      </c>
      <c r="X41" s="98" t="s">
        <v>19</v>
      </c>
      <c r="Y41" s="103"/>
      <c r="Z41" s="103"/>
      <c r="AA41" s="158">
        <v>42564</v>
      </c>
      <c r="AB41" s="159"/>
      <c r="AC41" s="156" t="s">
        <v>222</v>
      </c>
      <c r="AD41" s="157"/>
      <c r="AE41" s="156" t="s">
        <v>205</v>
      </c>
      <c r="AF41" s="157"/>
      <c r="AG41" s="156" t="s">
        <v>205</v>
      </c>
      <c r="AH41" s="157"/>
      <c r="AI41" s="156" t="s">
        <v>205</v>
      </c>
      <c r="AJ41" s="157"/>
      <c r="AK41" s="59"/>
      <c r="AL41" s="101"/>
    </row>
    <row r="42" spans="1:38" s="92" customFormat="1" ht="45" customHeight="1" x14ac:dyDescent="0.3">
      <c r="A42" s="116">
        <v>37</v>
      </c>
      <c r="B42" s="61" t="s">
        <v>190</v>
      </c>
      <c r="C42" s="94" t="str">
        <f t="shared" ca="1" si="4"/>
        <v>FINALIZADA</v>
      </c>
      <c r="D42" s="118">
        <v>145</v>
      </c>
      <c r="E42" s="89"/>
      <c r="F42" s="91" t="s">
        <v>14</v>
      </c>
      <c r="G42" s="94">
        <v>42541</v>
      </c>
      <c r="H42" s="93">
        <v>42603</v>
      </c>
      <c r="I42" s="91" t="s">
        <v>85</v>
      </c>
      <c r="J42" s="91" t="s">
        <v>85</v>
      </c>
      <c r="K42" s="156" t="s">
        <v>85</v>
      </c>
      <c r="L42" s="157"/>
      <c r="M42" s="156" t="s">
        <v>85</v>
      </c>
      <c r="N42" s="157"/>
      <c r="O42" s="91"/>
      <c r="P42" s="96" t="s">
        <v>321</v>
      </c>
      <c r="Q42" s="96" t="s">
        <v>369</v>
      </c>
      <c r="R42" s="99">
        <f t="shared" si="3"/>
        <v>62</v>
      </c>
      <c r="S42" s="103"/>
      <c r="T42" s="98">
        <v>42536</v>
      </c>
      <c r="U42" s="98" t="s">
        <v>19</v>
      </c>
      <c r="V42" s="98" t="s">
        <v>19</v>
      </c>
      <c r="W42" s="98" t="s">
        <v>88</v>
      </c>
      <c r="X42" s="98" t="s">
        <v>19</v>
      </c>
      <c r="Y42" s="103"/>
      <c r="Z42" s="103"/>
      <c r="AA42" s="156" t="s">
        <v>85</v>
      </c>
      <c r="AB42" s="157"/>
      <c r="AC42" s="156" t="s">
        <v>85</v>
      </c>
      <c r="AD42" s="157"/>
      <c r="AE42" s="156" t="s">
        <v>85</v>
      </c>
      <c r="AF42" s="157"/>
      <c r="AG42" s="156" t="s">
        <v>85</v>
      </c>
      <c r="AH42" s="157"/>
      <c r="AI42" s="156" t="s">
        <v>85</v>
      </c>
      <c r="AJ42" s="157"/>
      <c r="AK42" s="59"/>
      <c r="AL42" s="101"/>
    </row>
    <row r="43" spans="1:38" s="92" customFormat="1" ht="45" customHeight="1" x14ac:dyDescent="0.3">
      <c r="A43" s="116">
        <v>38</v>
      </c>
      <c r="B43" s="61" t="s">
        <v>191</v>
      </c>
      <c r="C43" s="94" t="str">
        <f t="shared" ref="C43:C45" ca="1" si="5">IF(H43&lt;TODAY(),"FINALIZADA","VIGENTE")</f>
        <v>FINALIZADA</v>
      </c>
      <c r="D43" s="118">
        <v>146</v>
      </c>
      <c r="E43" s="89"/>
      <c r="F43" s="91" t="s">
        <v>14</v>
      </c>
      <c r="G43" s="94">
        <v>42542</v>
      </c>
      <c r="H43" s="93">
        <v>42542</v>
      </c>
      <c r="I43" s="91" t="s">
        <v>85</v>
      </c>
      <c r="J43" s="91" t="s">
        <v>85</v>
      </c>
      <c r="K43" s="156" t="s">
        <v>85</v>
      </c>
      <c r="L43" s="157"/>
      <c r="M43" s="156" t="s">
        <v>85</v>
      </c>
      <c r="N43" s="157"/>
      <c r="O43" s="91"/>
      <c r="P43" s="96" t="s">
        <v>322</v>
      </c>
      <c r="Q43" s="96" t="s">
        <v>369</v>
      </c>
      <c r="R43" s="99">
        <v>1</v>
      </c>
      <c r="S43" s="103"/>
      <c r="T43" s="98">
        <v>42542</v>
      </c>
      <c r="U43" s="98" t="s">
        <v>19</v>
      </c>
      <c r="V43" s="98" t="s">
        <v>19</v>
      </c>
      <c r="W43" s="98" t="s">
        <v>88</v>
      </c>
      <c r="X43" s="98" t="s">
        <v>19</v>
      </c>
      <c r="Y43" s="103"/>
      <c r="Z43" s="103"/>
      <c r="AA43" s="156" t="s">
        <v>85</v>
      </c>
      <c r="AB43" s="157"/>
      <c r="AC43" s="156" t="s">
        <v>85</v>
      </c>
      <c r="AD43" s="157"/>
      <c r="AE43" s="156" t="s">
        <v>85</v>
      </c>
      <c r="AF43" s="157"/>
      <c r="AG43" s="156" t="s">
        <v>85</v>
      </c>
      <c r="AH43" s="157"/>
      <c r="AI43" s="156" t="s">
        <v>85</v>
      </c>
      <c r="AJ43" s="157"/>
      <c r="AK43" s="59"/>
      <c r="AL43" s="101"/>
    </row>
    <row r="44" spans="1:38" s="92" customFormat="1" ht="45" customHeight="1" x14ac:dyDescent="0.3">
      <c r="A44" s="117">
        <v>39</v>
      </c>
      <c r="B44" s="61" t="s">
        <v>194</v>
      </c>
      <c r="C44" s="94" t="str">
        <f t="shared" ca="1" si="5"/>
        <v>FINALIZADA</v>
      </c>
      <c r="D44" s="118">
        <v>147</v>
      </c>
      <c r="E44" s="89"/>
      <c r="F44" s="91" t="s">
        <v>14</v>
      </c>
      <c r="G44" s="94">
        <v>42545</v>
      </c>
      <c r="H44" s="93">
        <v>42552</v>
      </c>
      <c r="I44" s="91" t="s">
        <v>85</v>
      </c>
      <c r="J44" s="91" t="s">
        <v>85</v>
      </c>
      <c r="K44" s="156" t="s">
        <v>85</v>
      </c>
      <c r="L44" s="157"/>
      <c r="M44" s="156" t="s">
        <v>85</v>
      </c>
      <c r="N44" s="157"/>
      <c r="O44" s="91"/>
      <c r="P44" s="96" t="s">
        <v>323</v>
      </c>
      <c r="Q44" s="96" t="s">
        <v>370</v>
      </c>
      <c r="R44" s="99">
        <f t="shared" ref="R44:R57" si="6">H44-G44</f>
        <v>7</v>
      </c>
      <c r="S44" s="103"/>
      <c r="T44" s="98">
        <v>42534</v>
      </c>
      <c r="U44" s="98" t="s">
        <v>19</v>
      </c>
      <c r="V44" s="98" t="s">
        <v>19</v>
      </c>
      <c r="W44" s="98" t="s">
        <v>88</v>
      </c>
      <c r="X44" s="98" t="s">
        <v>19</v>
      </c>
      <c r="Y44" s="103"/>
      <c r="Z44" s="103"/>
      <c r="AA44" s="156" t="s">
        <v>85</v>
      </c>
      <c r="AB44" s="157"/>
      <c r="AC44" s="156" t="s">
        <v>85</v>
      </c>
      <c r="AD44" s="157"/>
      <c r="AE44" s="156" t="s">
        <v>85</v>
      </c>
      <c r="AF44" s="157"/>
      <c r="AG44" s="156" t="s">
        <v>85</v>
      </c>
      <c r="AH44" s="157"/>
      <c r="AI44" s="156" t="s">
        <v>85</v>
      </c>
      <c r="AJ44" s="157"/>
      <c r="AK44" s="59"/>
      <c r="AL44" s="101"/>
    </row>
    <row r="45" spans="1:38" s="92" customFormat="1" ht="45" customHeight="1" x14ac:dyDescent="0.3">
      <c r="A45" s="117">
        <v>40</v>
      </c>
      <c r="B45" s="61" t="s">
        <v>192</v>
      </c>
      <c r="C45" s="94" t="str">
        <f t="shared" ca="1" si="5"/>
        <v>FINALIZADA</v>
      </c>
      <c r="D45" s="118">
        <v>148</v>
      </c>
      <c r="E45" s="89"/>
      <c r="F45" s="91" t="s">
        <v>14</v>
      </c>
      <c r="G45" s="94">
        <v>42546</v>
      </c>
      <c r="H45" s="93">
        <v>42548</v>
      </c>
      <c r="I45" s="91" t="s">
        <v>85</v>
      </c>
      <c r="J45" s="91" t="s">
        <v>85</v>
      </c>
      <c r="K45" s="156" t="s">
        <v>85</v>
      </c>
      <c r="L45" s="157"/>
      <c r="M45" s="156" t="s">
        <v>85</v>
      </c>
      <c r="N45" s="157"/>
      <c r="O45" s="91"/>
      <c r="P45" s="96" t="s">
        <v>324</v>
      </c>
      <c r="Q45" s="96" t="s">
        <v>371</v>
      </c>
      <c r="R45" s="99">
        <f t="shared" si="6"/>
        <v>2</v>
      </c>
      <c r="S45" s="103"/>
      <c r="T45" s="98">
        <v>42544</v>
      </c>
      <c r="U45" s="98" t="s">
        <v>19</v>
      </c>
      <c r="V45" s="98" t="s">
        <v>19</v>
      </c>
      <c r="W45" s="98" t="s">
        <v>88</v>
      </c>
      <c r="X45" s="98" t="s">
        <v>19</v>
      </c>
      <c r="Y45" s="103"/>
      <c r="Z45" s="103"/>
      <c r="AA45" s="156" t="s">
        <v>85</v>
      </c>
      <c r="AB45" s="157"/>
      <c r="AC45" s="156" t="s">
        <v>85</v>
      </c>
      <c r="AD45" s="157"/>
      <c r="AE45" s="156" t="s">
        <v>85</v>
      </c>
      <c r="AF45" s="157"/>
      <c r="AG45" s="156" t="s">
        <v>85</v>
      </c>
      <c r="AH45" s="157"/>
      <c r="AI45" s="156" t="s">
        <v>85</v>
      </c>
      <c r="AJ45" s="157"/>
      <c r="AK45" s="59"/>
      <c r="AL45" s="101"/>
    </row>
    <row r="46" spans="1:38" s="92" customFormat="1" ht="45" customHeight="1" x14ac:dyDescent="0.3">
      <c r="A46" s="117">
        <v>41</v>
      </c>
      <c r="B46" s="61" t="s">
        <v>193</v>
      </c>
      <c r="C46" s="94" t="str">
        <f t="shared" ref="C46:C47" ca="1" si="7">IF(H46&lt;TODAY(),"FINALIZADA","VIGENTE")</f>
        <v>FINALIZADA</v>
      </c>
      <c r="D46" s="118">
        <v>149</v>
      </c>
      <c r="E46" s="89"/>
      <c r="F46" s="91" t="s">
        <v>14</v>
      </c>
      <c r="G46" s="94">
        <v>42546</v>
      </c>
      <c r="H46" s="93">
        <v>42576</v>
      </c>
      <c r="I46" s="91" t="s">
        <v>85</v>
      </c>
      <c r="J46" s="91" t="s">
        <v>85</v>
      </c>
      <c r="K46" s="156" t="s">
        <v>85</v>
      </c>
      <c r="L46" s="157"/>
      <c r="M46" s="156" t="s">
        <v>85</v>
      </c>
      <c r="N46" s="157"/>
      <c r="O46" s="91"/>
      <c r="P46" s="96" t="s">
        <v>325</v>
      </c>
      <c r="Q46" s="96" t="s">
        <v>371</v>
      </c>
      <c r="R46" s="99">
        <f t="shared" si="6"/>
        <v>30</v>
      </c>
      <c r="S46" s="103"/>
      <c r="T46" s="98">
        <v>42544</v>
      </c>
      <c r="U46" s="98" t="s">
        <v>19</v>
      </c>
      <c r="V46" s="98" t="s">
        <v>19</v>
      </c>
      <c r="W46" s="98" t="s">
        <v>88</v>
      </c>
      <c r="X46" s="98" t="s">
        <v>19</v>
      </c>
      <c r="Y46" s="103"/>
      <c r="Z46" s="103"/>
      <c r="AA46" s="156" t="s">
        <v>85</v>
      </c>
      <c r="AB46" s="157"/>
      <c r="AC46" s="156" t="s">
        <v>85</v>
      </c>
      <c r="AD46" s="157"/>
      <c r="AE46" s="156" t="s">
        <v>85</v>
      </c>
      <c r="AF46" s="157"/>
      <c r="AG46" s="156" t="s">
        <v>85</v>
      </c>
      <c r="AH46" s="157"/>
      <c r="AI46" s="156" t="s">
        <v>85</v>
      </c>
      <c r="AJ46" s="157"/>
      <c r="AK46" s="59"/>
      <c r="AL46" s="101"/>
    </row>
    <row r="47" spans="1:38" s="92" customFormat="1" ht="18.75" x14ac:dyDescent="0.3">
      <c r="A47" s="121">
        <v>42</v>
      </c>
      <c r="B47" s="61" t="s">
        <v>229</v>
      </c>
      <c r="C47" s="94" t="str">
        <f t="shared" ca="1" si="7"/>
        <v>FINALIZADA</v>
      </c>
      <c r="D47" s="118">
        <v>151</v>
      </c>
      <c r="E47" s="89"/>
      <c r="F47" s="91" t="s">
        <v>14</v>
      </c>
      <c r="G47" s="94">
        <v>42552</v>
      </c>
      <c r="H47" s="93">
        <v>42582</v>
      </c>
      <c r="I47" s="91" t="s">
        <v>85</v>
      </c>
      <c r="J47" s="91" t="s">
        <v>85</v>
      </c>
      <c r="K47" s="156" t="s">
        <v>85</v>
      </c>
      <c r="L47" s="157"/>
      <c r="M47" s="156" t="s">
        <v>85</v>
      </c>
      <c r="N47" s="157"/>
      <c r="O47" s="91"/>
      <c r="P47" s="96" t="s">
        <v>326</v>
      </c>
      <c r="Q47" s="96" t="s">
        <v>372</v>
      </c>
      <c r="R47" s="99">
        <f t="shared" ref="R47" si="8">H47-G47</f>
        <v>30</v>
      </c>
      <c r="S47" s="103"/>
      <c r="T47" s="98">
        <v>42514</v>
      </c>
      <c r="U47" s="98" t="s">
        <v>19</v>
      </c>
      <c r="V47" s="98" t="s">
        <v>19</v>
      </c>
      <c r="W47" s="98" t="s">
        <v>88</v>
      </c>
      <c r="X47" s="98" t="s">
        <v>19</v>
      </c>
      <c r="Y47" s="103"/>
      <c r="Z47" s="103"/>
      <c r="AA47" s="156" t="s">
        <v>85</v>
      </c>
      <c r="AB47" s="157"/>
      <c r="AC47" s="156" t="s">
        <v>85</v>
      </c>
      <c r="AD47" s="157"/>
      <c r="AE47" s="156" t="s">
        <v>85</v>
      </c>
      <c r="AF47" s="157"/>
      <c r="AG47" s="156" t="s">
        <v>85</v>
      </c>
      <c r="AH47" s="157"/>
      <c r="AI47" s="156" t="s">
        <v>85</v>
      </c>
      <c r="AJ47" s="157"/>
      <c r="AK47" s="59"/>
      <c r="AL47" s="101"/>
    </row>
    <row r="48" spans="1:38" s="92" customFormat="1" ht="45" customHeight="1" x14ac:dyDescent="0.3">
      <c r="A48" s="121">
        <v>43</v>
      </c>
      <c r="B48" s="61" t="s">
        <v>203</v>
      </c>
      <c r="C48" s="94" t="str">
        <f t="shared" ref="C48:C49" ca="1" si="9">IF(H48&lt;TODAY(),"FINALIZADA","VIGENTE")</f>
        <v>FINALIZADA</v>
      </c>
      <c r="D48" s="118">
        <v>150</v>
      </c>
      <c r="E48" s="89"/>
      <c r="F48" s="91" t="s">
        <v>14</v>
      </c>
      <c r="G48" s="94">
        <v>42555</v>
      </c>
      <c r="H48" s="93">
        <v>42620</v>
      </c>
      <c r="I48" s="95" t="s">
        <v>224</v>
      </c>
      <c r="J48" s="91" t="s">
        <v>102</v>
      </c>
      <c r="K48" s="156" t="s">
        <v>103</v>
      </c>
      <c r="L48" s="157"/>
      <c r="M48" s="156" t="s">
        <v>101</v>
      </c>
      <c r="N48" s="157"/>
      <c r="O48" s="91"/>
      <c r="P48" s="96" t="s">
        <v>327</v>
      </c>
      <c r="Q48" s="96" t="s">
        <v>373</v>
      </c>
      <c r="R48" s="99">
        <f t="shared" si="6"/>
        <v>65</v>
      </c>
      <c r="S48" s="103"/>
      <c r="T48" s="98">
        <v>42553</v>
      </c>
      <c r="U48" s="98" t="s">
        <v>19</v>
      </c>
      <c r="V48" s="98" t="s">
        <v>19</v>
      </c>
      <c r="W48" s="98" t="s">
        <v>19</v>
      </c>
      <c r="X48" s="98" t="s">
        <v>19</v>
      </c>
      <c r="Y48" s="103"/>
      <c r="Z48" s="103"/>
      <c r="AA48" s="158">
        <v>42620</v>
      </c>
      <c r="AB48" s="159"/>
      <c r="AC48" s="156" t="s">
        <v>91</v>
      </c>
      <c r="AD48" s="157"/>
      <c r="AE48" s="156" t="s">
        <v>205</v>
      </c>
      <c r="AF48" s="157"/>
      <c r="AG48" s="156" t="s">
        <v>205</v>
      </c>
      <c r="AH48" s="157"/>
      <c r="AI48" s="156" t="s">
        <v>205</v>
      </c>
      <c r="AJ48" s="157"/>
      <c r="AK48" s="59"/>
      <c r="AL48" s="101"/>
    </row>
    <row r="49" spans="1:38" s="92" customFormat="1" ht="18.75" x14ac:dyDescent="0.3">
      <c r="A49" s="121">
        <v>44</v>
      </c>
      <c r="B49" s="61" t="s">
        <v>228</v>
      </c>
      <c r="C49" s="94" t="str">
        <f t="shared" ca="1" si="9"/>
        <v>FINALIZADA</v>
      </c>
      <c r="D49" s="118">
        <v>152</v>
      </c>
      <c r="E49" s="89"/>
      <c r="F49" s="91" t="s">
        <v>14</v>
      </c>
      <c r="G49" s="94">
        <v>42564</v>
      </c>
      <c r="H49" s="93">
        <v>42595</v>
      </c>
      <c r="I49" s="95" t="s">
        <v>223</v>
      </c>
      <c r="J49" s="91" t="s">
        <v>102</v>
      </c>
      <c r="K49" s="184" t="s">
        <v>103</v>
      </c>
      <c r="L49" s="185"/>
      <c r="M49" s="156" t="s">
        <v>226</v>
      </c>
      <c r="N49" s="157"/>
      <c r="O49" s="91"/>
      <c r="P49" s="96" t="s">
        <v>328</v>
      </c>
      <c r="Q49" s="96" t="s">
        <v>374</v>
      </c>
      <c r="R49" s="99">
        <f t="shared" si="6"/>
        <v>31</v>
      </c>
      <c r="S49" s="103"/>
      <c r="T49" s="98">
        <v>42534</v>
      </c>
      <c r="U49" s="98" t="s">
        <v>19</v>
      </c>
      <c r="V49" s="98" t="s">
        <v>19</v>
      </c>
      <c r="W49" s="98" t="s">
        <v>19</v>
      </c>
      <c r="X49" s="98" t="s">
        <v>19</v>
      </c>
      <c r="Y49" s="103"/>
      <c r="Z49" s="103"/>
      <c r="AA49" s="158">
        <v>42564</v>
      </c>
      <c r="AB49" s="159"/>
      <c r="AC49" s="156" t="s">
        <v>222</v>
      </c>
      <c r="AD49" s="157"/>
      <c r="AE49" s="156" t="s">
        <v>205</v>
      </c>
      <c r="AF49" s="157"/>
      <c r="AG49" s="156" t="s">
        <v>205</v>
      </c>
      <c r="AH49" s="157"/>
      <c r="AI49" s="156" t="s">
        <v>205</v>
      </c>
      <c r="AJ49" s="157"/>
      <c r="AK49" s="59"/>
      <c r="AL49" s="101"/>
    </row>
    <row r="50" spans="1:38" s="92" customFormat="1" ht="45" customHeight="1" x14ac:dyDescent="0.3">
      <c r="A50" s="121">
        <v>45</v>
      </c>
      <c r="B50" s="61" t="s">
        <v>227</v>
      </c>
      <c r="C50" s="94" t="str">
        <f t="shared" ref="C50:C53" ca="1" si="10">IF(H50&lt;TODAY(),"FINALIZADA","VIGENTE")</f>
        <v>FINALIZADA</v>
      </c>
      <c r="D50" s="118">
        <v>153</v>
      </c>
      <c r="E50" s="89"/>
      <c r="F50" s="91" t="s">
        <v>14</v>
      </c>
      <c r="G50" s="94">
        <v>42568</v>
      </c>
      <c r="H50" s="93">
        <v>42568</v>
      </c>
      <c r="I50" s="95" t="s">
        <v>85</v>
      </c>
      <c r="J50" s="91" t="s">
        <v>85</v>
      </c>
      <c r="K50" s="156" t="s">
        <v>103</v>
      </c>
      <c r="L50" s="157"/>
      <c r="M50" s="156" t="s">
        <v>85</v>
      </c>
      <c r="N50" s="157"/>
      <c r="O50" s="91"/>
      <c r="P50" s="96" t="s">
        <v>329</v>
      </c>
      <c r="Q50" s="96" t="s">
        <v>375</v>
      </c>
      <c r="R50" s="99">
        <v>1</v>
      </c>
      <c r="S50" s="103"/>
      <c r="T50" s="98">
        <v>42566</v>
      </c>
      <c r="U50" s="98" t="s">
        <v>19</v>
      </c>
      <c r="V50" s="98" t="s">
        <v>19</v>
      </c>
      <c r="W50" s="98" t="s">
        <v>88</v>
      </c>
      <c r="X50" s="98" t="s">
        <v>19</v>
      </c>
      <c r="Y50" s="103"/>
      <c r="Z50" s="103"/>
      <c r="AA50" s="158" t="s">
        <v>85</v>
      </c>
      <c r="AB50" s="159"/>
      <c r="AC50" s="156" t="s">
        <v>85</v>
      </c>
      <c r="AD50" s="157"/>
      <c r="AE50" s="156" t="s">
        <v>85</v>
      </c>
      <c r="AF50" s="157"/>
      <c r="AG50" s="156" t="s">
        <v>85</v>
      </c>
      <c r="AH50" s="157"/>
      <c r="AI50" s="156" t="s">
        <v>85</v>
      </c>
      <c r="AJ50" s="157"/>
      <c r="AK50" s="59"/>
      <c r="AL50" s="101"/>
    </row>
    <row r="51" spans="1:38" s="92" customFormat="1" ht="45" customHeight="1" x14ac:dyDescent="0.3">
      <c r="A51" s="121">
        <v>46</v>
      </c>
      <c r="B51" s="61" t="s">
        <v>230</v>
      </c>
      <c r="C51" s="94" t="str">
        <f t="shared" ca="1" si="10"/>
        <v>FINALIZADA</v>
      </c>
      <c r="D51" s="118">
        <v>154</v>
      </c>
      <c r="E51" s="89"/>
      <c r="F51" s="91" t="s">
        <v>14</v>
      </c>
      <c r="G51" s="94">
        <v>42582</v>
      </c>
      <c r="H51" s="93">
        <v>42589</v>
      </c>
      <c r="I51" s="91" t="s">
        <v>85</v>
      </c>
      <c r="J51" s="91" t="s">
        <v>85</v>
      </c>
      <c r="K51" s="156" t="s">
        <v>85</v>
      </c>
      <c r="L51" s="157"/>
      <c r="M51" s="156" t="s">
        <v>85</v>
      </c>
      <c r="N51" s="157"/>
      <c r="O51" s="91"/>
      <c r="P51" s="96" t="s">
        <v>330</v>
      </c>
      <c r="Q51" s="96" t="s">
        <v>376</v>
      </c>
      <c r="R51" s="99">
        <f t="shared" si="6"/>
        <v>7</v>
      </c>
      <c r="S51" s="103"/>
      <c r="T51" s="98">
        <v>42573</v>
      </c>
      <c r="U51" s="98" t="s">
        <v>19</v>
      </c>
      <c r="V51" s="98" t="s">
        <v>19</v>
      </c>
      <c r="W51" s="98" t="s">
        <v>88</v>
      </c>
      <c r="X51" s="98" t="s">
        <v>19</v>
      </c>
      <c r="Y51" s="103"/>
      <c r="Z51" s="103"/>
      <c r="AA51" s="156" t="s">
        <v>85</v>
      </c>
      <c r="AB51" s="157"/>
      <c r="AC51" s="156" t="s">
        <v>85</v>
      </c>
      <c r="AD51" s="157"/>
      <c r="AE51" s="156" t="s">
        <v>85</v>
      </c>
      <c r="AF51" s="157"/>
      <c r="AG51" s="156" t="s">
        <v>85</v>
      </c>
      <c r="AH51" s="157"/>
      <c r="AI51" s="156" t="s">
        <v>85</v>
      </c>
      <c r="AJ51" s="157"/>
      <c r="AK51" s="59"/>
      <c r="AL51" s="101"/>
    </row>
    <row r="52" spans="1:38" s="92" customFormat="1" ht="45" customHeight="1" x14ac:dyDescent="0.3">
      <c r="A52" s="124">
        <v>47</v>
      </c>
      <c r="B52" s="61" t="s">
        <v>233</v>
      </c>
      <c r="C52" s="94" t="str">
        <f t="shared" ca="1" si="10"/>
        <v>VIGENTE</v>
      </c>
      <c r="D52" s="118">
        <v>155</v>
      </c>
      <c r="E52" s="89"/>
      <c r="F52" s="91" t="s">
        <v>14</v>
      </c>
      <c r="G52" s="94">
        <v>42585</v>
      </c>
      <c r="H52" s="93">
        <v>42646</v>
      </c>
      <c r="I52" s="91" t="s">
        <v>85</v>
      </c>
      <c r="J52" s="91" t="s">
        <v>85</v>
      </c>
      <c r="K52" s="156" t="s">
        <v>85</v>
      </c>
      <c r="L52" s="157"/>
      <c r="M52" s="156" t="s">
        <v>85</v>
      </c>
      <c r="N52" s="157"/>
      <c r="O52" s="91"/>
      <c r="P52" s="96" t="s">
        <v>331</v>
      </c>
      <c r="Q52" s="96" t="s">
        <v>377</v>
      </c>
      <c r="R52" s="99">
        <f t="shared" si="6"/>
        <v>61</v>
      </c>
      <c r="S52" s="103"/>
      <c r="T52" s="98">
        <v>42573</v>
      </c>
      <c r="U52" s="98" t="s">
        <v>19</v>
      </c>
      <c r="V52" s="98" t="s">
        <v>19</v>
      </c>
      <c r="W52" s="98" t="s">
        <v>88</v>
      </c>
      <c r="X52" s="98" t="s">
        <v>19</v>
      </c>
      <c r="Y52" s="103"/>
      <c r="Z52" s="103"/>
      <c r="AA52" s="156" t="s">
        <v>85</v>
      </c>
      <c r="AB52" s="157"/>
      <c r="AC52" s="156" t="s">
        <v>85</v>
      </c>
      <c r="AD52" s="157"/>
      <c r="AE52" s="156" t="s">
        <v>85</v>
      </c>
      <c r="AF52" s="157"/>
      <c r="AG52" s="156" t="s">
        <v>85</v>
      </c>
      <c r="AH52" s="157"/>
      <c r="AI52" s="156" t="s">
        <v>85</v>
      </c>
      <c r="AJ52" s="157"/>
      <c r="AK52" s="59"/>
      <c r="AL52" s="101"/>
    </row>
    <row r="53" spans="1:38" s="92" customFormat="1" ht="45" customHeight="1" x14ac:dyDescent="0.3">
      <c r="A53" s="124">
        <v>48</v>
      </c>
      <c r="B53" s="61" t="s">
        <v>232</v>
      </c>
      <c r="C53" s="94" t="str">
        <f t="shared" ca="1" si="10"/>
        <v>FINALIZADA</v>
      </c>
      <c r="D53" s="118">
        <v>156</v>
      </c>
      <c r="E53" s="89"/>
      <c r="F53" s="91" t="s">
        <v>14</v>
      </c>
      <c r="G53" s="94">
        <v>42581</v>
      </c>
      <c r="H53" s="93">
        <v>42622</v>
      </c>
      <c r="I53" s="95" t="s">
        <v>234</v>
      </c>
      <c r="J53" s="91" t="s">
        <v>102</v>
      </c>
      <c r="K53" s="156" t="s">
        <v>83</v>
      </c>
      <c r="L53" s="157"/>
      <c r="M53" s="160">
        <v>42626</v>
      </c>
      <c r="N53" s="161"/>
      <c r="O53" s="91"/>
      <c r="P53" s="96" t="s">
        <v>332</v>
      </c>
      <c r="Q53" s="96" t="s">
        <v>378</v>
      </c>
      <c r="R53" s="99">
        <f t="shared" si="6"/>
        <v>41</v>
      </c>
      <c r="S53" s="103"/>
      <c r="T53" s="98">
        <v>42580</v>
      </c>
      <c r="U53" s="98" t="s">
        <v>19</v>
      </c>
      <c r="V53" s="98" t="s">
        <v>19</v>
      </c>
      <c r="W53" s="98" t="s">
        <v>19</v>
      </c>
      <c r="X53" s="98" t="s">
        <v>19</v>
      </c>
      <c r="Y53" s="103"/>
      <c r="Z53" s="103"/>
      <c r="AA53" s="156" t="s">
        <v>91</v>
      </c>
      <c r="AB53" s="157"/>
      <c r="AC53" s="156" t="s">
        <v>91</v>
      </c>
      <c r="AD53" s="157"/>
      <c r="AE53" s="156" t="s">
        <v>91</v>
      </c>
      <c r="AF53" s="157"/>
      <c r="AG53" s="156" t="s">
        <v>91</v>
      </c>
      <c r="AH53" s="157"/>
      <c r="AI53" s="156" t="s">
        <v>91</v>
      </c>
      <c r="AJ53" s="157"/>
      <c r="AK53" s="59"/>
      <c r="AL53" s="101"/>
    </row>
    <row r="54" spans="1:38" s="92" customFormat="1" ht="45" customHeight="1" x14ac:dyDescent="0.3">
      <c r="A54" s="124">
        <v>49</v>
      </c>
      <c r="B54" s="61" t="s">
        <v>235</v>
      </c>
      <c r="C54" s="94" t="str">
        <f t="shared" ref="C54" ca="1" si="11">IF(H54&lt;TODAY(),"FINALIZADA","VIGENTE")</f>
        <v>VIGENTE</v>
      </c>
      <c r="D54" s="118">
        <v>157</v>
      </c>
      <c r="E54" s="89"/>
      <c r="F54" s="91" t="s">
        <v>14</v>
      </c>
      <c r="G54" s="94">
        <v>42590</v>
      </c>
      <c r="H54" s="93">
        <v>42651</v>
      </c>
      <c r="I54" s="95" t="s">
        <v>238</v>
      </c>
      <c r="J54" s="91" t="s">
        <v>102</v>
      </c>
      <c r="K54" s="156" t="s">
        <v>103</v>
      </c>
      <c r="L54" s="157"/>
      <c r="M54" s="160" t="s">
        <v>101</v>
      </c>
      <c r="N54" s="161"/>
      <c r="O54" s="91"/>
      <c r="P54" s="96" t="s">
        <v>333</v>
      </c>
      <c r="Q54" s="96" t="s">
        <v>379</v>
      </c>
      <c r="R54" s="99">
        <f t="shared" si="6"/>
        <v>61</v>
      </c>
      <c r="S54" s="103"/>
      <c r="T54" s="98">
        <v>42588</v>
      </c>
      <c r="U54" s="98" t="s">
        <v>19</v>
      </c>
      <c r="V54" s="98" t="s">
        <v>19</v>
      </c>
      <c r="W54" s="98" t="s">
        <v>19</v>
      </c>
      <c r="X54" s="98" t="s">
        <v>19</v>
      </c>
      <c r="Y54" s="103"/>
      <c r="Z54" s="103"/>
      <c r="AA54" s="156" t="s">
        <v>91</v>
      </c>
      <c r="AB54" s="157"/>
      <c r="AC54" s="156" t="s">
        <v>91</v>
      </c>
      <c r="AD54" s="157"/>
      <c r="AE54" s="156" t="s">
        <v>91</v>
      </c>
      <c r="AF54" s="157"/>
      <c r="AG54" s="156" t="s">
        <v>91</v>
      </c>
      <c r="AH54" s="157"/>
      <c r="AI54" s="156" t="s">
        <v>91</v>
      </c>
      <c r="AJ54" s="157"/>
      <c r="AK54" s="59"/>
      <c r="AL54" s="101"/>
    </row>
    <row r="55" spans="1:38" s="92" customFormat="1" ht="45" customHeight="1" x14ac:dyDescent="0.3">
      <c r="A55" s="125">
        <v>50</v>
      </c>
      <c r="B55" s="61" t="s">
        <v>236</v>
      </c>
      <c r="C55" s="94" t="str">
        <f t="shared" ref="C55:C56" ca="1" si="12">IF(H55&lt;TODAY(),"FINALIZADA","VIGENTE")</f>
        <v>VIGENTE</v>
      </c>
      <c r="D55" s="118">
        <v>158</v>
      </c>
      <c r="E55" s="89"/>
      <c r="F55" s="91" t="s">
        <v>14</v>
      </c>
      <c r="G55" s="94">
        <v>42594</v>
      </c>
      <c r="H55" s="93">
        <v>42655</v>
      </c>
      <c r="I55" s="95" t="s">
        <v>85</v>
      </c>
      <c r="J55" s="91" t="s">
        <v>85</v>
      </c>
      <c r="K55" s="156" t="s">
        <v>103</v>
      </c>
      <c r="L55" s="157"/>
      <c r="M55" s="160" t="s">
        <v>85</v>
      </c>
      <c r="N55" s="161"/>
      <c r="O55" s="91"/>
      <c r="P55" s="96" t="s">
        <v>334</v>
      </c>
      <c r="Q55" s="96" t="s">
        <v>380</v>
      </c>
      <c r="R55" s="99">
        <f t="shared" si="6"/>
        <v>61</v>
      </c>
      <c r="S55" s="103"/>
      <c r="T55" s="98">
        <v>42593</v>
      </c>
      <c r="U55" s="98" t="s">
        <v>19</v>
      </c>
      <c r="V55" s="98" t="s">
        <v>19</v>
      </c>
      <c r="W55" s="98" t="s">
        <v>88</v>
      </c>
      <c r="X55" s="98" t="s">
        <v>19</v>
      </c>
      <c r="Y55" s="103"/>
      <c r="Z55" s="103"/>
      <c r="AA55" s="156" t="s">
        <v>85</v>
      </c>
      <c r="AB55" s="157"/>
      <c r="AC55" s="156" t="s">
        <v>85</v>
      </c>
      <c r="AD55" s="157"/>
      <c r="AE55" s="156" t="s">
        <v>85</v>
      </c>
      <c r="AF55" s="157"/>
      <c r="AG55" s="156" t="s">
        <v>85</v>
      </c>
      <c r="AH55" s="157"/>
      <c r="AI55" s="156" t="s">
        <v>85</v>
      </c>
      <c r="AJ55" s="157"/>
      <c r="AK55" s="59"/>
      <c r="AL55" s="101"/>
    </row>
    <row r="56" spans="1:38" s="92" customFormat="1" ht="45" customHeight="1" x14ac:dyDescent="0.3">
      <c r="A56" s="126">
        <v>51</v>
      </c>
      <c r="B56" s="61" t="s">
        <v>237</v>
      </c>
      <c r="C56" s="94" t="str">
        <f t="shared" ca="1" si="12"/>
        <v>FINALIZADA</v>
      </c>
      <c r="D56" s="118">
        <v>159</v>
      </c>
      <c r="E56" s="89"/>
      <c r="F56" s="91" t="s">
        <v>14</v>
      </c>
      <c r="G56" s="94">
        <v>42598</v>
      </c>
      <c r="H56" s="93">
        <v>42600</v>
      </c>
      <c r="I56" s="95" t="s">
        <v>239</v>
      </c>
      <c r="J56" s="91" t="s">
        <v>102</v>
      </c>
      <c r="K56" s="156" t="s">
        <v>103</v>
      </c>
      <c r="L56" s="157"/>
      <c r="M56" s="160" t="s">
        <v>101</v>
      </c>
      <c r="N56" s="161"/>
      <c r="O56" s="91"/>
      <c r="P56" s="96" t="s">
        <v>335</v>
      </c>
      <c r="Q56" s="96" t="s">
        <v>381</v>
      </c>
      <c r="R56" s="99">
        <f t="shared" si="6"/>
        <v>2</v>
      </c>
      <c r="S56" s="103"/>
      <c r="T56" s="98">
        <v>42594</v>
      </c>
      <c r="U56" s="98" t="s">
        <v>19</v>
      </c>
      <c r="V56" s="98" t="s">
        <v>19</v>
      </c>
      <c r="W56" s="98" t="s">
        <v>19</v>
      </c>
      <c r="X56" s="98" t="s">
        <v>19</v>
      </c>
      <c r="Y56" s="103"/>
      <c r="Z56" s="103"/>
      <c r="AA56" s="156" t="s">
        <v>91</v>
      </c>
      <c r="AB56" s="157"/>
      <c r="AC56" s="156" t="s">
        <v>91</v>
      </c>
      <c r="AD56" s="157"/>
      <c r="AE56" s="156" t="s">
        <v>91</v>
      </c>
      <c r="AF56" s="157"/>
      <c r="AG56" s="156" t="s">
        <v>91</v>
      </c>
      <c r="AH56" s="157"/>
      <c r="AI56" s="156" t="s">
        <v>91</v>
      </c>
      <c r="AJ56" s="157"/>
      <c r="AK56" s="59"/>
      <c r="AL56" s="101"/>
    </row>
    <row r="57" spans="1:38" s="92" customFormat="1" ht="45" customHeight="1" x14ac:dyDescent="0.3">
      <c r="A57" s="126">
        <v>52</v>
      </c>
      <c r="B57" s="61" t="s">
        <v>240</v>
      </c>
      <c r="C57" s="94" t="str">
        <f t="shared" ref="C57:C58" ca="1" si="13">IF(H57&lt;TODAY(),"FINALIZADA","VIGENTE")</f>
        <v>VIGENTE</v>
      </c>
      <c r="D57" s="118">
        <v>160</v>
      </c>
      <c r="E57" s="89"/>
      <c r="F57" s="91" t="s">
        <v>14</v>
      </c>
      <c r="G57" s="94">
        <v>42603</v>
      </c>
      <c r="H57" s="93">
        <v>42663</v>
      </c>
      <c r="I57" s="91" t="s">
        <v>85</v>
      </c>
      <c r="J57" s="91" t="s">
        <v>85</v>
      </c>
      <c r="K57" s="156" t="s">
        <v>85</v>
      </c>
      <c r="L57" s="157"/>
      <c r="M57" s="156" t="s">
        <v>85</v>
      </c>
      <c r="N57" s="157"/>
      <c r="O57" s="91"/>
      <c r="P57" s="96" t="s">
        <v>336</v>
      </c>
      <c r="Q57" s="96" t="s">
        <v>382</v>
      </c>
      <c r="R57" s="99">
        <f t="shared" si="6"/>
        <v>60</v>
      </c>
      <c r="S57" s="103"/>
      <c r="T57" s="98">
        <v>42601</v>
      </c>
      <c r="U57" s="98" t="s">
        <v>19</v>
      </c>
      <c r="V57" s="98" t="s">
        <v>19</v>
      </c>
      <c r="W57" s="98" t="s">
        <v>88</v>
      </c>
      <c r="X57" s="98" t="s">
        <v>19</v>
      </c>
      <c r="Y57" s="103"/>
      <c r="Z57" s="103"/>
      <c r="AA57" s="156" t="s">
        <v>85</v>
      </c>
      <c r="AB57" s="157"/>
      <c r="AC57" s="156" t="s">
        <v>85</v>
      </c>
      <c r="AD57" s="157"/>
      <c r="AE57" s="156" t="s">
        <v>85</v>
      </c>
      <c r="AF57" s="157"/>
      <c r="AG57" s="156" t="s">
        <v>85</v>
      </c>
      <c r="AH57" s="157"/>
      <c r="AI57" s="156" t="s">
        <v>85</v>
      </c>
      <c r="AJ57" s="157"/>
      <c r="AK57" s="59"/>
      <c r="AL57" s="101"/>
    </row>
    <row r="58" spans="1:38" s="92" customFormat="1" ht="45" customHeight="1" x14ac:dyDescent="0.3">
      <c r="A58" s="124">
        <v>53</v>
      </c>
      <c r="B58" s="61" t="s">
        <v>241</v>
      </c>
      <c r="C58" s="94" t="str">
        <f t="shared" ca="1" si="13"/>
        <v>VIGENTE</v>
      </c>
      <c r="D58" s="118">
        <v>161</v>
      </c>
      <c r="E58" s="89"/>
      <c r="F58" s="91" t="s">
        <v>14</v>
      </c>
      <c r="G58" s="94">
        <v>42555</v>
      </c>
      <c r="H58" s="93">
        <v>42678</v>
      </c>
      <c r="I58" s="95" t="s">
        <v>246</v>
      </c>
      <c r="J58" s="91" t="s">
        <v>102</v>
      </c>
      <c r="K58" s="156" t="s">
        <v>103</v>
      </c>
      <c r="L58" s="157"/>
      <c r="M58" s="156" t="s">
        <v>101</v>
      </c>
      <c r="N58" s="157"/>
      <c r="O58" s="91"/>
      <c r="P58" s="96" t="s">
        <v>337</v>
      </c>
      <c r="Q58" s="96" t="s">
        <v>383</v>
      </c>
      <c r="R58" s="99">
        <f t="shared" ref="R58" si="14">H58-G58</f>
        <v>123</v>
      </c>
      <c r="S58" s="103"/>
      <c r="T58" s="98">
        <v>42611</v>
      </c>
      <c r="U58" s="98" t="s">
        <v>19</v>
      </c>
      <c r="V58" s="98" t="s">
        <v>19</v>
      </c>
      <c r="W58" s="98" t="s">
        <v>19</v>
      </c>
      <c r="X58" s="98" t="s">
        <v>19</v>
      </c>
      <c r="Y58" s="103"/>
      <c r="Z58" s="103"/>
      <c r="AA58" s="158">
        <v>42678</v>
      </c>
      <c r="AB58" s="159"/>
      <c r="AC58" s="156" t="s">
        <v>91</v>
      </c>
      <c r="AD58" s="157"/>
      <c r="AE58" s="156" t="s">
        <v>205</v>
      </c>
      <c r="AF58" s="157"/>
      <c r="AG58" s="156" t="s">
        <v>205</v>
      </c>
      <c r="AH58" s="157"/>
      <c r="AI58" s="156" t="s">
        <v>205</v>
      </c>
      <c r="AJ58" s="157"/>
      <c r="AK58" s="59"/>
      <c r="AL58" s="101"/>
    </row>
    <row r="59" spans="1:38" s="92" customFormat="1" ht="64.5" customHeight="1" x14ac:dyDescent="0.3">
      <c r="A59" s="124">
        <v>54</v>
      </c>
      <c r="B59" s="61" t="s">
        <v>242</v>
      </c>
      <c r="C59" s="94" t="str">
        <f t="shared" ref="C59:C60" ca="1" si="15">IF(H59&lt;TODAY(),"FINALIZADA","VIGENTE")</f>
        <v>VIGENTE</v>
      </c>
      <c r="D59" s="118">
        <v>163</v>
      </c>
      <c r="E59" s="89"/>
      <c r="F59" s="91" t="s">
        <v>14</v>
      </c>
      <c r="G59" s="94">
        <v>42614</v>
      </c>
      <c r="H59" s="93">
        <v>42653</v>
      </c>
      <c r="I59" s="91"/>
      <c r="J59" s="91" t="s">
        <v>102</v>
      </c>
      <c r="K59" s="156" t="s">
        <v>83</v>
      </c>
      <c r="L59" s="157"/>
      <c r="M59" s="160">
        <v>42653</v>
      </c>
      <c r="N59" s="161"/>
      <c r="O59" s="91"/>
      <c r="P59" s="96" t="s">
        <v>338</v>
      </c>
      <c r="Q59" s="96" t="s">
        <v>384</v>
      </c>
      <c r="R59" s="99">
        <f t="shared" ref="R59:R60" si="16">H59-G59</f>
        <v>39</v>
      </c>
      <c r="S59" s="103"/>
      <c r="T59" s="98">
        <v>42613</v>
      </c>
      <c r="U59" s="98" t="s">
        <v>19</v>
      </c>
      <c r="V59" s="98" t="s">
        <v>19</v>
      </c>
      <c r="W59" s="98" t="s">
        <v>19</v>
      </c>
      <c r="X59" s="98" t="s">
        <v>19</v>
      </c>
      <c r="Y59" s="103"/>
      <c r="Z59" s="103"/>
      <c r="AA59" s="156" t="s">
        <v>91</v>
      </c>
      <c r="AB59" s="157"/>
      <c r="AC59" s="156" t="s">
        <v>91</v>
      </c>
      <c r="AD59" s="157"/>
      <c r="AE59" s="156" t="s">
        <v>91</v>
      </c>
      <c r="AF59" s="157"/>
      <c r="AG59" s="156" t="s">
        <v>91</v>
      </c>
      <c r="AH59" s="157"/>
      <c r="AI59" s="156" t="s">
        <v>91</v>
      </c>
      <c r="AJ59" s="157"/>
      <c r="AK59" s="59"/>
      <c r="AL59" s="101"/>
    </row>
    <row r="60" spans="1:38" s="92" customFormat="1" ht="60.75" customHeight="1" x14ac:dyDescent="0.3">
      <c r="A60" s="124">
        <v>55</v>
      </c>
      <c r="B60" s="61" t="s">
        <v>243</v>
      </c>
      <c r="C60" s="94" t="str">
        <f t="shared" ca="1" si="15"/>
        <v>VIGENTE</v>
      </c>
      <c r="D60" s="118">
        <v>164</v>
      </c>
      <c r="E60" s="89"/>
      <c r="F60" s="91" t="s">
        <v>14</v>
      </c>
      <c r="G60" s="94">
        <v>42614</v>
      </c>
      <c r="H60" s="93">
        <v>42657</v>
      </c>
      <c r="I60" s="91"/>
      <c r="J60" s="91" t="s">
        <v>102</v>
      </c>
      <c r="K60" s="156" t="s">
        <v>83</v>
      </c>
      <c r="L60" s="157"/>
      <c r="M60" s="160">
        <v>42657</v>
      </c>
      <c r="N60" s="161"/>
      <c r="O60" s="91"/>
      <c r="P60" s="96" t="s">
        <v>339</v>
      </c>
      <c r="Q60" s="96" t="s">
        <v>384</v>
      </c>
      <c r="R60" s="99">
        <f t="shared" si="16"/>
        <v>43</v>
      </c>
      <c r="S60" s="103"/>
      <c r="T60" s="98">
        <v>42613</v>
      </c>
      <c r="U60" s="98" t="s">
        <v>19</v>
      </c>
      <c r="V60" s="98" t="s">
        <v>19</v>
      </c>
      <c r="W60" s="98" t="s">
        <v>19</v>
      </c>
      <c r="X60" s="98" t="s">
        <v>19</v>
      </c>
      <c r="Y60" s="103"/>
      <c r="Z60" s="103"/>
      <c r="AA60" s="156" t="s">
        <v>91</v>
      </c>
      <c r="AB60" s="157"/>
      <c r="AC60" s="156" t="s">
        <v>91</v>
      </c>
      <c r="AD60" s="157"/>
      <c r="AE60" s="156" t="s">
        <v>91</v>
      </c>
      <c r="AF60" s="157"/>
      <c r="AG60" s="156" t="s">
        <v>91</v>
      </c>
      <c r="AH60" s="157"/>
      <c r="AI60" s="156" t="s">
        <v>91</v>
      </c>
      <c r="AJ60" s="157"/>
      <c r="AK60" s="59"/>
      <c r="AL60" s="101"/>
    </row>
    <row r="61" spans="1:38" s="92" customFormat="1" ht="45" customHeight="1" x14ac:dyDescent="0.3">
      <c r="A61" s="127">
        <v>56</v>
      </c>
      <c r="B61" s="61" t="s">
        <v>244</v>
      </c>
      <c r="C61" s="94" t="str">
        <f t="shared" ref="C61:C62" ca="1" si="17">IF(H61&lt;TODAY(),"FINALIZADA","VIGENTE")</f>
        <v>VIGENTE</v>
      </c>
      <c r="D61" s="118">
        <v>162</v>
      </c>
      <c r="E61" s="89"/>
      <c r="F61" s="91" t="s">
        <v>14</v>
      </c>
      <c r="G61" s="94">
        <v>42615</v>
      </c>
      <c r="H61" s="93">
        <v>42651</v>
      </c>
      <c r="I61" s="95" t="s">
        <v>238</v>
      </c>
      <c r="J61" s="91" t="s">
        <v>102</v>
      </c>
      <c r="K61" s="156" t="s">
        <v>103</v>
      </c>
      <c r="L61" s="157"/>
      <c r="M61" s="160" t="s">
        <v>101</v>
      </c>
      <c r="N61" s="161"/>
      <c r="O61" s="91"/>
      <c r="P61" s="96" t="s">
        <v>340</v>
      </c>
      <c r="Q61" s="96" t="s">
        <v>385</v>
      </c>
      <c r="R61" s="99">
        <f t="shared" ref="R61:R62" si="18">H61-G61</f>
        <v>36</v>
      </c>
      <c r="S61" s="103"/>
      <c r="T61" s="98">
        <v>42613</v>
      </c>
      <c r="U61" s="98" t="s">
        <v>19</v>
      </c>
      <c r="V61" s="98" t="s">
        <v>19</v>
      </c>
      <c r="W61" s="98" t="s">
        <v>19</v>
      </c>
      <c r="X61" s="98" t="s">
        <v>19</v>
      </c>
      <c r="Y61" s="103"/>
      <c r="Z61" s="103"/>
      <c r="AA61" s="156" t="s">
        <v>91</v>
      </c>
      <c r="AB61" s="157"/>
      <c r="AC61" s="156" t="s">
        <v>91</v>
      </c>
      <c r="AD61" s="157"/>
      <c r="AE61" s="156" t="s">
        <v>91</v>
      </c>
      <c r="AF61" s="157"/>
      <c r="AG61" s="156" t="s">
        <v>91</v>
      </c>
      <c r="AH61" s="157"/>
      <c r="AI61" s="156" t="s">
        <v>91</v>
      </c>
      <c r="AJ61" s="157"/>
      <c r="AK61" s="59"/>
      <c r="AL61" s="101"/>
    </row>
    <row r="62" spans="1:38" s="92" customFormat="1" ht="45" customHeight="1" x14ac:dyDescent="0.3">
      <c r="A62" s="127">
        <v>57</v>
      </c>
      <c r="B62" s="61" t="s">
        <v>245</v>
      </c>
      <c r="C62" s="94" t="str">
        <f t="shared" ca="1" si="17"/>
        <v>VIGENTE</v>
      </c>
      <c r="D62" s="118">
        <v>165</v>
      </c>
      <c r="E62" s="89"/>
      <c r="F62" s="91" t="s">
        <v>14</v>
      </c>
      <c r="G62" s="94">
        <v>42614</v>
      </c>
      <c r="H62" s="93">
        <v>42655</v>
      </c>
      <c r="I62" s="91" t="s">
        <v>85</v>
      </c>
      <c r="J62" s="91" t="s">
        <v>85</v>
      </c>
      <c r="K62" s="156" t="s">
        <v>85</v>
      </c>
      <c r="L62" s="157"/>
      <c r="M62" s="156" t="s">
        <v>85</v>
      </c>
      <c r="N62" s="157"/>
      <c r="O62" s="91"/>
      <c r="P62" s="96" t="s">
        <v>341</v>
      </c>
      <c r="Q62" s="96" t="s">
        <v>386</v>
      </c>
      <c r="R62" s="99">
        <f t="shared" si="18"/>
        <v>41</v>
      </c>
      <c r="S62" s="103"/>
      <c r="T62" s="98" t="s">
        <v>247</v>
      </c>
      <c r="U62" s="98" t="s">
        <v>247</v>
      </c>
      <c r="V62" s="98" t="s">
        <v>247</v>
      </c>
      <c r="W62" s="98" t="s">
        <v>247</v>
      </c>
      <c r="X62" s="98" t="s">
        <v>247</v>
      </c>
      <c r="Y62" s="103"/>
      <c r="Z62" s="103"/>
      <c r="AA62" s="156" t="s">
        <v>85</v>
      </c>
      <c r="AB62" s="157"/>
      <c r="AC62" s="156" t="s">
        <v>85</v>
      </c>
      <c r="AD62" s="157"/>
      <c r="AE62" s="156" t="s">
        <v>85</v>
      </c>
      <c r="AF62" s="157"/>
      <c r="AG62" s="156" t="s">
        <v>85</v>
      </c>
      <c r="AH62" s="157"/>
      <c r="AI62" s="156" t="s">
        <v>85</v>
      </c>
      <c r="AJ62" s="157"/>
      <c r="AK62" s="59"/>
      <c r="AL62" s="101"/>
    </row>
    <row r="63" spans="1:38" s="92" customFormat="1" ht="45" customHeight="1" x14ac:dyDescent="0.3">
      <c r="A63" s="124"/>
      <c r="B63" s="61"/>
      <c r="C63" s="94"/>
      <c r="D63" s="118"/>
      <c r="E63" s="89"/>
      <c r="F63" s="91"/>
      <c r="G63" s="94"/>
      <c r="H63" s="93"/>
      <c r="I63" s="91"/>
      <c r="J63" s="91"/>
      <c r="K63" s="122"/>
      <c r="L63" s="123"/>
      <c r="M63" s="122"/>
      <c r="N63" s="123"/>
      <c r="O63" s="91"/>
      <c r="P63" s="96"/>
      <c r="Q63" s="96"/>
      <c r="R63" s="99"/>
      <c r="S63" s="103"/>
      <c r="T63" s="98"/>
      <c r="U63" s="98"/>
      <c r="V63" s="98"/>
      <c r="W63" s="98"/>
      <c r="X63" s="98"/>
      <c r="Y63" s="103"/>
      <c r="Z63" s="103"/>
      <c r="AA63" s="122"/>
      <c r="AB63" s="123"/>
      <c r="AC63" s="122"/>
      <c r="AD63" s="123"/>
      <c r="AE63" s="122"/>
      <c r="AF63" s="123"/>
      <c r="AG63" s="122"/>
      <c r="AH63" s="123"/>
      <c r="AI63" s="122"/>
      <c r="AJ63" s="123"/>
      <c r="AK63" s="59"/>
      <c r="AL63" s="101"/>
    </row>
    <row r="64" spans="1:38" ht="45" customHeight="1" x14ac:dyDescent="0.25">
      <c r="A64" s="121"/>
      <c r="B64" s="60"/>
      <c r="C64" s="1"/>
      <c r="D64" s="89"/>
      <c r="E64" s="1"/>
      <c r="F64" s="1"/>
      <c r="G64" s="1"/>
      <c r="H64" s="1"/>
      <c r="I64" s="1"/>
      <c r="J64" s="1"/>
      <c r="K64" s="89"/>
      <c r="L64" s="1"/>
      <c r="M64" s="89"/>
      <c r="N64" s="1"/>
      <c r="O64" s="1"/>
      <c r="P64" s="89"/>
      <c r="Q64" s="89"/>
      <c r="R64" s="1"/>
      <c r="S64" s="1"/>
      <c r="T64" s="1"/>
      <c r="U64" s="89"/>
      <c r="V64" s="1"/>
      <c r="W64" s="1"/>
      <c r="X64" s="1"/>
      <c r="Y64" s="1"/>
      <c r="Z64" s="1"/>
      <c r="AA64" s="1"/>
      <c r="AB64" s="89"/>
      <c r="AC64" s="1"/>
      <c r="AD64" s="89"/>
      <c r="AE64" s="1"/>
      <c r="AF64" s="89"/>
      <c r="AG64" s="1"/>
      <c r="AH64" s="89"/>
      <c r="AI64" s="1"/>
      <c r="AJ64" s="89"/>
      <c r="AK64" s="1"/>
    </row>
  </sheetData>
  <dataConsolidate/>
  <mergeCells count="472">
    <mergeCell ref="P5:P6"/>
    <mergeCell ref="Q5:Q6"/>
    <mergeCell ref="Q14:Q15"/>
    <mergeCell ref="AA3:AB3"/>
    <mergeCell ref="AC3:AD3"/>
    <mergeCell ref="AE3:AF3"/>
    <mergeCell ref="AG3:AH3"/>
    <mergeCell ref="AI3:AJ3"/>
    <mergeCell ref="K61:L61"/>
    <mergeCell ref="M61:N61"/>
    <mergeCell ref="AA61:AB61"/>
    <mergeCell ref="AC61:AD61"/>
    <mergeCell ref="AE61:AF61"/>
    <mergeCell ref="AG61:AH61"/>
    <mergeCell ref="AI61:AJ61"/>
    <mergeCell ref="AC59:AD59"/>
    <mergeCell ref="AE59:AF59"/>
    <mergeCell ref="AG59:AH59"/>
    <mergeCell ref="AI59:AJ59"/>
    <mergeCell ref="K60:L60"/>
    <mergeCell ref="M60:N60"/>
    <mergeCell ref="AA60:AB60"/>
    <mergeCell ref="AC60:AD60"/>
    <mergeCell ref="AE60:AF60"/>
    <mergeCell ref="AG60:AH60"/>
    <mergeCell ref="AI60:AJ60"/>
    <mergeCell ref="AI50:AJ50"/>
    <mergeCell ref="AI49:AJ49"/>
    <mergeCell ref="AG54:AH54"/>
    <mergeCell ref="AI54:AJ54"/>
    <mergeCell ref="K54:L54"/>
    <mergeCell ref="M54:N54"/>
    <mergeCell ref="K48:L48"/>
    <mergeCell ref="M48:N48"/>
    <mergeCell ref="M47:N47"/>
    <mergeCell ref="AA47:AB47"/>
    <mergeCell ref="AC47:AD47"/>
    <mergeCell ref="AE47:AF47"/>
    <mergeCell ref="AA54:AB54"/>
    <mergeCell ref="AC54:AD54"/>
    <mergeCell ref="AE54:AF54"/>
    <mergeCell ref="AG47:AH47"/>
    <mergeCell ref="AI47:AJ47"/>
    <mergeCell ref="AG51:AH51"/>
    <mergeCell ref="AI51:AJ51"/>
    <mergeCell ref="K50:L50"/>
    <mergeCell ref="M50:N50"/>
    <mergeCell ref="AA50:AB50"/>
    <mergeCell ref="AC50:AD50"/>
    <mergeCell ref="AE50:AF50"/>
    <mergeCell ref="AG50:AH50"/>
    <mergeCell ref="K47:L47"/>
    <mergeCell ref="AC51:AD51"/>
    <mergeCell ref="AE51:AF51"/>
    <mergeCell ref="AE49:AF49"/>
    <mergeCell ref="M44:N44"/>
    <mergeCell ref="AA44:AB44"/>
    <mergeCell ref="AC44:AD44"/>
    <mergeCell ref="AE44:AF44"/>
    <mergeCell ref="AG44:AH44"/>
    <mergeCell ref="K46:L46"/>
    <mergeCell ref="M46:N46"/>
    <mergeCell ref="AA46:AB46"/>
    <mergeCell ref="AC46:AD46"/>
    <mergeCell ref="AE46:AF46"/>
    <mergeCell ref="AG46:AH46"/>
    <mergeCell ref="K49:L49"/>
    <mergeCell ref="M49:N49"/>
    <mergeCell ref="AA49:AB49"/>
    <mergeCell ref="AC49:AD49"/>
    <mergeCell ref="K51:L51"/>
    <mergeCell ref="M51:N51"/>
    <mergeCell ref="AA51:AB51"/>
    <mergeCell ref="AG49:AH49"/>
    <mergeCell ref="AG41:AH41"/>
    <mergeCell ref="AI41:AJ41"/>
    <mergeCell ref="AA42:AB42"/>
    <mergeCell ref="AC42:AD42"/>
    <mergeCell ref="AE42:AF42"/>
    <mergeCell ref="AG42:AH42"/>
    <mergeCell ref="AI42:AJ42"/>
    <mergeCell ref="K41:L41"/>
    <mergeCell ref="M41:N41"/>
    <mergeCell ref="AI46:AJ46"/>
    <mergeCell ref="K42:L42"/>
    <mergeCell ref="M42:N42"/>
    <mergeCell ref="K43:L43"/>
    <mergeCell ref="M43:N43"/>
    <mergeCell ref="AA43:AB43"/>
    <mergeCell ref="AC43:AD43"/>
    <mergeCell ref="AE43:AF43"/>
    <mergeCell ref="AG43:AH43"/>
    <mergeCell ref="AI43:AJ43"/>
    <mergeCell ref="K44:L44"/>
    <mergeCell ref="AI44:AJ44"/>
    <mergeCell ref="K45:L45"/>
    <mergeCell ref="M45:N45"/>
    <mergeCell ref="AA45:AB45"/>
    <mergeCell ref="AC45:AD45"/>
    <mergeCell ref="AE45:AF45"/>
    <mergeCell ref="AG45:AH45"/>
    <mergeCell ref="AI45:AJ45"/>
    <mergeCell ref="K39:L39"/>
    <mergeCell ref="M39:N39"/>
    <mergeCell ref="K40:L40"/>
    <mergeCell ref="M40:N40"/>
    <mergeCell ref="AA39:AB39"/>
    <mergeCell ref="AC39:AD39"/>
    <mergeCell ref="AE39:AF39"/>
    <mergeCell ref="AA41:AB41"/>
    <mergeCell ref="AC41:AD41"/>
    <mergeCell ref="AE41:AF41"/>
    <mergeCell ref="AG39:AH39"/>
    <mergeCell ref="AI39:AJ39"/>
    <mergeCell ref="AA40:AB40"/>
    <mergeCell ref="AC40:AD40"/>
    <mergeCell ref="AE40:AF40"/>
    <mergeCell ref="AG40:AH40"/>
    <mergeCell ref="AI40:AJ40"/>
    <mergeCell ref="AE37:AF37"/>
    <mergeCell ref="AG37:AH37"/>
    <mergeCell ref="AI37:AJ37"/>
    <mergeCell ref="AA38:AB38"/>
    <mergeCell ref="AC38:AD38"/>
    <mergeCell ref="AE38:AF38"/>
    <mergeCell ref="AG38:AH38"/>
    <mergeCell ref="AI38:AJ38"/>
    <mergeCell ref="AC37:AD37"/>
    <mergeCell ref="K38:L38"/>
    <mergeCell ref="M38:N38"/>
    <mergeCell ref="K33:L33"/>
    <mergeCell ref="M33:N33"/>
    <mergeCell ref="K36:L36"/>
    <mergeCell ref="M36:N36"/>
    <mergeCell ref="AA36:AB36"/>
    <mergeCell ref="K37:L37"/>
    <mergeCell ref="M37:N37"/>
    <mergeCell ref="AA37:AB37"/>
    <mergeCell ref="AG34:AH34"/>
    <mergeCell ref="AI34:AJ34"/>
    <mergeCell ref="AA35:AB35"/>
    <mergeCell ref="AC35:AD35"/>
    <mergeCell ref="AE35:AF35"/>
    <mergeCell ref="AG35:AH35"/>
    <mergeCell ref="AI35:AJ35"/>
    <mergeCell ref="M31:N31"/>
    <mergeCell ref="M32:N32"/>
    <mergeCell ref="AA31:AB31"/>
    <mergeCell ref="AC31:AD31"/>
    <mergeCell ref="AE31:AF31"/>
    <mergeCell ref="AG31:AH31"/>
    <mergeCell ref="AI31:AJ31"/>
    <mergeCell ref="AA32:AB32"/>
    <mergeCell ref="AC32:AD32"/>
    <mergeCell ref="AE32:AF32"/>
    <mergeCell ref="AG32:AH32"/>
    <mergeCell ref="AI32:AJ32"/>
    <mergeCell ref="AA33:AB33"/>
    <mergeCell ref="AC33:AD33"/>
    <mergeCell ref="AE33:AF33"/>
    <mergeCell ref="AG33:AH33"/>
    <mergeCell ref="AI33:AJ33"/>
    <mergeCell ref="AC28:AD28"/>
    <mergeCell ref="AE28:AF28"/>
    <mergeCell ref="AG28:AH28"/>
    <mergeCell ref="AC36:AD36"/>
    <mergeCell ref="AE36:AF36"/>
    <mergeCell ref="AG36:AH36"/>
    <mergeCell ref="AI28:AJ28"/>
    <mergeCell ref="K29:L29"/>
    <mergeCell ref="K30:L30"/>
    <mergeCell ref="M29:N29"/>
    <mergeCell ref="M30:N30"/>
    <mergeCell ref="K28:L28"/>
    <mergeCell ref="M28:N28"/>
    <mergeCell ref="AA28:AB28"/>
    <mergeCell ref="AI36:AJ36"/>
    <mergeCell ref="K31:L31"/>
    <mergeCell ref="K32:L32"/>
    <mergeCell ref="K34:L34"/>
    <mergeCell ref="M34:N34"/>
    <mergeCell ref="K35:L35"/>
    <mergeCell ref="M35:N35"/>
    <mergeCell ref="AA34:AB34"/>
    <mergeCell ref="AC34:AD34"/>
    <mergeCell ref="AE34:AF34"/>
    <mergeCell ref="K26:L26"/>
    <mergeCell ref="M26:N26"/>
    <mergeCell ref="AA26:AB26"/>
    <mergeCell ref="AC26:AD26"/>
    <mergeCell ref="AE26:AF26"/>
    <mergeCell ref="AG26:AH26"/>
    <mergeCell ref="AI26:AJ26"/>
    <mergeCell ref="K27:L27"/>
    <mergeCell ref="M27:N27"/>
    <mergeCell ref="AA27:AB27"/>
    <mergeCell ref="AC27:AD27"/>
    <mergeCell ref="AE27:AF27"/>
    <mergeCell ref="AG27:AH27"/>
    <mergeCell ref="AI27:AJ27"/>
    <mergeCell ref="AK5:AK6"/>
    <mergeCell ref="R5:R6"/>
    <mergeCell ref="S5:S6"/>
    <mergeCell ref="X5:X6"/>
    <mergeCell ref="W5:W6"/>
    <mergeCell ref="V5:V6"/>
    <mergeCell ref="U5:U6"/>
    <mergeCell ref="T5:T6"/>
    <mergeCell ref="Y5:Y6"/>
    <mergeCell ref="Z5:Z6"/>
    <mergeCell ref="AA5:AB5"/>
    <mergeCell ref="AA6:AB6"/>
    <mergeCell ref="AC5:AD5"/>
    <mergeCell ref="AC6:AD6"/>
    <mergeCell ref="AE5:AF5"/>
    <mergeCell ref="AG5:AH5"/>
    <mergeCell ref="AE6:AF6"/>
    <mergeCell ref="AG6:AH6"/>
    <mergeCell ref="AI6:AJ6"/>
    <mergeCell ref="AA1:AI1"/>
    <mergeCell ref="I1:O1"/>
    <mergeCell ref="P1:S1"/>
    <mergeCell ref="T1:X1"/>
    <mergeCell ref="A5:A6"/>
    <mergeCell ref="B5:B6"/>
    <mergeCell ref="E5:E6"/>
    <mergeCell ref="F5:F6"/>
    <mergeCell ref="B1:F1"/>
    <mergeCell ref="I5:I6"/>
    <mergeCell ref="J5:J6"/>
    <mergeCell ref="O5:O6"/>
    <mergeCell ref="K2:L2"/>
    <mergeCell ref="AA2:AB2"/>
    <mergeCell ref="AC2:AD2"/>
    <mergeCell ref="AE2:AF2"/>
    <mergeCell ref="AG2:AH2"/>
    <mergeCell ref="AI2:AJ2"/>
    <mergeCell ref="AA4:AB4"/>
    <mergeCell ref="AE4:AF4"/>
    <mergeCell ref="AG4:AH4"/>
    <mergeCell ref="AI4:AJ4"/>
    <mergeCell ref="AC4:AD4"/>
    <mergeCell ref="AI5:AJ5"/>
    <mergeCell ref="M2:N2"/>
    <mergeCell ref="G1:H1"/>
    <mergeCell ref="K4:L4"/>
    <mergeCell ref="K5:L6"/>
    <mergeCell ref="M5:N6"/>
    <mergeCell ref="M4:N4"/>
    <mergeCell ref="K9:L9"/>
    <mergeCell ref="K8:L8"/>
    <mergeCell ref="K7:L7"/>
    <mergeCell ref="M9:N9"/>
    <mergeCell ref="M8:N8"/>
    <mergeCell ref="M7:N7"/>
    <mergeCell ref="K3:L3"/>
    <mergeCell ref="M3:N3"/>
    <mergeCell ref="K13:L13"/>
    <mergeCell ref="K12:L12"/>
    <mergeCell ref="AA10:AB10"/>
    <mergeCell ref="AA12:AB12"/>
    <mergeCell ref="K11:L11"/>
    <mergeCell ref="K10:L10"/>
    <mergeCell ref="AC10:AD10"/>
    <mergeCell ref="Z14:Z15"/>
    <mergeCell ref="K19:L19"/>
    <mergeCell ref="K18:L18"/>
    <mergeCell ref="K17:L17"/>
    <mergeCell ref="K16:L16"/>
    <mergeCell ref="M19:N19"/>
    <mergeCell ref="M18:N18"/>
    <mergeCell ref="M17:N17"/>
    <mergeCell ref="M16:N16"/>
    <mergeCell ref="M13:N13"/>
    <mergeCell ref="M12:N12"/>
    <mergeCell ref="M11:N11"/>
    <mergeCell ref="M10:N10"/>
    <mergeCell ref="AE10:AF10"/>
    <mergeCell ref="AG10:AH10"/>
    <mergeCell ref="AI10:AJ10"/>
    <mergeCell ref="AI8:AJ8"/>
    <mergeCell ref="AG8:AH8"/>
    <mergeCell ref="AE8:AF8"/>
    <mergeCell ref="AC8:AD8"/>
    <mergeCell ref="AA8:AB8"/>
    <mergeCell ref="AC12:AD12"/>
    <mergeCell ref="AE12:AF12"/>
    <mergeCell ref="AG12:AH12"/>
    <mergeCell ref="AI12:AJ12"/>
    <mergeCell ref="AA11:AB11"/>
    <mergeCell ref="AC11:AD11"/>
    <mergeCell ref="AE11:AF11"/>
    <mergeCell ref="AG11:AH11"/>
    <mergeCell ref="AI11:AJ11"/>
    <mergeCell ref="AE9:AF9"/>
    <mergeCell ref="AG9:AH9"/>
    <mergeCell ref="AI9:AJ9"/>
    <mergeCell ref="AC9:AD9"/>
    <mergeCell ref="AA9:AB9"/>
    <mergeCell ref="AI20:AJ20"/>
    <mergeCell ref="AA19:AB19"/>
    <mergeCell ref="AC19:AD19"/>
    <mergeCell ref="AE19:AF19"/>
    <mergeCell ref="AG19:AH19"/>
    <mergeCell ref="AI19:AJ19"/>
    <mergeCell ref="AA13:AB13"/>
    <mergeCell ref="AC13:AD13"/>
    <mergeCell ref="AE13:AF13"/>
    <mergeCell ref="AG13:AH13"/>
    <mergeCell ref="AI13:AJ13"/>
    <mergeCell ref="AA14:AB14"/>
    <mergeCell ref="AC14:AD14"/>
    <mergeCell ref="AA15:AB15"/>
    <mergeCell ref="AC15:AD15"/>
    <mergeCell ref="AE14:AF14"/>
    <mergeCell ref="AE15:AF15"/>
    <mergeCell ref="AG15:AH15"/>
    <mergeCell ref="AG14:AH14"/>
    <mergeCell ref="AI14:AJ14"/>
    <mergeCell ref="AI15:AJ15"/>
    <mergeCell ref="AE16:AF16"/>
    <mergeCell ref="AG16:AH16"/>
    <mergeCell ref="AI16:AJ16"/>
    <mergeCell ref="K21:L21"/>
    <mergeCell ref="M21:N21"/>
    <mergeCell ref="K22:L22"/>
    <mergeCell ref="M22:N22"/>
    <mergeCell ref="AA22:AB22"/>
    <mergeCell ref="AA20:AB20"/>
    <mergeCell ref="AC20:AD20"/>
    <mergeCell ref="AE20:AF20"/>
    <mergeCell ref="AG20:AH20"/>
    <mergeCell ref="AC22:AD22"/>
    <mergeCell ref="AE22:AF22"/>
    <mergeCell ref="AG22:AH22"/>
    <mergeCell ref="K20:L20"/>
    <mergeCell ref="M20:N20"/>
    <mergeCell ref="AA21:AB21"/>
    <mergeCell ref="AC21:AD21"/>
    <mergeCell ref="AE21:AF21"/>
    <mergeCell ref="AG21:AH21"/>
    <mergeCell ref="AI22:AJ22"/>
    <mergeCell ref="K23:L23"/>
    <mergeCell ref="M23:N23"/>
    <mergeCell ref="AA23:AB23"/>
    <mergeCell ref="AC23:AD23"/>
    <mergeCell ref="AE23:AF23"/>
    <mergeCell ref="AG23:AH23"/>
    <mergeCell ref="AI23:AJ23"/>
    <mergeCell ref="AG25:AH25"/>
    <mergeCell ref="AI25:AJ25"/>
    <mergeCell ref="K25:L25"/>
    <mergeCell ref="M25:N25"/>
    <mergeCell ref="AA25:AB25"/>
    <mergeCell ref="AC25:AD25"/>
    <mergeCell ref="AE25:AF25"/>
    <mergeCell ref="AA24:AB24"/>
    <mergeCell ref="AC24:AD24"/>
    <mergeCell ref="AE24:AF24"/>
    <mergeCell ref="AG24:AH24"/>
    <mergeCell ref="AI24:AJ24"/>
    <mergeCell ref="K24:L24"/>
    <mergeCell ref="M24:N24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M14:N15"/>
    <mergeCell ref="O14:O15"/>
    <mergeCell ref="P14:P15"/>
    <mergeCell ref="R14:R15"/>
    <mergeCell ref="S14:S15"/>
    <mergeCell ref="X14:X15"/>
    <mergeCell ref="W14:W15"/>
    <mergeCell ref="V14:V15"/>
    <mergeCell ref="U14:U15"/>
    <mergeCell ref="T14:T15"/>
    <mergeCell ref="K15:L15"/>
    <mergeCell ref="K14:L14"/>
    <mergeCell ref="AI17:AJ17"/>
    <mergeCell ref="AE18:AF18"/>
    <mergeCell ref="AG18:AH18"/>
    <mergeCell ref="AI18:AJ18"/>
    <mergeCell ref="AA16:AB16"/>
    <mergeCell ref="AC16:AD16"/>
    <mergeCell ref="AA17:AB17"/>
    <mergeCell ref="AA18:AB18"/>
    <mergeCell ref="AC18:AD18"/>
    <mergeCell ref="AC17:AD17"/>
    <mergeCell ref="D5:D6"/>
    <mergeCell ref="AE48:AF48"/>
    <mergeCell ref="AG48:AH48"/>
    <mergeCell ref="AI48:AJ48"/>
    <mergeCell ref="AA48:AB48"/>
    <mergeCell ref="AC48:AD48"/>
    <mergeCell ref="AA7:AB7"/>
    <mergeCell ref="AC7:AD7"/>
    <mergeCell ref="AE7:AF7"/>
    <mergeCell ref="AG7:AH7"/>
    <mergeCell ref="AI7:AJ7"/>
    <mergeCell ref="AI21:AJ21"/>
    <mergeCell ref="AA29:AB29"/>
    <mergeCell ref="AC29:AD29"/>
    <mergeCell ref="AE29:AF29"/>
    <mergeCell ref="AG29:AH29"/>
    <mergeCell ref="AI29:AJ29"/>
    <mergeCell ref="AA30:AB30"/>
    <mergeCell ref="AC30:AD30"/>
    <mergeCell ref="AE30:AF30"/>
    <mergeCell ref="AG30:AH30"/>
    <mergeCell ref="AI30:AJ30"/>
    <mergeCell ref="AE17:AF17"/>
    <mergeCell ref="AG17:AH17"/>
    <mergeCell ref="K52:L52"/>
    <mergeCell ref="M52:N52"/>
    <mergeCell ref="AA52:AB52"/>
    <mergeCell ref="AC52:AD52"/>
    <mergeCell ref="AE52:AF52"/>
    <mergeCell ref="AG52:AH52"/>
    <mergeCell ref="AI52:AJ52"/>
    <mergeCell ref="AA53:AB53"/>
    <mergeCell ref="AC53:AD53"/>
    <mergeCell ref="AE53:AF53"/>
    <mergeCell ref="AG53:AH53"/>
    <mergeCell ref="AI53:AJ53"/>
    <mergeCell ref="K53:L53"/>
    <mergeCell ref="M53:N53"/>
    <mergeCell ref="AA59:AB59"/>
    <mergeCell ref="K55:L55"/>
    <mergeCell ref="M55:N55"/>
    <mergeCell ref="AA55:AB55"/>
    <mergeCell ref="AC55:AD55"/>
    <mergeCell ref="AE55:AF55"/>
    <mergeCell ref="AG55:AH55"/>
    <mergeCell ref="AI55:AJ55"/>
    <mergeCell ref="AA56:AB56"/>
    <mergeCell ref="AC56:AD56"/>
    <mergeCell ref="AE56:AF56"/>
    <mergeCell ref="AG56:AH56"/>
    <mergeCell ref="AI56:AJ56"/>
    <mergeCell ref="K56:L56"/>
    <mergeCell ref="M56:N56"/>
    <mergeCell ref="P2:Q2"/>
    <mergeCell ref="K62:L62"/>
    <mergeCell ref="M62:N62"/>
    <mergeCell ref="AA62:AB62"/>
    <mergeCell ref="AC62:AD62"/>
    <mergeCell ref="AE62:AF62"/>
    <mergeCell ref="AG62:AH62"/>
    <mergeCell ref="AI62:AJ62"/>
    <mergeCell ref="K57:L57"/>
    <mergeCell ref="M57:N57"/>
    <mergeCell ref="AA57:AB57"/>
    <mergeCell ref="AC57:AD57"/>
    <mergeCell ref="AE57:AF57"/>
    <mergeCell ref="AG57:AH57"/>
    <mergeCell ref="AI57:AJ57"/>
    <mergeCell ref="K58:L58"/>
    <mergeCell ref="M58:N58"/>
    <mergeCell ref="AA58:AB58"/>
    <mergeCell ref="AC58:AD58"/>
    <mergeCell ref="AE58:AF58"/>
    <mergeCell ref="AG58:AH58"/>
    <mergeCell ref="AI58:AJ58"/>
    <mergeCell ref="K59:L59"/>
    <mergeCell ref="M59:N59"/>
  </mergeCells>
  <conditionalFormatting sqref="C4:C63 D4:D5 D7:D63 C47:D47 C49:D63">
    <cfRule type="cellIs" dxfId="16" priority="616" stopIfTrue="1" operator="equal">
      <formula>"REVISAR"</formula>
    </cfRule>
  </conditionalFormatting>
  <conditionalFormatting sqref="C4:C63 D4:D5 D7:D63 C47:D47 C49:D63">
    <cfRule type="cellIs" dxfId="15" priority="614" stopIfTrue="1" operator="equal">
      <formula>"VIGENTE"</formula>
    </cfRule>
  </conditionalFormatting>
  <conditionalFormatting sqref="C4:C63 D4:D5 D7:D63 C47:D47 C49:D63">
    <cfRule type="cellIs" dxfId="14" priority="610" stopIfTrue="1" operator="equal">
      <formula>"finalizada"</formula>
    </cfRule>
  </conditionalFormatting>
  <conditionalFormatting sqref="G6:H6 AL6:XFD6 B7:H9 S8:T8 A2:K2 B4:K5 M2 AC2 AE2 AG2 AI2 AK2:XFD2 Y8:AA8 AK8:XFD8 AI8 AG8 AE8 AC8 AK10:XFD13 AK19:XFD20 AK22:XFD28 Y34:Z36 U7:X8 Y7:XFD7 R8:R13 S10:T13 C10:H63 AI10:AI13 AG10:AG13 AE10:AE13 AC10:AC13 AI19:AI20 AG19:AG20 AE19:AE20 AC19:AC20 AI22:AI28 AG22:AG28 AE22:AE28 AC22:AC28 U10:X63 AA34:AA41 AE34:AE41 AC34:AC41 T41:X41 N37:N40 L37:L40 K16:K63 AB48:AB63 B42:K47 S9:XFD9 AA5:AB6 AE5:AJ6 C44:O47 Y37:AA63 K7:K14 M7:M14 Y10:AA20 B10:B41 AA14:XFD18 Y21:XFD21 Y22:AA33 AF30:AF33 AG29:XFD33 AA29:AE33 AA40:AJ41 I7:J63 C6 I41:N47 M29:N33 B43:B63 AH37:AH49 AJ37:AJ49 AK34:XFD63 AI34:AI63 AC37:AE63 AG34:AG63 AF37:AF49 AG50:AJ63 AC47:XFD47 AC51:XFD63 B47:O49 AA52:AJ54 C58:O61 B61:O62 L57:L63 L42:L55 M16:M63 N42:N55 N57:N63 B50:K63 M4:M5 A3 R2:AA2 R58:AK61 R61:XFD62 R55:XFD57 R50:AE62 R48:XFD49 R42:AA47 R7:T7 R14:T62 O3:XFD5 A1:XFD1 A65:XFD1048576 B64:XFD64 O2:P2 O63:AE63 O7:Q14 O16:Q62 O15">
    <cfRule type="cellIs" dxfId="13" priority="591" stopIfTrue="1" operator="equal">
      <formula>"NO CUMPLE"</formula>
    </cfRule>
  </conditionalFormatting>
  <conditionalFormatting sqref="AK4:AK5 B1:F2 B7:F9 B10:B41 C6 C10:F63 B43:B63 B42:F49 AK7:AK63 B51:F1048576 B4:F5">
    <cfRule type="cellIs" dxfId="12" priority="589" stopIfTrue="1" operator="equal">
      <formula>"Cumple"</formula>
    </cfRule>
  </conditionalFormatting>
  <conditionalFormatting sqref="D3">
    <cfRule type="cellIs" dxfId="11" priority="10" stopIfTrue="1" operator="equal">
      <formula>"REVISAR"</formula>
    </cfRule>
  </conditionalFormatting>
  <conditionalFormatting sqref="D3">
    <cfRule type="cellIs" dxfId="10" priority="9" stopIfTrue="1" operator="equal">
      <formula>"VIGENTE"</formula>
    </cfRule>
  </conditionalFormatting>
  <conditionalFormatting sqref="D3">
    <cfRule type="cellIs" dxfId="9" priority="8" stopIfTrue="1" operator="equal">
      <formula>"finalizada"</formula>
    </cfRule>
  </conditionalFormatting>
  <conditionalFormatting sqref="B3 M3 D3:K3">
    <cfRule type="cellIs" dxfId="8" priority="7" stopIfTrue="1" operator="equal">
      <formula>"NO CUMPLE"</formula>
    </cfRule>
  </conditionalFormatting>
  <conditionalFormatting sqref="AK3 B3 D3:F3">
    <cfRule type="cellIs" dxfId="7" priority="6" stopIfTrue="1" operator="equal">
      <formula>"Cumple"</formula>
    </cfRule>
  </conditionalFormatting>
  <conditionalFormatting sqref="C3">
    <cfRule type="cellIs" dxfId="6" priority="5" stopIfTrue="1" operator="equal">
      <formula>"REVISAR"</formula>
    </cfRule>
  </conditionalFormatting>
  <conditionalFormatting sqref="C3">
    <cfRule type="cellIs" dxfId="5" priority="4" stopIfTrue="1" operator="equal">
      <formula>"VIGENTE"</formula>
    </cfRule>
  </conditionalFormatting>
  <conditionalFormatting sqref="C3">
    <cfRule type="cellIs" dxfId="4" priority="3" stopIfTrue="1" operator="equal">
      <formula>"finalizada"</formula>
    </cfRule>
  </conditionalFormatting>
  <conditionalFormatting sqref="C3">
    <cfRule type="cellIs" dxfId="3" priority="2" stopIfTrue="1" operator="equal">
      <formula>"NO CUMPLE"</formula>
    </cfRule>
  </conditionalFormatting>
  <conditionalFormatting sqref="C3">
    <cfRule type="cellIs" dxfId="2" priority="1" stopIfTrue="1" operator="equal">
      <formula>"Cumple"</formula>
    </cfRule>
  </conditionalFormatting>
  <hyperlinks>
    <hyperlink ref="B4" r:id="rId1" display="(1)PROMOCIONES\(01) Incentivo de recarga"/>
    <hyperlink ref="B8" r:id="rId2" display="(1)PROMOCIONES\(04) Accesorios ALCATEL 2016"/>
    <hyperlink ref="B9" r:id="rId3" display="(1)PROMOCIONES\(05)MI PRIMERA RECARGA ES DOBLE"/>
    <hyperlink ref="B5" r:id="rId4"/>
    <hyperlink ref="B7" r:id="rId5"/>
    <hyperlink ref="B10" r:id="rId6" display="(1)PROMOCIONES\(06) Oferta 3G Prepago"/>
    <hyperlink ref="B11" r:id="rId7" display="(1)PROMOCIONES\(07) Ampliación Oferta Renovaciones Handsets LTE"/>
    <hyperlink ref="B12" r:id="rId8" display="(1)PROMOCIONES\(08) Promoción VIVA T-PRESTA HASTA 2 VECES"/>
    <hyperlink ref="B13" r:id="rId9" display="(1)PROMOCIONES\(09) Bolsa LTE"/>
    <hyperlink ref="B14" r:id="rId10" display="(1)PROMOCIONES\(10) HABLA MÁS CON PAPÁ"/>
    <hyperlink ref="B16" r:id="rId11" display="(1)PROMOCIONES\(11) DOBLE DE MB"/>
    <hyperlink ref="B17" r:id="rId12" display="(1)PROMOCIONES\(12) INCENTIVO DE RECARGA V2"/>
    <hyperlink ref="B18" r:id="rId13" display="(1)PROMOCIONES\(13) PRONTO PAGO"/>
    <hyperlink ref="B19" r:id="rId14" display="(1)PROMOCIONES\(14) Compensación por intermitencia de servicio TRINIDAD"/>
    <hyperlink ref="B20" r:id="rId15" display="(1)PROMOCIONES\(15) PROMO BILLETERA MÓVIL 15+5+250"/>
    <hyperlink ref="B21" r:id="rId16" display="(1)PROMOCIONES\(16) Viva te Arma tu Cocina CHALLAPATA"/>
    <hyperlink ref="B22" r:id="rId17" display="(1)PROMOCIONES\(17) Renovaciones equipos MIFI"/>
    <hyperlink ref="B23" r:id="rId18" display="(1)PROMOCIONES\(18) Promo LD y TP FEICOBOL 2016"/>
    <hyperlink ref="B24" r:id="rId19" display="(1)PROMOCIONES\(19) Oferta Activaciones Samsung Galaxy J1 Ace"/>
    <hyperlink ref="B25" r:id="rId20" display="(1)PROMOCIONES\(20) Promoción descuento Voucher Bolsas Corp FEICOBOL"/>
    <hyperlink ref="B26" r:id="rId21" display="(1)PROMOCIONES\(21) FEICOBOL Recargas Electrónicas"/>
    <hyperlink ref="B27" r:id="rId22" display="(1)PROMOCIONES\(22) Promo FEICOBOL 3G"/>
    <hyperlink ref="B28" r:id="rId23" display="(1)PROMOCIONES\(23) Promoción descuentos compra con Billetera Móvil"/>
    <hyperlink ref="B29" r:id="rId24" display="(1)PROMOCIONES\(24) FIDEPUNTOS Promo Suscripción FEICOBOL"/>
    <hyperlink ref="B30" r:id="rId25" display="(1)PROMOCIONES\(25) PROMO SAMSUNG GALAXY S7 - S7 EDGE"/>
    <hyperlink ref="B31" r:id="rId26" display="(1)PROMOCIONES\(26) TU PRIMERA RECARGA ES DOBLE Abril-Mayo 2016"/>
    <hyperlink ref="B32" r:id="rId27" display="(1)PROMOCIONES\(27) JUEGOS STAND FERIA CBB A VIVA VOZ"/>
    <hyperlink ref="B33" r:id="rId28" display="(1)PROMOCIONES\(28) PROMO SUSCRIPCIONES BILLETERA MOVIL FEICOBOL"/>
    <hyperlink ref="B34" r:id="rId29" display="(1)PROMOCIONES\(29) Oferta EQUIPOS 3G PREPAGO"/>
    <hyperlink ref="B35" r:id="rId30" display="(1)PROMOCIONES\(30) Promoción Bolsa de Voz Ilimitada Postpago"/>
    <hyperlink ref="B36" r:id="rId31" display="(1)PROMOCIONES\(31) Oferta Accesorios Huawei"/>
    <hyperlink ref="B37" r:id="rId32" display="(1)PROMOCIONES\(32) Oferta INVIERNO VIVA"/>
    <hyperlink ref="B38" r:id="rId33" display="(1)PROMOCIONES\(33) Oferta Alcatel Idol 3"/>
    <hyperlink ref="B39" r:id="rId34" display="(1)PROMOCIONES\(34) Promoción Compensatoria corte 19May16"/>
    <hyperlink ref="B40" r:id="rId35" display="(1)PROMOCIONES\(35) Promocion BICI VIVA Familiar"/>
    <hyperlink ref="B41" r:id="rId36"/>
    <hyperlink ref="B42" r:id="rId37"/>
    <hyperlink ref="B43" r:id="rId38" display="Promoción Doble Carga desde tu Billetera"/>
    <hyperlink ref="B44" r:id="rId39" display="Oferta Bolsa de Voz Ilimitada"/>
    <hyperlink ref="B45" r:id="rId40"/>
    <hyperlink ref="B46" r:id="rId41"/>
    <hyperlink ref="B48" r:id="rId42"/>
    <hyperlink ref="B50" r:id="rId43"/>
    <hyperlink ref="B49" r:id="rId44"/>
    <hyperlink ref="B47" r:id="rId45"/>
    <hyperlink ref="B51" r:id="rId46" display="Oferta SIM LTE Prepago"/>
    <hyperlink ref="B52" r:id="rId47" display="Oferta Alcatel Idol 3"/>
    <hyperlink ref="B54" r:id="rId48"/>
    <hyperlink ref="B55" r:id="rId49"/>
    <hyperlink ref="B58" r:id="rId50"/>
    <hyperlink ref="B59" r:id="rId51"/>
    <hyperlink ref="B60" r:id="rId52"/>
    <hyperlink ref="B61" r:id="rId53"/>
    <hyperlink ref="B62" r:id="rId54"/>
  </hyperlinks>
  <pageMargins left="0.7" right="0.7" top="0.75" bottom="0.75" header="0.3" footer="0.3"/>
  <pageSetup paperSize="9" orientation="portrait" r:id="rId55"/>
  <legacyDrawing r:id="rId5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11" sqref="B11"/>
    </sheetView>
  </sheetViews>
  <sheetFormatPr baseColWidth="10" defaultRowHeight="15" x14ac:dyDescent="0.25"/>
  <cols>
    <col min="2" max="2" width="14.5703125" customWidth="1"/>
  </cols>
  <sheetData>
    <row r="3" spans="2:2" x14ac:dyDescent="0.25">
      <c r="B3" s="6" t="s">
        <v>7</v>
      </c>
    </row>
    <row r="4" spans="2:2" x14ac:dyDescent="0.25">
      <c r="B4" t="s">
        <v>89</v>
      </c>
    </row>
    <row r="5" spans="2:2" x14ac:dyDescent="0.25"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zoomScale="70" zoomScaleNormal="70" workbookViewId="0">
      <pane ySplit="6" topLeftCell="A7" activePane="bottomLeft" state="frozen"/>
      <selection pane="bottomLeft" activeCell="I14" sqref="I14"/>
    </sheetView>
  </sheetViews>
  <sheetFormatPr baseColWidth="10" defaultRowHeight="15" x14ac:dyDescent="0.25"/>
  <cols>
    <col min="1" max="1" width="8.42578125" customWidth="1"/>
    <col min="2" max="2" width="37.28515625" style="27" bestFit="1" customWidth="1"/>
    <col min="3" max="3" width="85.140625" style="43" customWidth="1"/>
    <col min="4" max="4" width="19.5703125" style="14" customWidth="1"/>
    <col min="5" max="5" width="18.5703125" style="40" customWidth="1"/>
    <col min="6" max="6" width="18.85546875" bestFit="1" customWidth="1"/>
    <col min="7" max="7" width="24.5703125" customWidth="1"/>
    <col min="8" max="8" width="15.7109375" customWidth="1"/>
    <col min="9" max="9" width="19.7109375" bestFit="1" customWidth="1"/>
    <col min="10" max="10" width="19.7109375" customWidth="1"/>
    <col min="11" max="11" width="30" bestFit="1" customWidth="1"/>
    <col min="12" max="12" width="29.85546875" customWidth="1"/>
    <col min="13" max="13" width="23.140625" customWidth="1"/>
    <col min="14" max="14" width="29.28515625" customWidth="1"/>
  </cols>
  <sheetData>
    <row r="2" spans="1:14" x14ac:dyDescent="0.25">
      <c r="B2" s="25"/>
      <c r="C2" s="12"/>
      <c r="D2" s="12"/>
      <c r="E2" s="36"/>
      <c r="F2" s="11"/>
      <c r="G2" s="11"/>
      <c r="H2" s="11"/>
      <c r="I2" s="11"/>
      <c r="J2" s="11"/>
      <c r="K2" s="11"/>
      <c r="L2" s="11"/>
      <c r="M2" s="11"/>
      <c r="N2" s="12"/>
    </row>
    <row r="3" spans="1:14" ht="21" x14ac:dyDescent="0.35">
      <c r="B3" s="26"/>
      <c r="C3" s="42"/>
      <c r="D3" s="13"/>
      <c r="E3" s="36"/>
      <c r="F3" s="11"/>
      <c r="G3" s="11"/>
      <c r="H3" s="11"/>
      <c r="I3" s="11"/>
      <c r="J3" s="11"/>
      <c r="K3" s="11"/>
      <c r="L3" s="11"/>
      <c r="M3" s="11"/>
      <c r="N3" s="12"/>
    </row>
    <row r="4" spans="1:14" x14ac:dyDescent="0.25">
      <c r="B4" s="25"/>
      <c r="C4" s="12"/>
      <c r="D4" s="12"/>
      <c r="E4" s="36"/>
      <c r="F4" s="11"/>
      <c r="G4" s="11"/>
      <c r="H4" s="11"/>
      <c r="I4" s="11"/>
      <c r="J4" s="11"/>
      <c r="K4" s="11"/>
      <c r="L4" s="11"/>
      <c r="M4" s="11"/>
      <c r="N4" s="12"/>
    </row>
    <row r="5" spans="1:14" ht="15.75" x14ac:dyDescent="0.25">
      <c r="B5" s="33"/>
      <c r="C5" s="34"/>
      <c r="D5" s="34"/>
      <c r="E5" s="225" t="s">
        <v>13</v>
      </c>
      <c r="F5" s="226"/>
      <c r="G5" s="35"/>
      <c r="H5" s="32" t="s">
        <v>9</v>
      </c>
      <c r="I5" s="228" t="s">
        <v>15</v>
      </c>
      <c r="J5" s="229"/>
      <c r="K5" s="227" t="s">
        <v>12</v>
      </c>
      <c r="L5" s="227"/>
      <c r="M5" s="227"/>
      <c r="N5" s="34"/>
    </row>
    <row r="6" spans="1:14" ht="72.75" customHeight="1" x14ac:dyDescent="0.25">
      <c r="B6" s="29" t="s">
        <v>16</v>
      </c>
      <c r="C6" s="29" t="s">
        <v>17</v>
      </c>
      <c r="D6" s="29" t="s">
        <v>90</v>
      </c>
      <c r="E6" s="37" t="s">
        <v>0</v>
      </c>
      <c r="F6" s="9" t="s">
        <v>1</v>
      </c>
      <c r="G6" s="9" t="s">
        <v>22</v>
      </c>
      <c r="H6" s="4" t="s">
        <v>6</v>
      </c>
      <c r="I6" s="7" t="s">
        <v>8</v>
      </c>
      <c r="J6" s="7" t="s">
        <v>93</v>
      </c>
      <c r="K6" s="30" t="s">
        <v>2</v>
      </c>
      <c r="L6" s="30" t="s">
        <v>72</v>
      </c>
      <c r="M6" s="30" t="s">
        <v>73</v>
      </c>
      <c r="N6" s="31" t="s">
        <v>18</v>
      </c>
    </row>
    <row r="7" spans="1:14" ht="72.75" customHeight="1" x14ac:dyDescent="0.25">
      <c r="B7" s="146" t="s">
        <v>277</v>
      </c>
      <c r="C7" s="147" t="s">
        <v>278</v>
      </c>
      <c r="D7" s="133" t="s">
        <v>279</v>
      </c>
      <c r="E7" s="148" t="s">
        <v>280</v>
      </c>
      <c r="F7" s="148" t="s">
        <v>281</v>
      </c>
      <c r="G7" s="137" t="s">
        <v>262</v>
      </c>
      <c r="H7" s="132" t="s">
        <v>256</v>
      </c>
      <c r="I7" s="132" t="s">
        <v>282</v>
      </c>
      <c r="J7" s="132" t="s">
        <v>283</v>
      </c>
      <c r="K7" s="138" t="s">
        <v>259</v>
      </c>
      <c r="L7" s="138" t="s">
        <v>260</v>
      </c>
      <c r="M7" s="138" t="s">
        <v>261</v>
      </c>
      <c r="N7" s="132" t="s">
        <v>256</v>
      </c>
    </row>
    <row r="8" spans="1:14" ht="43.5" customHeight="1" x14ac:dyDescent="0.25">
      <c r="B8" s="47" t="s">
        <v>95</v>
      </c>
      <c r="C8" s="48" t="s">
        <v>96</v>
      </c>
      <c r="D8" s="10" t="s">
        <v>71</v>
      </c>
      <c r="E8" s="38">
        <v>41926</v>
      </c>
      <c r="F8" s="21" t="s">
        <v>4</v>
      </c>
      <c r="G8" s="21" t="s">
        <v>97</v>
      </c>
      <c r="H8" s="21" t="s">
        <v>86</v>
      </c>
      <c r="I8" s="1" t="s">
        <v>94</v>
      </c>
      <c r="J8" s="21" t="s">
        <v>19</v>
      </c>
      <c r="K8" s="45">
        <v>41925</v>
      </c>
      <c r="L8" s="21" t="s">
        <v>19</v>
      </c>
      <c r="M8" s="21" t="s">
        <v>19</v>
      </c>
      <c r="N8" s="1"/>
    </row>
    <row r="9" spans="1:14" ht="37.5" x14ac:dyDescent="0.25">
      <c r="A9" s="58">
        <v>1</v>
      </c>
      <c r="B9" s="46" t="s">
        <v>105</v>
      </c>
      <c r="C9" s="20" t="s">
        <v>104</v>
      </c>
      <c r="D9" s="10" t="s">
        <v>71</v>
      </c>
      <c r="E9" s="39">
        <v>42090</v>
      </c>
      <c r="F9" s="21" t="s">
        <v>4</v>
      </c>
      <c r="G9" s="21" t="s">
        <v>97</v>
      </c>
      <c r="H9" s="21" t="s">
        <v>86</v>
      </c>
      <c r="I9" s="1" t="s">
        <v>106</v>
      </c>
      <c r="J9" s="21" t="s">
        <v>19</v>
      </c>
      <c r="K9" s="39">
        <v>42089</v>
      </c>
      <c r="L9" s="21" t="s">
        <v>19</v>
      </c>
      <c r="M9" s="21" t="s">
        <v>19</v>
      </c>
      <c r="N9" s="19"/>
    </row>
    <row r="16" spans="1:14" x14ac:dyDescent="0.25">
      <c r="B16" s="28"/>
      <c r="C16" s="44"/>
      <c r="D16" s="18"/>
      <c r="H16" s="17"/>
      <c r="I16" s="17"/>
      <c r="J16" s="17"/>
      <c r="K16" s="17"/>
      <c r="L16" s="17"/>
      <c r="M16" s="17"/>
    </row>
    <row r="17" spans="2:13" x14ac:dyDescent="0.25">
      <c r="B17" s="28"/>
      <c r="C17" s="44"/>
      <c r="D17" s="18"/>
      <c r="H17" s="17"/>
      <c r="I17" s="17"/>
      <c r="J17" s="17"/>
      <c r="K17" s="17"/>
      <c r="L17" s="17"/>
      <c r="M17" s="17"/>
    </row>
  </sheetData>
  <mergeCells count="3">
    <mergeCell ref="E5:F5"/>
    <mergeCell ref="K5:M5"/>
    <mergeCell ref="I5:J5"/>
  </mergeCells>
  <conditionalFormatting sqref="K7:M7">
    <cfRule type="cellIs" dxfId="1" priority="2" stopIfTrue="1" operator="equal">
      <formula>"NO CUMPLE"</formula>
    </cfRule>
  </conditionalFormatting>
  <conditionalFormatting sqref="G7">
    <cfRule type="cellIs" dxfId="0" priority="1" stopIfTrue="1" operator="equal">
      <formula>"NO CUMPLE"</formula>
    </cfRule>
  </conditionalFormatting>
  <dataValidations count="1">
    <dataValidation type="list" allowBlank="1" showInputMessage="1" showErrorMessage="1" sqref="D8:D9">
      <formula1>Tipo1</formula1>
    </dataValidation>
  </dataValidations>
  <hyperlinks>
    <hyperlink ref="B8" r:id="rId1" display="(2)SERVICIOS Y BENEFICIOS\Vphone - VoIP de VIVA"/>
    <hyperlink ref="B9" r:id="rId2" display="(2)SERVICIOS Y BENEFICIOS\(1) Combo 4G Prepago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opLeftCell="A22" workbookViewId="0">
      <selection activeCell="A34" sqref="A34"/>
    </sheetView>
  </sheetViews>
  <sheetFormatPr baseColWidth="10" defaultRowHeight="15" x14ac:dyDescent="0.25"/>
  <cols>
    <col min="1" max="1" width="19.5703125" customWidth="1"/>
    <col min="2" max="2" width="22.42578125" customWidth="1"/>
    <col min="3" max="3" width="59.42578125" customWidth="1"/>
    <col min="4" max="4" width="26.28515625" customWidth="1"/>
  </cols>
  <sheetData>
    <row r="2" spans="1:4" ht="45" x14ac:dyDescent="0.25">
      <c r="A2" s="19" t="s">
        <v>24</v>
      </c>
      <c r="B2" s="19" t="s">
        <v>25</v>
      </c>
      <c r="C2" s="20" t="s">
        <v>26</v>
      </c>
      <c r="D2" s="19"/>
    </row>
    <row r="3" spans="1:4" x14ac:dyDescent="0.25">
      <c r="A3" s="19"/>
      <c r="B3" s="19" t="s">
        <v>27</v>
      </c>
      <c r="C3" s="19" t="s">
        <v>28</v>
      </c>
      <c r="D3" s="19" t="s">
        <v>29</v>
      </c>
    </row>
    <row r="4" spans="1:4" x14ac:dyDescent="0.25">
      <c r="A4" s="19"/>
      <c r="B4" s="19"/>
      <c r="C4" s="19" t="s">
        <v>30</v>
      </c>
      <c r="D4" s="19" t="s">
        <v>31</v>
      </c>
    </row>
    <row r="5" spans="1:4" x14ac:dyDescent="0.25">
      <c r="A5" s="19"/>
      <c r="B5" s="19"/>
      <c r="C5" s="19" t="s">
        <v>32</v>
      </c>
      <c r="D5" s="19" t="s">
        <v>31</v>
      </c>
    </row>
    <row r="6" spans="1:4" x14ac:dyDescent="0.25">
      <c r="A6" s="19"/>
      <c r="B6" s="19"/>
      <c r="C6" s="19" t="s">
        <v>33</v>
      </c>
      <c r="D6" s="19" t="s">
        <v>31</v>
      </c>
    </row>
    <row r="7" spans="1:4" x14ac:dyDescent="0.25">
      <c r="A7" s="19"/>
      <c r="B7" s="19" t="s">
        <v>34</v>
      </c>
      <c r="C7" s="19" t="s">
        <v>35</v>
      </c>
      <c r="D7" s="19"/>
    </row>
    <row r="8" spans="1:4" x14ac:dyDescent="0.25">
      <c r="A8" s="19"/>
      <c r="B8" s="19"/>
      <c r="C8" s="19" t="s">
        <v>36</v>
      </c>
      <c r="D8" s="19"/>
    </row>
    <row r="9" spans="1:4" x14ac:dyDescent="0.25">
      <c r="A9" s="19"/>
      <c r="B9" s="19"/>
      <c r="C9" s="19" t="s">
        <v>37</v>
      </c>
      <c r="D9" s="19"/>
    </row>
    <row r="10" spans="1:4" x14ac:dyDescent="0.25">
      <c r="A10" s="19"/>
      <c r="B10" s="19" t="s">
        <v>38</v>
      </c>
      <c r="C10" s="19" t="s">
        <v>39</v>
      </c>
      <c r="D10" s="19"/>
    </row>
    <row r="11" spans="1:4" x14ac:dyDescent="0.25">
      <c r="A11" s="19"/>
      <c r="B11" s="19" t="s">
        <v>40</v>
      </c>
      <c r="C11" s="19"/>
      <c r="D11" s="19" t="s">
        <v>29</v>
      </c>
    </row>
    <row r="12" spans="1:4" x14ac:dyDescent="0.25">
      <c r="A12" s="19"/>
      <c r="B12" s="19" t="s">
        <v>41</v>
      </c>
      <c r="C12" s="19"/>
      <c r="D12" s="19" t="s">
        <v>29</v>
      </c>
    </row>
    <row r="13" spans="1:4" x14ac:dyDescent="0.25">
      <c r="A13" s="19" t="s">
        <v>42</v>
      </c>
      <c r="B13" s="19"/>
      <c r="C13" s="19"/>
      <c r="D13" s="19" t="s">
        <v>29</v>
      </c>
    </row>
    <row r="14" spans="1:4" x14ac:dyDescent="0.25">
      <c r="A14" s="19" t="s">
        <v>43</v>
      </c>
      <c r="B14" s="19"/>
      <c r="C14" s="19" t="s">
        <v>44</v>
      </c>
      <c r="D14" s="19"/>
    </row>
    <row r="15" spans="1:4" x14ac:dyDescent="0.25">
      <c r="A15" s="19" t="s">
        <v>45</v>
      </c>
      <c r="B15" s="19" t="s">
        <v>46</v>
      </c>
      <c r="C15" s="19" t="s">
        <v>47</v>
      </c>
      <c r="D15" s="19" t="s">
        <v>31</v>
      </c>
    </row>
    <row r="16" spans="1:4" x14ac:dyDescent="0.25">
      <c r="A16" s="19"/>
      <c r="B16" s="19" t="s">
        <v>48</v>
      </c>
      <c r="C16" s="19" t="s">
        <v>47</v>
      </c>
      <c r="D16" s="19" t="s">
        <v>31</v>
      </c>
    </row>
    <row r="17" spans="1:4" x14ac:dyDescent="0.25">
      <c r="A17" s="19"/>
      <c r="B17" s="19" t="s">
        <v>49</v>
      </c>
      <c r="C17" s="19" t="s">
        <v>47</v>
      </c>
      <c r="D17" s="19" t="s">
        <v>31</v>
      </c>
    </row>
    <row r="18" spans="1:4" x14ac:dyDescent="0.25">
      <c r="A18" s="19"/>
      <c r="B18" s="19" t="s">
        <v>50</v>
      </c>
      <c r="C18" s="19" t="s">
        <v>47</v>
      </c>
      <c r="D18" s="19" t="s">
        <v>31</v>
      </c>
    </row>
    <row r="19" spans="1:4" x14ac:dyDescent="0.25">
      <c r="A19" s="19"/>
      <c r="B19" s="19" t="s">
        <v>51</v>
      </c>
      <c r="C19" s="19" t="s">
        <v>47</v>
      </c>
      <c r="D19" s="19" t="s">
        <v>31</v>
      </c>
    </row>
    <row r="20" spans="1:4" x14ac:dyDescent="0.25">
      <c r="A20" s="19"/>
      <c r="B20" s="19" t="s">
        <v>52</v>
      </c>
      <c r="C20" s="19" t="s">
        <v>53</v>
      </c>
      <c r="D20" s="19" t="s">
        <v>31</v>
      </c>
    </row>
    <row r="21" spans="1:4" x14ac:dyDescent="0.25">
      <c r="A21" s="19" t="s">
        <v>54</v>
      </c>
      <c r="B21" s="19"/>
      <c r="C21" s="19" t="s">
        <v>47</v>
      </c>
      <c r="D21" s="19" t="s">
        <v>31</v>
      </c>
    </row>
    <row r="22" spans="1:4" x14ac:dyDescent="0.25">
      <c r="A22" s="19" t="s">
        <v>55</v>
      </c>
      <c r="B22" s="19"/>
      <c r="C22" s="19" t="s">
        <v>47</v>
      </c>
      <c r="D22" s="19" t="s">
        <v>31</v>
      </c>
    </row>
    <row r="23" spans="1:4" x14ac:dyDescent="0.25">
      <c r="A23" s="19" t="s">
        <v>56</v>
      </c>
      <c r="B23" s="19"/>
      <c r="C23" s="19" t="s">
        <v>57</v>
      </c>
      <c r="D23" s="19" t="s">
        <v>31</v>
      </c>
    </row>
    <row r="24" spans="1:4" x14ac:dyDescent="0.25">
      <c r="A24" s="19" t="s">
        <v>58</v>
      </c>
      <c r="B24" s="19" t="s">
        <v>59</v>
      </c>
      <c r="C24" s="19" t="s">
        <v>47</v>
      </c>
      <c r="D24" s="19" t="s">
        <v>31</v>
      </c>
    </row>
    <row r="25" spans="1:4" x14ac:dyDescent="0.25">
      <c r="A25" s="19"/>
      <c r="B25" s="19" t="s">
        <v>60</v>
      </c>
      <c r="C25" s="19" t="s">
        <v>47</v>
      </c>
      <c r="D25" s="19" t="s">
        <v>31</v>
      </c>
    </row>
    <row r="26" spans="1:4" x14ac:dyDescent="0.25">
      <c r="A26" s="19"/>
      <c r="B26" s="19" t="s">
        <v>61</v>
      </c>
      <c r="C26" s="19" t="s">
        <v>47</v>
      </c>
      <c r="D26" s="19" t="s">
        <v>31</v>
      </c>
    </row>
    <row r="27" spans="1:4" x14ac:dyDescent="0.25">
      <c r="A27" s="19"/>
      <c r="B27" s="19" t="s">
        <v>62</v>
      </c>
      <c r="C27" s="19" t="s">
        <v>47</v>
      </c>
      <c r="D27" s="19" t="s">
        <v>31</v>
      </c>
    </row>
    <row r="28" spans="1:4" x14ac:dyDescent="0.25">
      <c r="A28" s="19" t="s">
        <v>63</v>
      </c>
      <c r="B28" s="19"/>
      <c r="C28" s="19" t="s">
        <v>64</v>
      </c>
      <c r="D28" s="19"/>
    </row>
    <row r="29" spans="1:4" x14ac:dyDescent="0.25">
      <c r="A29" s="19" t="s">
        <v>65</v>
      </c>
      <c r="B29" s="19" t="s">
        <v>66</v>
      </c>
      <c r="C29" s="19" t="s">
        <v>47</v>
      </c>
      <c r="D29" s="19" t="s">
        <v>31</v>
      </c>
    </row>
    <row r="30" spans="1:4" x14ac:dyDescent="0.25">
      <c r="A30" s="19"/>
      <c r="B30" s="19" t="s">
        <v>67</v>
      </c>
      <c r="C30" s="19" t="s">
        <v>47</v>
      </c>
      <c r="D30" s="19" t="s">
        <v>31</v>
      </c>
    </row>
    <row r="31" spans="1:4" x14ac:dyDescent="0.25">
      <c r="A31" s="19"/>
      <c r="B31" s="19" t="s">
        <v>68</v>
      </c>
      <c r="C31" s="19" t="s">
        <v>47</v>
      </c>
      <c r="D31" s="19" t="s">
        <v>31</v>
      </c>
    </row>
    <row r="32" spans="1:4" x14ac:dyDescent="0.25">
      <c r="A32" s="19"/>
      <c r="B32" s="19" t="s">
        <v>69</v>
      </c>
      <c r="C32" s="19" t="s">
        <v>47</v>
      </c>
      <c r="D32" s="19" t="s">
        <v>31</v>
      </c>
    </row>
    <row r="33" spans="1:4" x14ac:dyDescent="0.25">
      <c r="A33" s="19" t="s">
        <v>70</v>
      </c>
      <c r="B33" s="19"/>
      <c r="C33" s="19" t="s">
        <v>47</v>
      </c>
      <c r="D33" s="19" t="s">
        <v>31</v>
      </c>
    </row>
    <row r="34" spans="1:4" x14ac:dyDescent="0.25">
      <c r="A34" s="19"/>
      <c r="B34" s="19"/>
      <c r="C34" s="19"/>
      <c r="D34" s="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KPI ATT</vt:lpstr>
      <vt:lpstr>KPI AJ</vt:lpstr>
      <vt:lpstr>PROMOCIONES</vt:lpstr>
      <vt:lpstr>Hoja2</vt:lpstr>
      <vt:lpstr>BENEFICIOS O SERVICIOS</vt:lpstr>
      <vt:lpstr>Menu VIVA</vt:lpstr>
      <vt:lpstr>Tipo</vt:lpstr>
      <vt:lpstr>Tipo1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mrojas</dc:creator>
  <cp:lastModifiedBy>jefernaNDEZ</cp:lastModifiedBy>
  <dcterms:created xsi:type="dcterms:W3CDTF">2014-03-06T19:41:19Z</dcterms:created>
  <dcterms:modified xsi:type="dcterms:W3CDTF">2016-09-23T13:17:39Z</dcterms:modified>
</cp:coreProperties>
</file>