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esteExcel\"/>
    </mc:Choice>
  </mc:AlternateContent>
  <bookViews>
    <workbookView xWindow="0" yWindow="0" windowWidth="14040" windowHeight="6435"/>
  </bookViews>
  <sheets>
    <sheet name="Feb-11-18" sheetId="1" r:id="rId1"/>
  </sheets>
  <definedNames>
    <definedName name="_xlnm._FilterDatabase" localSheetId="0" hidden="1">'Feb-11-18'!$B$23:$J$36</definedName>
    <definedName name="_xlnm.Print_Area" localSheetId="0">'Feb-11-18'!$B$22:$J$38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141" i="1" l="1"/>
  <c r="AU146" i="1" l="1"/>
  <c r="AT146" i="1"/>
  <c r="AS146" i="1"/>
  <c r="AR146" i="1"/>
  <c r="AS138" i="1"/>
  <c r="AT138" i="1" s="1"/>
  <c r="AU138" i="1" s="1"/>
  <c r="AR138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AU131" i="1"/>
  <c r="AT131" i="1"/>
  <c r="AS131" i="1"/>
  <c r="AR131" i="1"/>
  <c r="AQ131" i="1"/>
  <c r="AR123" i="1"/>
  <c r="AS123" i="1" s="1"/>
  <c r="AT123" i="1" s="1"/>
  <c r="AU123" i="1" s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AU116" i="1"/>
  <c r="AT116" i="1"/>
  <c r="AS116" i="1"/>
  <c r="AR116" i="1"/>
  <c r="AQ116" i="1"/>
  <c r="AU101" i="1"/>
  <c r="AT101" i="1"/>
  <c r="AS101" i="1"/>
  <c r="AR101" i="1"/>
  <c r="AQ101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J80" i="1"/>
  <c r="I80" i="1"/>
  <c r="F80" i="1"/>
  <c r="F79" i="1"/>
  <c r="J70" i="1"/>
  <c r="I70" i="1"/>
  <c r="F68" i="1"/>
  <c r="F67" i="1"/>
  <c r="F66" i="1"/>
  <c r="F65" i="1"/>
  <c r="F64" i="1"/>
  <c r="F63" i="1"/>
  <c r="F62" i="1"/>
  <c r="F61" i="1"/>
  <c r="F69" i="1" s="1"/>
  <c r="F60" i="1"/>
  <c r="F51" i="1"/>
  <c r="A50" i="1"/>
  <c r="A49" i="1"/>
  <c r="A48" i="1"/>
  <c r="A47" i="1"/>
  <c r="A46" i="1"/>
  <c r="A45" i="1"/>
  <c r="A44" i="1"/>
  <c r="A43" i="1"/>
  <c r="J38" i="1"/>
  <c r="I38" i="1"/>
  <c r="F38" i="1"/>
  <c r="J32" i="1"/>
  <c r="I32" i="1"/>
  <c r="F32" i="1"/>
  <c r="AQ140" i="1" s="1"/>
  <c r="F26" i="1"/>
  <c r="AQ139" i="1" s="1"/>
  <c r="AQ146" i="1" l="1"/>
  <c r="F70" i="1"/>
</calcChain>
</file>

<file path=xl/sharedStrings.xml><?xml version="1.0" encoding="utf-8"?>
<sst xmlns="http://schemas.openxmlformats.org/spreadsheetml/2006/main" count="200" uniqueCount="78">
  <si>
    <t>1- TV - PRODUCT BLOCKED TO SALES</t>
  </si>
  <si>
    <t>IT</t>
  </si>
  <si>
    <t>DATE</t>
  </si>
  <si>
    <t>DIVISION</t>
  </si>
  <si>
    <t>MODEL</t>
  </si>
  <si>
    <t>QTY</t>
  </si>
  <si>
    <t>Blocked by</t>
  </si>
  <si>
    <t>CAUSE</t>
  </si>
  <si>
    <t>Release</t>
  </si>
  <si>
    <t>Forecast</t>
  </si>
  <si>
    <t>Actual</t>
  </si>
  <si>
    <t>TV - Total blocked:</t>
  </si>
  <si>
    <t xml:space="preserve">LAST UPDATE: </t>
  </si>
  <si>
    <t>2- AUD - PRODUCT BLOCKED TO SALES</t>
  </si>
  <si>
    <t>PAD</t>
  </si>
  <si>
    <t>SC-MAX9000LB-K</t>
  </si>
  <si>
    <t>DGQ</t>
  </si>
  <si>
    <r>
      <rPr>
        <b/>
        <sz val="11"/>
        <color theme="1"/>
        <rFont val="Calibri"/>
        <family val="2"/>
        <scheme val="minor"/>
      </rPr>
      <t xml:space="preserve">Issue: </t>
    </r>
    <r>
      <rPr>
        <sz val="11"/>
        <color theme="1"/>
        <rFont val="Calibri"/>
        <family val="2"/>
        <scheme val="minor"/>
      </rPr>
      <t xml:space="preserve">PCB main flat cable NG assemble.
</t>
    </r>
    <r>
      <rPr>
        <b/>
        <sz val="11"/>
        <color theme="1"/>
        <rFont val="Calibri"/>
        <family val="2"/>
        <scheme val="minor"/>
      </rPr>
      <t>Action:</t>
    </r>
    <r>
      <rPr>
        <sz val="11"/>
        <color theme="1"/>
        <rFont val="Calibri"/>
        <family val="2"/>
        <scheme val="minor"/>
      </rPr>
      <t xml:space="preserve"> Open RNC, request 4-KOMA, lot review. 
</t>
    </r>
    <r>
      <rPr>
        <b/>
        <sz val="11"/>
        <color theme="1"/>
        <rFont val="Calibri"/>
        <family val="2"/>
        <scheme val="minor"/>
      </rPr>
      <t xml:space="preserve">Status: </t>
    </r>
    <r>
      <rPr>
        <sz val="11"/>
        <color theme="1"/>
        <rFont val="Calibri"/>
        <family val="2"/>
        <scheme val="minor"/>
      </rPr>
      <t xml:space="preserve">In progress. </t>
    </r>
  </si>
  <si>
    <t>AUD - Total blocked:</t>
  </si>
  <si>
    <t>3- MWO - PRODUCT BLOCKED TO SALES</t>
  </si>
  <si>
    <t>MWO - Total blocked:</t>
  </si>
  <si>
    <t>4- AIRCON - PRODUCT BLOCKED TO SALES</t>
  </si>
  <si>
    <t>STOCK</t>
  </si>
  <si>
    <t>September 20, 2017</t>
  </si>
  <si>
    <t>SJC</t>
  </si>
  <si>
    <t>CS-PS9 (Internal Unit)</t>
  </si>
  <si>
    <r>
      <rPr>
        <b/>
        <sz val="11"/>
        <color theme="1"/>
        <rFont val="Calibri"/>
        <family val="2"/>
        <scheme val="minor"/>
      </rPr>
      <t>Issue: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8"/>
        <color theme="1"/>
        <rFont val="Calibri"/>
        <family val="2"/>
        <scheme val="minor"/>
      </rPr>
      <t>4 DOA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8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8"/>
        <color theme="1"/>
        <rFont val="Calibri"/>
        <family val="2"/>
        <scheme val="minor"/>
      </rPr>
      <t xml:space="preserve">222 CC Case damaged
</t>
    </r>
    <r>
      <rPr>
        <b/>
        <sz val="11"/>
        <color theme="1"/>
        <rFont val="Calibri"/>
        <family val="2"/>
        <scheme val="minor"/>
      </rPr>
      <t>Countermeasure:</t>
    </r>
    <r>
      <rPr>
        <sz val="11"/>
        <color theme="1"/>
        <rFont val="Calibri"/>
        <family val="2"/>
        <scheme val="minor"/>
      </rPr>
      <t xml:space="preserve"> Request PAPAMY approval to use local box.
</t>
    </r>
    <r>
      <rPr>
        <b/>
        <sz val="11"/>
        <color theme="1"/>
        <rFont val="Calibri"/>
        <family val="2"/>
        <scheme val="minor"/>
      </rPr>
      <t>Owner:</t>
    </r>
    <r>
      <rPr>
        <sz val="11"/>
        <color theme="1"/>
        <rFont val="Calibri"/>
        <family val="2"/>
        <scheme val="minor"/>
      </rPr>
      <t xml:space="preserve"> Abraão Couto </t>
    </r>
    <r>
      <rPr>
        <b/>
        <sz val="11"/>
        <color theme="1"/>
        <rFont val="Calibri"/>
        <family val="2"/>
        <scheme val="minor"/>
      </rPr>
      <t>Need date:</t>
    </r>
    <r>
      <rPr>
        <sz val="11"/>
        <color theme="1"/>
        <rFont val="Calibri"/>
        <family val="2"/>
        <scheme val="minor"/>
      </rPr>
      <t xml:space="preserve"> WK6    Status</t>
    </r>
    <r>
      <rPr>
        <b/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>On Going</t>
    </r>
  </si>
  <si>
    <t>WK3 /18 (CC CASE PP)
WK5 (ETD MIDEA--&gt;PAPAMY)
WK6/18 (Approval)</t>
  </si>
  <si>
    <t>CU-PS9 (External Unit)</t>
  </si>
  <si>
    <t>CS-PS12 (Internal Unit)</t>
  </si>
  <si>
    <t>CU-PS12 (External Unit)</t>
  </si>
  <si>
    <t>CS-PS18 (Internal Unit)</t>
  </si>
  <si>
    <t>CU-PS18 (External Unit)</t>
  </si>
  <si>
    <t>CS-PS22 (Internal Unit)</t>
  </si>
  <si>
    <t>CU-PS22(External Unit)</t>
  </si>
  <si>
    <t>TTL</t>
  </si>
  <si>
    <t>MAO</t>
  </si>
  <si>
    <r>
      <rPr>
        <b/>
        <sz val="11"/>
        <color theme="1"/>
        <rFont val="Calibri"/>
        <family val="2"/>
        <scheme val="minor"/>
      </rPr>
      <t xml:space="preserve">Issue: </t>
    </r>
    <r>
      <rPr>
        <b/>
        <sz val="18"/>
        <color theme="1"/>
        <rFont val="Calibri"/>
        <family val="2"/>
        <scheme val="minor"/>
      </rPr>
      <t>6 DOA + (94 sets are approved however it is waiting the pair from Climazon that is in reworking process).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Countermeasure:</t>
    </r>
    <r>
      <rPr>
        <sz val="11"/>
        <color theme="1"/>
        <rFont val="Calibri"/>
        <family val="2"/>
        <scheme val="minor"/>
      </rPr>
      <t xml:space="preserve"> Send sets to CS Analisys. 
</t>
    </r>
    <r>
      <rPr>
        <b/>
        <sz val="11"/>
        <color theme="1"/>
        <rFont val="Calibri"/>
        <family val="2"/>
        <scheme val="minor"/>
      </rPr>
      <t>Owner:</t>
    </r>
    <r>
      <rPr>
        <sz val="11"/>
        <color theme="1"/>
        <rFont val="Calibri"/>
        <family val="2"/>
        <scheme val="minor"/>
      </rPr>
      <t xml:space="preserve"> Dalton  </t>
    </r>
    <r>
      <rPr>
        <b/>
        <sz val="11"/>
        <color theme="1"/>
        <rFont val="Calibri"/>
        <family val="2"/>
        <scheme val="minor"/>
      </rPr>
      <t>Need date:</t>
    </r>
    <r>
      <rPr>
        <sz val="11"/>
        <color theme="1"/>
        <rFont val="Calibri"/>
        <family val="2"/>
        <scheme val="minor"/>
      </rPr>
      <t xml:space="preserve"> WK6     </t>
    </r>
    <r>
      <rPr>
        <b/>
        <sz val="11"/>
        <color theme="1"/>
        <rFont val="Calibri"/>
        <family val="2"/>
        <scheme val="minor"/>
      </rPr>
      <t>Status:</t>
    </r>
    <r>
      <rPr>
        <sz val="11"/>
        <color theme="1"/>
        <rFont val="Calibri"/>
        <family val="2"/>
        <scheme val="minor"/>
      </rPr>
      <t xml:space="preserve"> On Going
 </t>
    </r>
    <r>
      <rPr>
        <b/>
        <sz val="11"/>
        <color theme="1"/>
        <rFont val="Calibri"/>
        <family val="2"/>
        <scheme val="minor"/>
      </rPr>
      <t/>
    </r>
  </si>
  <si>
    <t>Send sets to JSC (ETD: 02/02)</t>
  </si>
  <si>
    <t>MIDEA</t>
  </si>
  <si>
    <r>
      <rPr>
        <b/>
        <sz val="11"/>
        <color theme="1"/>
        <rFont val="Calibri"/>
        <family val="2"/>
        <scheme val="minor"/>
      </rPr>
      <t>Issue: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8"/>
        <color theme="1"/>
        <rFont val="Calibri"/>
        <family val="2"/>
        <scheme val="minor"/>
      </rPr>
      <t>1.279 Missing Parts &amp; Cartoon box damaged + 126 sets returned to rework inside climazon factory.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Countermeasure: </t>
    </r>
    <r>
      <rPr>
        <sz val="11"/>
        <color theme="1"/>
        <rFont val="Calibri"/>
        <family val="2"/>
        <scheme val="minor"/>
      </rPr>
      <t xml:space="preserve">Requested replacement items to PAPAMY + Development of local cartoon box + Rework of sets with missing parts produced last Jan/H9517 </t>
    </r>
    <r>
      <rPr>
        <b/>
        <sz val="11"/>
        <color theme="1"/>
        <rFont val="Calibri"/>
        <family val="2"/>
        <scheme val="minor"/>
      </rPr>
      <t>Owner:</t>
    </r>
    <r>
      <rPr>
        <sz val="11"/>
        <color theme="1"/>
        <rFont val="Calibri"/>
        <family val="2"/>
        <scheme val="minor"/>
      </rPr>
      <t xml:space="preserve"> Abraão Couto  </t>
    </r>
    <r>
      <rPr>
        <b/>
        <sz val="11"/>
        <color theme="1"/>
        <rFont val="Calibri"/>
        <family val="2"/>
        <scheme val="minor"/>
      </rPr>
      <t xml:space="preserve">Status: </t>
    </r>
    <r>
      <rPr>
        <sz val="11"/>
        <color theme="1"/>
        <rFont val="Calibri"/>
        <family val="2"/>
        <scheme val="minor"/>
      </rPr>
      <t>On Going</t>
    </r>
    <r>
      <rPr>
        <b/>
        <sz val="11"/>
        <color theme="1"/>
        <rFont val="Calibri"/>
        <family val="2"/>
        <scheme val="minor"/>
      </rPr>
      <t xml:space="preserve">
Material Replacement:</t>
    </r>
    <r>
      <rPr>
        <sz val="11"/>
        <color theme="1"/>
        <rFont val="Calibri"/>
        <family val="2"/>
        <scheme val="minor"/>
      </rPr>
      <t xml:space="preserve"> ETD PAPAMY: WK6
</t>
    </r>
    <r>
      <rPr>
        <b/>
        <sz val="11"/>
        <color theme="1"/>
        <rFont val="Calibri"/>
        <family val="2"/>
        <scheme val="minor"/>
      </rPr>
      <t>Approval of local Cartoon Box:</t>
    </r>
    <r>
      <rPr>
        <sz val="11"/>
        <color theme="1"/>
        <rFont val="Calibri"/>
        <family val="2"/>
        <scheme val="minor"/>
      </rPr>
      <t xml:space="preserve"> WK6
</t>
    </r>
    <r>
      <rPr>
        <b/>
        <sz val="11"/>
        <rFont val="Calibri"/>
        <family val="2"/>
        <scheme val="minor"/>
      </rPr>
      <t xml:space="preserve">Rework Date: </t>
    </r>
    <r>
      <rPr>
        <sz val="11"/>
        <rFont val="Calibri"/>
        <family val="2"/>
        <scheme val="minor"/>
      </rPr>
      <t>After Kit arrived</t>
    </r>
  </si>
  <si>
    <t>Waiting PAPAMY's replacement kit</t>
  </si>
  <si>
    <t>5- MWO (BUILT IN) - PRODUCT BLOCKED TO SALES</t>
  </si>
  <si>
    <t>Built in Oven</t>
  </si>
  <si>
    <t>Induction/ Ceramic hob</t>
  </si>
  <si>
    <t>Dish Washer</t>
  </si>
  <si>
    <t>Oven (MWO)</t>
  </si>
  <si>
    <r>
      <t>Jan 11</t>
    </r>
    <r>
      <rPr>
        <sz val="11"/>
        <color rgb="FF000000"/>
        <rFont val="Calibri"/>
        <family val="2"/>
        <scheme val="minor"/>
      </rPr>
      <t xml:space="preserve">: TV: TC-32ES600B PCB A NG soldering. AIRCON: Missing parts inside rework Kit </t>
    </r>
    <r>
      <rPr>
        <b/>
        <sz val="11"/>
        <color rgb="FF000000"/>
        <rFont val="Calibri"/>
        <family val="2"/>
        <scheme val="minor"/>
      </rPr>
      <t xml:space="preserve"> Jan 15</t>
    </r>
    <r>
      <rPr>
        <sz val="11"/>
        <color rgb="FF000000"/>
        <rFont val="Calibri"/>
        <family val="2"/>
        <scheme val="minor"/>
      </rPr>
      <t xml:space="preserve">: TV: TC-49EX600B Manual missing. AIRCON: Missing parts inside MP Kit(nut fan) </t>
    </r>
    <r>
      <rPr>
        <b/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 xml:space="preserve"> </t>
    </r>
  </si>
  <si>
    <t>DGQ - SUMMARY  -  Target= 0 blocked.</t>
  </si>
  <si>
    <t>2018 - Week 03 - January</t>
  </si>
  <si>
    <t>Monday</t>
  </si>
  <si>
    <t>Tuesday</t>
  </si>
  <si>
    <t>Wednesday</t>
  </si>
  <si>
    <t>Thursday</t>
  </si>
  <si>
    <t>Friday</t>
  </si>
  <si>
    <t>Date</t>
  </si>
  <si>
    <t>TV</t>
  </si>
  <si>
    <t>AUD</t>
  </si>
  <si>
    <t>MWO</t>
  </si>
  <si>
    <t>BUILT-IN</t>
  </si>
  <si>
    <t>AIRCON MIDEA</t>
  </si>
  <si>
    <t>AIRCON SJC</t>
  </si>
  <si>
    <t>AIRCON MAO</t>
  </si>
  <si>
    <t>Total</t>
  </si>
  <si>
    <t>Comments summarized</t>
  </si>
  <si>
    <r>
      <rPr>
        <b/>
        <sz val="11"/>
        <color theme="1"/>
        <rFont val="Calibri"/>
        <family val="2"/>
        <scheme val="minor"/>
      </rPr>
      <t xml:space="preserve">TV: </t>
    </r>
    <r>
      <rPr>
        <sz val="11"/>
        <color theme="1"/>
        <rFont val="Calibri"/>
        <family val="2"/>
        <scheme val="minor"/>
      </rPr>
      <t xml:space="preserve">Dif: +120
 TC-49EX600B Manual missing.
AIRCON: + 190
 Missing parts (nut fan) 
</t>
    </r>
  </si>
  <si>
    <t>N.A.</t>
  </si>
  <si>
    <r>
      <rPr>
        <b/>
        <sz val="11"/>
        <color theme="1"/>
        <rFont val="Calibri"/>
        <family val="2"/>
        <scheme val="minor"/>
      </rPr>
      <t>AIRCON:</t>
    </r>
    <r>
      <rPr>
        <sz val="11"/>
        <color theme="1"/>
        <rFont val="Calibri"/>
        <family val="2"/>
        <scheme val="minor"/>
      </rPr>
      <t xml:space="preserve"> + 148
 Included set´s retuned from Panabras stock. 
</t>
    </r>
  </si>
  <si>
    <r>
      <rPr>
        <b/>
        <sz val="11"/>
        <color theme="1"/>
        <rFont val="Calibri"/>
        <family val="2"/>
        <scheme val="minor"/>
      </rPr>
      <t>BUIL-IN:</t>
    </r>
    <r>
      <rPr>
        <sz val="11"/>
        <color theme="1"/>
        <rFont val="Calibri"/>
        <family val="2"/>
        <scheme val="minor"/>
      </rPr>
      <t xml:space="preserve"> + 1 Impurity on the cook top glass, detected in new batch ETD: Jan 16th, 2018.
</t>
    </r>
  </si>
  <si>
    <r>
      <rPr>
        <b/>
        <sz val="11"/>
        <color theme="1"/>
        <rFont val="Calibri"/>
        <family val="2"/>
        <scheme val="minor"/>
      </rPr>
      <t>AUD:</t>
    </r>
    <r>
      <rPr>
        <sz val="11"/>
        <color theme="1"/>
        <rFont val="Calibri"/>
        <family val="2"/>
        <scheme val="minor"/>
      </rPr>
      <t xml:space="preserve"> + 449 (AKX220)
1 case of button model AKX440(MEMORY/REC) assembled in model AKX220(DYSPLAY). 
</t>
    </r>
  </si>
  <si>
    <t>DGQ - SUMMARY  -  Target = 0 blocked.</t>
  </si>
  <si>
    <t>2018 - Week 04 - January</t>
  </si>
  <si>
    <r>
      <rPr>
        <b/>
        <sz val="11"/>
        <color theme="1"/>
        <rFont val="Calibri"/>
        <family val="2"/>
        <scheme val="minor"/>
      </rPr>
      <t xml:space="preserve">AUD: </t>
    </r>
    <r>
      <rPr>
        <sz val="11"/>
        <color theme="1"/>
        <rFont val="Calibri"/>
        <family val="2"/>
        <scheme val="minor"/>
      </rPr>
      <t>+90; UA3
 Sound cutting in Bluetooth mode.</t>
    </r>
    <r>
      <rPr>
        <b/>
        <sz val="11"/>
        <color theme="1"/>
        <rFont val="Calibri"/>
        <family val="2"/>
        <scheme val="minor"/>
      </rPr>
      <t xml:space="preserve"> Cause: </t>
    </r>
    <r>
      <rPr>
        <sz val="11"/>
        <color theme="1"/>
        <rFont val="Calibri"/>
        <family val="2"/>
        <scheme val="minor"/>
      </rPr>
      <t xml:space="preserve">Missing component on BT board. </t>
    </r>
  </si>
  <si>
    <t>2018 - Week 05 - January / February</t>
  </si>
  <si>
    <r>
      <t xml:space="preserve">AIRCON: </t>
    </r>
    <r>
      <rPr>
        <sz val="11"/>
        <color theme="1"/>
        <rFont val="Calibri"/>
        <family val="2"/>
        <scheme val="minor"/>
      </rPr>
      <t xml:space="preserve">+ 220 MIDEA added missing parts from January MP, +28 SJC stock data adjustment. 
</t>
    </r>
    <r>
      <rPr>
        <b/>
        <sz val="11"/>
        <color theme="1"/>
        <rFont val="Calibri"/>
        <family val="2"/>
        <scheme val="minor"/>
      </rPr>
      <t xml:space="preserve">AUD: </t>
    </r>
    <r>
      <rPr>
        <sz val="11"/>
        <color theme="1"/>
        <rFont val="Calibri"/>
        <family val="2"/>
        <scheme val="minor"/>
      </rPr>
      <t>+252 AKX880 Packing box with paint failure.</t>
    </r>
  </si>
  <si>
    <t>2018 - Week 06 - January / February</t>
  </si>
  <si>
    <r>
      <rPr>
        <b/>
        <sz val="11"/>
        <color theme="1"/>
        <rFont val="Calibri"/>
        <family val="2"/>
        <scheme val="minor"/>
      </rPr>
      <t>AUD</t>
    </r>
    <r>
      <rPr>
        <sz val="11"/>
        <color theme="1"/>
        <rFont val="Calibri"/>
        <family val="2"/>
        <scheme val="minor"/>
      </rPr>
      <t>: +40  MAX9000, PCB main flat cable NG assemble.</t>
    </r>
  </si>
  <si>
    <t>gnj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</si>
</sst>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64" formatCode="[$-409]mmmm\ d\,\ yyyy;@"/>
    <numFmt numFmtId="165" formatCode="[$-409]d\-mmm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0000"/>
      <name val="Calibri"/>
      <family val="2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64" fontId="0" fillId="0" borderId="2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 wrapText="1"/>
    </xf>
    <xf numFmtId="164" fontId="0" fillId="0" borderId="1" xfId="0" applyNumberFormat="1" applyFont="1" applyBorder="1" applyAlignment="1">
      <alignment horizontal="center" vertical="center" wrapText="1"/>
    </xf>
    <xf numFmtId="20" fontId="0" fillId="0" borderId="1" xfId="0" applyNumberForma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 wrapText="1"/>
    </xf>
    <xf numFmtId="164" fontId="0" fillId="0" borderId="0" xfId="0" applyNumberFormat="1" applyBorder="1" applyAlignment="1">
      <alignment horizontal="center" vertical="center"/>
    </xf>
    <xf numFmtId="21" fontId="0" fillId="0" borderId="0" xfId="0" applyNumberFormat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164" fontId="0" fillId="0" borderId="1" xfId="0" applyNumberForma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0" fillId="0" borderId="3" xfId="0" applyBorder="1" applyAlignment="1">
      <alignment horizontal="right" vertical="center" wrapText="1"/>
    </xf>
    <xf numFmtId="164" fontId="0" fillId="0" borderId="3" xfId="0" applyNumberFormat="1" applyBorder="1" applyAlignment="1">
      <alignment horizontal="center" vertical="center"/>
    </xf>
    <xf numFmtId="21" fontId="0" fillId="0" borderId="3" xfId="0" applyNumberFormat="1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Fill="1" applyBorder="1" applyAlignment="1">
      <alignment horizontal="left" vertical="center" wrapText="1"/>
    </xf>
    <xf numFmtId="164" fontId="0" fillId="0" borderId="1" xfId="0" applyNumberFormat="1" applyBorder="1" applyAlignment="1">
      <alignment horizontal="left" vertical="center" wrapText="1"/>
    </xf>
    <xf numFmtId="41" fontId="0" fillId="0" borderId="0" xfId="0" applyNumberForma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41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41" fontId="0" fillId="0" borderId="1" xfId="0" applyNumberFormat="1" applyBorder="1" applyAlignment="1">
      <alignment horizontal="center" vertical="center" wrapText="1"/>
    </xf>
    <xf numFmtId="41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2" xfId="0" applyBorder="1"/>
    <xf numFmtId="0" fontId="9" fillId="0" borderId="0" xfId="0" applyFont="1" applyFill="1" applyBorder="1" applyAlignment="1">
      <alignment horizontal="center" vertical="center"/>
    </xf>
    <xf numFmtId="165" fontId="9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 wrapText="1"/>
    </xf>
    <xf numFmtId="0" fontId="0" fillId="0" borderId="0" xfId="0" applyFill="1"/>
    <xf numFmtId="0" fontId="3" fillId="0" borderId="0" xfId="0" applyFont="1" applyFill="1" applyAlignment="1">
      <alignment vertical="center"/>
    </xf>
    <xf numFmtId="0" fontId="0" fillId="0" borderId="4" xfId="0" applyFill="1" applyBorder="1"/>
    <xf numFmtId="0" fontId="0" fillId="0" borderId="6" xfId="0" applyFill="1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165" fontId="9" fillId="0" borderId="9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0" fillId="3" borderId="1" xfId="0" applyFill="1" applyBorder="1"/>
    <xf numFmtId="0" fontId="3" fillId="0" borderId="1" xfId="0" applyFont="1" applyBorder="1" applyAlignment="1">
      <alignment vertical="center"/>
    </xf>
    <xf numFmtId="0" fontId="0" fillId="0" borderId="1" xfId="0" applyFill="1" applyBorder="1"/>
    <xf numFmtId="0" fontId="0" fillId="4" borderId="1" xfId="0" applyFill="1" applyBorder="1"/>
    <xf numFmtId="0" fontId="12" fillId="0" borderId="1" xfId="0" applyFont="1" applyFill="1" applyBorder="1" applyAlignment="1">
      <alignment horizontal="center" vertical="center"/>
    </xf>
    <xf numFmtId="0" fontId="10" fillId="0" borderId="1" xfId="0" applyFont="1" applyFill="1" applyBorder="1"/>
    <xf numFmtId="0" fontId="9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165" fontId="9" fillId="0" borderId="1" xfId="0" applyNumberFormat="1" applyFont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13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1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center"/>
    </xf>
    <xf numFmtId="0" fontId="3" fillId="0" borderId="0" xfId="0" applyFont="1" applyAlignment="1">
      <alignment horizontal="right" vertical="center"/>
    </xf>
    <xf numFmtId="0" fontId="10" fillId="0" borderId="5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49" fontId="9" fillId="0" borderId="0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839786</xdr:colOff>
          <xdr:row>0</xdr:row>
          <xdr:rowOff>142875</xdr:rowOff>
        </xdr:from>
        <xdr:to>
          <xdr:col>8</xdr:col>
          <xdr:colOff>946943</xdr:colOff>
          <xdr:row>20</xdr:row>
          <xdr:rowOff>0</xdr:rowOff>
        </xdr:to>
        <xdr:pic>
          <xdr:nvPicPr>
            <xdr:cNvPr id="2" name="Imagem 1"/>
            <xdr:cNvPicPr>
              <a:picLocks noChangeAspect="1" noChangeArrowheads="1"/>
              <a:extLst>
                <a:ext uri="{84589F7E-364E-4C9E-8A38-B11213B215E9}">
                  <a14:cameraTool cellRange="$AO$135:$AV$148" spid="_x0000_s103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816224" y="142875"/>
              <a:ext cx="9227344" cy="366712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AV148"/>
  <sheetViews>
    <sheetView showGridLines="0" tabSelected="1" topLeftCell="A2" zoomScale="80" zoomScaleNormal="80" workbookViewId="0">
      <selection activeCell="C10" sqref="C10"/>
    </sheetView>
  </sheetViews>
  <sheetFormatPr defaultRowHeight="15" x14ac:dyDescent="0.25"/>
  <cols>
    <col min="1" max="1" width="4.140625" style="2" bestFit="1" customWidth="1"/>
    <col min="2" max="2" width="5" style="2" customWidth="1"/>
    <col min="3" max="3" width="20.5703125" style="2" customWidth="1"/>
    <col min="4" max="4" width="20.5703125" style="2" bestFit="1" customWidth="1"/>
    <col min="5" max="5" width="22" style="2" bestFit="1" customWidth="1"/>
    <col min="6" max="6" width="14.7109375" style="2" customWidth="1"/>
    <col min="7" max="7" width="19" style="2" bestFit="1" customWidth="1"/>
    <col min="8" max="8" width="60.7109375" style="3" customWidth="1"/>
    <col min="9" max="9" width="28.7109375" style="3" customWidth="1"/>
    <col min="10" max="10" width="18.140625" style="2" customWidth="1"/>
    <col min="11" max="11" width="3.5703125" customWidth="1"/>
    <col min="12" max="12" width="8.7109375" customWidth="1"/>
    <col min="13" max="13" width="14.140625" customWidth="1"/>
    <col min="14" max="17" width="12.7109375" hidden="1" customWidth="1"/>
    <col min="18" max="24" width="12.7109375" customWidth="1"/>
    <col min="25" max="34" width="7.42578125" hidden="1" customWidth="1"/>
    <col min="35" max="37" width="0" hidden="1" customWidth="1"/>
    <col min="38" max="39" width="12.7109375" customWidth="1"/>
    <col min="41" max="41" width="2.85546875" customWidth="1"/>
    <col min="42" max="42" width="14.28515625" customWidth="1"/>
    <col min="43" max="47" width="23.5703125" customWidth="1"/>
    <col min="48" max="48" width="3.42578125" customWidth="1"/>
  </cols>
  <sheetData>
    <row r="2" spans="2:42" x14ac:dyDescent="0.25">
      <c r="B2" s="1"/>
      <c r="C2" s="1"/>
    </row>
    <row r="3" spans="2:42" x14ac:dyDescent="0.25">
      <c r="B3" s="1"/>
      <c r="C3" s="1"/>
      <c r="AP3" s="4"/>
    </row>
    <row r="4" spans="2:42" x14ac:dyDescent="0.25">
      <c r="B4" s="1"/>
      <c r="C4" s="1"/>
    </row>
    <row r="5" spans="2:42" x14ac:dyDescent="0.25">
      <c r="B5" s="1"/>
      <c r="C5" s="1"/>
    </row>
    <row r="6" spans="2:42" x14ac:dyDescent="0.25">
      <c r="B6" s="1"/>
      <c r="C6" s="1"/>
    </row>
    <row r="7" spans="2:42" x14ac:dyDescent="0.25">
      <c r="B7" s="1"/>
      <c r="C7" s="1"/>
    </row>
    <row r="8" spans="2:42" x14ac:dyDescent="0.25">
      <c r="B8" s="1"/>
      <c r="C8" s="1"/>
    </row>
    <row r="9" spans="2:42" x14ac:dyDescent="0.25">
      <c r="B9" s="1"/>
      <c r="C9" s="1"/>
    </row>
    <row r="10" spans="2:42" x14ac:dyDescent="0.25">
      <c r="B10" s="1"/>
      <c r="C10" s="1"/>
    </row>
    <row r="11" spans="2:42" x14ac:dyDescent="0.25">
      <c r="B11" s="1"/>
      <c r="C11" s="1"/>
    </row>
    <row r="12" spans="2:42" x14ac:dyDescent="0.25">
      <c r="B12" s="1"/>
      <c r="C12" s="1"/>
    </row>
    <row r="22" spans="2:14" ht="18" customHeight="1" x14ac:dyDescent="0.25">
      <c r="B22" s="96" t="s">
        <v>0</v>
      </c>
      <c r="C22" s="96"/>
      <c r="D22" s="96"/>
      <c r="E22" s="96"/>
      <c r="F22" s="96"/>
      <c r="G22" s="96"/>
      <c r="H22" s="96"/>
      <c r="I22" s="96"/>
      <c r="J22" s="96"/>
    </row>
    <row r="23" spans="2:14" s="2" customFormat="1" ht="12.75" customHeight="1" x14ac:dyDescent="0.25">
      <c r="B23" s="94" t="s">
        <v>1</v>
      </c>
      <c r="C23" s="94" t="s">
        <v>2</v>
      </c>
      <c r="D23" s="94" t="s">
        <v>3</v>
      </c>
      <c r="E23" s="94" t="s">
        <v>4</v>
      </c>
      <c r="F23" s="94" t="s">
        <v>5</v>
      </c>
      <c r="G23" s="94" t="s">
        <v>6</v>
      </c>
      <c r="H23" s="93" t="s">
        <v>7</v>
      </c>
      <c r="I23" s="94" t="s">
        <v>8</v>
      </c>
      <c r="J23" s="94"/>
    </row>
    <row r="24" spans="2:14" s="2" customFormat="1" x14ac:dyDescent="0.25">
      <c r="B24" s="94"/>
      <c r="C24" s="94"/>
      <c r="D24" s="94"/>
      <c r="E24" s="94"/>
      <c r="F24" s="94"/>
      <c r="G24" s="94"/>
      <c r="H24" s="93"/>
      <c r="I24" s="5" t="s">
        <v>9</v>
      </c>
      <c r="J24" s="5" t="s">
        <v>10</v>
      </c>
    </row>
    <row r="25" spans="2:14" s="2" customFormat="1" ht="60" customHeight="1" x14ac:dyDescent="0.25">
      <c r="B25" s="6">
        <v>1</v>
      </c>
      <c r="C25" s="7"/>
      <c r="D25" s="8"/>
      <c r="E25" s="8"/>
      <c r="F25" s="9" t="s">
        <v>77</v>
      </c>
      <c r="G25" s="10"/>
      <c r="H25" s="11"/>
      <c r="I25" s="12"/>
      <c r="J25" s="7"/>
      <c r="L25" s="13"/>
      <c r="M25" s="14"/>
      <c r="N25" s="14"/>
    </row>
    <row r="26" spans="2:14" s="2" customFormat="1" ht="33" customHeight="1" x14ac:dyDescent="0.25">
      <c r="B26" s="5"/>
      <c r="C26" s="5"/>
      <c r="D26" s="96" t="s">
        <v>11</v>
      </c>
      <c r="E26" s="96"/>
      <c r="F26" s="15">
        <f>SUM(F25:F25)</f>
        <v>0</v>
      </c>
      <c r="G26" s="5"/>
      <c r="H26" s="16" t="s">
        <v>12</v>
      </c>
      <c r="I26" s="17">
        <v>43136</v>
      </c>
      <c r="J26" s="18">
        <v>0.35416666666666669</v>
      </c>
      <c r="L26" s="13"/>
      <c r="M26" s="14"/>
      <c r="N26" s="14"/>
    </row>
    <row r="27" spans="2:14" s="2" customFormat="1" ht="33" customHeight="1" x14ac:dyDescent="0.25">
      <c r="B27" s="19"/>
      <c r="E27" s="20"/>
      <c r="H27" s="21"/>
      <c r="I27" s="22"/>
      <c r="J27" s="23"/>
      <c r="L27" s="13"/>
      <c r="M27" s="14"/>
      <c r="N27" s="14"/>
    </row>
    <row r="28" spans="2:14" s="2" customFormat="1" ht="33" customHeight="1" x14ac:dyDescent="0.25">
      <c r="B28" s="96" t="s">
        <v>13</v>
      </c>
      <c r="C28" s="97"/>
      <c r="D28" s="97"/>
      <c r="E28" s="97"/>
      <c r="F28" s="97"/>
      <c r="G28" s="97"/>
      <c r="H28" s="97"/>
      <c r="I28" s="97"/>
      <c r="J28" s="97"/>
      <c r="L28" s="13"/>
      <c r="M28" s="14"/>
      <c r="N28" s="14"/>
    </row>
    <row r="29" spans="2:14" s="2" customFormat="1" ht="20.45" customHeight="1" x14ac:dyDescent="0.25">
      <c r="B29" s="94" t="s">
        <v>1</v>
      </c>
      <c r="C29" s="94" t="s">
        <v>2</v>
      </c>
      <c r="D29" s="94" t="s">
        <v>3</v>
      </c>
      <c r="E29" s="94" t="s">
        <v>4</v>
      </c>
      <c r="F29" s="94" t="s">
        <v>5</v>
      </c>
      <c r="G29" s="94" t="s">
        <v>6</v>
      </c>
      <c r="H29" s="93" t="s">
        <v>7</v>
      </c>
      <c r="I29" s="94" t="s">
        <v>8</v>
      </c>
      <c r="J29" s="94"/>
      <c r="L29" s="13"/>
      <c r="M29" s="14"/>
      <c r="N29" s="14"/>
    </row>
    <row r="30" spans="2:14" s="2" customFormat="1" ht="17.100000000000001" customHeight="1" x14ac:dyDescent="0.25">
      <c r="B30" s="94"/>
      <c r="C30" s="94"/>
      <c r="D30" s="94"/>
      <c r="E30" s="94"/>
      <c r="F30" s="94"/>
      <c r="G30" s="94"/>
      <c r="H30" s="93"/>
      <c r="I30" s="5" t="s">
        <v>9</v>
      </c>
      <c r="J30" s="5" t="s">
        <v>10</v>
      </c>
      <c r="L30" s="13"/>
      <c r="M30" s="14"/>
      <c r="N30" s="14"/>
    </row>
    <row r="31" spans="2:14" s="2" customFormat="1" ht="59.45" customHeight="1" x14ac:dyDescent="0.25">
      <c r="B31" s="6">
        <v>1</v>
      </c>
      <c r="C31" s="24">
        <v>43132</v>
      </c>
      <c r="D31" s="6" t="s">
        <v>14</v>
      </c>
      <c r="E31" s="6" t="s">
        <v>15</v>
      </c>
      <c r="F31" s="5"/>
      <c r="G31" s="25" t="s">
        <v>16</v>
      </c>
      <c r="H31" s="26" t="s">
        <v>17</v>
      </c>
      <c r="I31" s="27">
        <v>43136</v>
      </c>
      <c r="J31" s="5"/>
      <c r="L31" s="13"/>
      <c r="M31" s="14"/>
      <c r="N31" s="14"/>
    </row>
    <row r="32" spans="2:14" s="2" customFormat="1" ht="33" customHeight="1" x14ac:dyDescent="0.25">
      <c r="B32" s="5"/>
      <c r="C32" s="5"/>
      <c r="D32" s="96" t="s">
        <v>18</v>
      </c>
      <c r="E32" s="96"/>
      <c r="F32" s="15">
        <f>SUM(F31:F31)</f>
        <v>0</v>
      </c>
      <c r="G32" s="5"/>
      <c r="H32" s="16" t="s">
        <v>12</v>
      </c>
      <c r="I32" s="17">
        <f>I26</f>
        <v>43136</v>
      </c>
      <c r="J32" s="18">
        <f>J26</f>
        <v>0.35416666666666669</v>
      </c>
      <c r="L32" s="13"/>
      <c r="M32" s="14"/>
      <c r="N32" s="14"/>
    </row>
    <row r="33" spans="1:14" s="2" customFormat="1" ht="33" customHeight="1" x14ac:dyDescent="0.25">
      <c r="B33" s="28"/>
      <c r="C33" s="28"/>
      <c r="D33" s="28"/>
      <c r="E33" s="29"/>
      <c r="F33" s="28"/>
      <c r="G33" s="28"/>
      <c r="H33" s="30"/>
      <c r="I33" s="31"/>
      <c r="J33" s="32"/>
      <c r="L33" s="13"/>
      <c r="M33" s="14"/>
      <c r="N33" s="14"/>
    </row>
    <row r="34" spans="1:14" s="2" customFormat="1" ht="33" customHeight="1" x14ac:dyDescent="0.25">
      <c r="B34" s="96" t="s">
        <v>19</v>
      </c>
      <c r="C34" s="97"/>
      <c r="D34" s="97"/>
      <c r="E34" s="97"/>
      <c r="F34" s="97"/>
      <c r="G34" s="97"/>
      <c r="H34" s="97"/>
      <c r="I34" s="97"/>
      <c r="J34" s="97"/>
      <c r="L34" s="13"/>
      <c r="M34" s="14"/>
      <c r="N34" s="14"/>
    </row>
    <row r="35" spans="1:14" s="2" customFormat="1" ht="23.1" customHeight="1" x14ac:dyDescent="0.25">
      <c r="B35" s="94" t="s">
        <v>1</v>
      </c>
      <c r="C35" s="94" t="s">
        <v>2</v>
      </c>
      <c r="D35" s="94" t="s">
        <v>3</v>
      </c>
      <c r="E35" s="94" t="s">
        <v>4</v>
      </c>
      <c r="F35" s="94" t="s">
        <v>5</v>
      </c>
      <c r="G35" s="94" t="s">
        <v>6</v>
      </c>
      <c r="H35" s="93" t="s">
        <v>7</v>
      </c>
      <c r="I35" s="94" t="s">
        <v>8</v>
      </c>
      <c r="J35" s="94"/>
      <c r="L35" s="13"/>
      <c r="M35" s="14"/>
      <c r="N35" s="14"/>
    </row>
    <row r="36" spans="1:14" s="2" customFormat="1" ht="22.5" customHeight="1" x14ac:dyDescent="0.25">
      <c r="B36" s="94"/>
      <c r="C36" s="94"/>
      <c r="D36" s="94"/>
      <c r="E36" s="94"/>
      <c r="F36" s="94"/>
      <c r="G36" s="94"/>
      <c r="H36" s="93"/>
      <c r="I36" s="5" t="s">
        <v>9</v>
      </c>
      <c r="J36" s="5" t="s">
        <v>10</v>
      </c>
      <c r="L36" s="13"/>
      <c r="M36" s="14"/>
      <c r="N36" s="14"/>
    </row>
    <row r="37" spans="1:14" ht="60" customHeight="1" x14ac:dyDescent="0.25">
      <c r="B37" s="5">
        <v>1</v>
      </c>
      <c r="C37" s="33"/>
      <c r="D37" s="5"/>
      <c r="E37" s="34"/>
      <c r="F37" s="5"/>
      <c r="G37" s="5"/>
      <c r="H37" s="11"/>
      <c r="I37" s="35"/>
      <c r="J37" s="36"/>
      <c r="L37" s="13"/>
      <c r="M37" s="14"/>
      <c r="N37" s="14"/>
    </row>
    <row r="38" spans="1:14" ht="33.6" customHeight="1" x14ac:dyDescent="0.25">
      <c r="B38" s="5"/>
      <c r="C38" s="5"/>
      <c r="D38" s="96" t="s">
        <v>20</v>
      </c>
      <c r="E38" s="96"/>
      <c r="F38" s="15">
        <f>SUM(F37:F37)</f>
        <v>0</v>
      </c>
      <c r="G38" s="5"/>
      <c r="H38" s="16" t="s">
        <v>12</v>
      </c>
      <c r="I38" s="17">
        <f>I26</f>
        <v>43136</v>
      </c>
      <c r="J38" s="18">
        <f>J26</f>
        <v>0.35416666666666669</v>
      </c>
      <c r="L38" s="13"/>
      <c r="M38" s="88"/>
      <c r="N38" s="88"/>
    </row>
    <row r="39" spans="1:14" x14ac:dyDescent="0.25">
      <c r="L39" s="13"/>
      <c r="M39" s="88"/>
      <c r="N39" s="88"/>
    </row>
    <row r="40" spans="1:14" ht="23.25" x14ac:dyDescent="0.25">
      <c r="B40" s="96" t="s">
        <v>21</v>
      </c>
      <c r="C40" s="97"/>
      <c r="D40" s="97"/>
      <c r="E40" s="97"/>
      <c r="F40" s="97"/>
      <c r="G40" s="97"/>
      <c r="H40" s="97"/>
      <c r="I40" s="97"/>
      <c r="J40" s="97"/>
      <c r="L40" s="13"/>
      <c r="M40" s="88"/>
      <c r="N40" s="88"/>
    </row>
    <row r="41" spans="1:14" x14ac:dyDescent="0.25">
      <c r="B41" s="94" t="s">
        <v>1</v>
      </c>
      <c r="C41" s="94" t="s">
        <v>2</v>
      </c>
      <c r="D41" s="94" t="s">
        <v>22</v>
      </c>
      <c r="E41" s="94" t="s">
        <v>4</v>
      </c>
      <c r="F41" s="94" t="s">
        <v>5</v>
      </c>
      <c r="G41" s="94" t="s">
        <v>6</v>
      </c>
      <c r="H41" s="93" t="s">
        <v>7</v>
      </c>
      <c r="I41" s="94" t="s">
        <v>8</v>
      </c>
      <c r="J41" s="94"/>
      <c r="L41" s="13"/>
      <c r="M41" s="88"/>
      <c r="N41" s="88"/>
    </row>
    <row r="42" spans="1:14" x14ac:dyDescent="0.25">
      <c r="B42" s="94"/>
      <c r="C42" s="94"/>
      <c r="D42" s="94"/>
      <c r="E42" s="94"/>
      <c r="F42" s="94"/>
      <c r="G42" s="94"/>
      <c r="H42" s="93"/>
      <c r="I42" s="5" t="s">
        <v>9</v>
      </c>
      <c r="J42" s="5" t="s">
        <v>10</v>
      </c>
      <c r="L42" s="13"/>
      <c r="M42" s="88"/>
      <c r="N42" s="88"/>
    </row>
    <row r="43" spans="1:14" ht="15" customHeight="1" x14ac:dyDescent="0.25">
      <c r="A43" s="37">
        <f>F43+F52</f>
        <v>24</v>
      </c>
      <c r="B43" s="38">
        <v>1</v>
      </c>
      <c r="C43" s="100" t="s">
        <v>23</v>
      </c>
      <c r="D43" s="100" t="s">
        <v>24</v>
      </c>
      <c r="E43" s="39" t="s">
        <v>25</v>
      </c>
      <c r="F43" s="38">
        <v>24</v>
      </c>
      <c r="G43" s="94" t="s">
        <v>16</v>
      </c>
      <c r="H43" s="101" t="s">
        <v>26</v>
      </c>
      <c r="I43" s="93" t="s">
        <v>27</v>
      </c>
      <c r="J43" s="94"/>
      <c r="L43" s="13"/>
      <c r="M43" s="14"/>
      <c r="N43" s="14"/>
    </row>
    <row r="44" spans="1:14" ht="15" customHeight="1" x14ac:dyDescent="0.25">
      <c r="A44" s="37">
        <f t="shared" ref="A44:A50" si="0">F44+F53</f>
        <v>30</v>
      </c>
      <c r="B44" s="38">
        <v>2</v>
      </c>
      <c r="C44" s="100"/>
      <c r="D44" s="100"/>
      <c r="E44" s="39" t="s">
        <v>28</v>
      </c>
      <c r="F44" s="38">
        <v>24</v>
      </c>
      <c r="G44" s="94"/>
      <c r="H44" s="101"/>
      <c r="I44" s="94"/>
      <c r="J44" s="94"/>
      <c r="L44" s="13"/>
      <c r="M44" s="14"/>
      <c r="N44" s="14"/>
    </row>
    <row r="45" spans="1:14" ht="15" customHeight="1" x14ac:dyDescent="0.25">
      <c r="A45" s="37">
        <f t="shared" si="0"/>
        <v>73</v>
      </c>
      <c r="B45" s="38">
        <v>3</v>
      </c>
      <c r="C45" s="100"/>
      <c r="D45" s="100"/>
      <c r="E45" s="39" t="s">
        <v>29</v>
      </c>
      <c r="F45" s="38">
        <v>73</v>
      </c>
      <c r="G45" s="94"/>
      <c r="H45" s="101"/>
      <c r="I45" s="94"/>
      <c r="J45" s="94"/>
      <c r="L45" s="13"/>
      <c r="M45" s="14"/>
      <c r="N45" s="14"/>
    </row>
    <row r="46" spans="1:14" ht="15" customHeight="1" x14ac:dyDescent="0.25">
      <c r="A46" s="37">
        <f t="shared" si="0"/>
        <v>73</v>
      </c>
      <c r="B46" s="38">
        <v>4</v>
      </c>
      <c r="C46" s="100"/>
      <c r="D46" s="100"/>
      <c r="E46" s="39" t="s">
        <v>30</v>
      </c>
      <c r="F46" s="38">
        <v>73</v>
      </c>
      <c r="G46" s="94"/>
      <c r="H46" s="101"/>
      <c r="I46" s="94"/>
      <c r="J46" s="94"/>
      <c r="L46" s="13"/>
      <c r="M46" s="14"/>
      <c r="N46" s="14"/>
    </row>
    <row r="47" spans="1:14" x14ac:dyDescent="0.25">
      <c r="A47" s="37">
        <f t="shared" si="0"/>
        <v>11</v>
      </c>
      <c r="B47" s="38">
        <v>5</v>
      </c>
      <c r="C47" s="100"/>
      <c r="D47" s="100"/>
      <c r="E47" s="39" t="s">
        <v>31</v>
      </c>
      <c r="F47" s="38">
        <v>11</v>
      </c>
      <c r="G47" s="94"/>
      <c r="H47" s="101"/>
      <c r="I47" s="94"/>
      <c r="J47" s="94"/>
      <c r="L47" s="13"/>
      <c r="M47" s="14"/>
      <c r="N47" s="14"/>
    </row>
    <row r="48" spans="1:14" x14ac:dyDescent="0.25">
      <c r="A48" s="37">
        <f t="shared" si="0"/>
        <v>11</v>
      </c>
      <c r="B48" s="38">
        <v>6</v>
      </c>
      <c r="C48" s="100"/>
      <c r="D48" s="100"/>
      <c r="E48" s="39" t="s">
        <v>32</v>
      </c>
      <c r="F48" s="38">
        <v>11</v>
      </c>
      <c r="G48" s="94"/>
      <c r="H48" s="101"/>
      <c r="I48" s="94"/>
      <c r="J48" s="94"/>
      <c r="L48" s="13"/>
      <c r="M48" s="14"/>
      <c r="N48" s="14"/>
    </row>
    <row r="49" spans="1:14" x14ac:dyDescent="0.25">
      <c r="A49" s="37">
        <f t="shared" si="0"/>
        <v>5</v>
      </c>
      <c r="B49" s="38">
        <v>7</v>
      </c>
      <c r="C49" s="100"/>
      <c r="D49" s="100"/>
      <c r="E49" s="39" t="s">
        <v>33</v>
      </c>
      <c r="F49" s="38">
        <v>5</v>
      </c>
      <c r="G49" s="94"/>
      <c r="H49" s="101"/>
      <c r="I49" s="94"/>
      <c r="J49" s="94"/>
      <c r="L49" s="13"/>
      <c r="M49" s="14"/>
      <c r="N49" s="14"/>
    </row>
    <row r="50" spans="1:14" x14ac:dyDescent="0.25">
      <c r="A50" s="37">
        <f t="shared" si="0"/>
        <v>5</v>
      </c>
      <c r="B50" s="38">
        <v>8</v>
      </c>
      <c r="C50" s="100"/>
      <c r="D50" s="100"/>
      <c r="E50" s="39" t="s">
        <v>34</v>
      </c>
      <c r="F50" s="38">
        <v>5</v>
      </c>
      <c r="G50" s="94"/>
      <c r="H50" s="101"/>
      <c r="I50" s="94"/>
      <c r="J50" s="94"/>
      <c r="L50" s="13"/>
      <c r="M50" s="14"/>
      <c r="N50" s="14"/>
    </row>
    <row r="51" spans="1:14" s="2" customFormat="1" x14ac:dyDescent="0.25">
      <c r="B51" s="98" t="s">
        <v>35</v>
      </c>
      <c r="C51" s="98"/>
      <c r="D51" s="98"/>
      <c r="E51" s="98"/>
      <c r="F51" s="40">
        <f>SUM(F43:F50)</f>
        <v>226</v>
      </c>
      <c r="G51" s="41"/>
      <c r="H51" s="42"/>
      <c r="I51" s="41"/>
      <c r="J51" s="41"/>
      <c r="K51"/>
      <c r="L51" s="13"/>
      <c r="M51" s="14"/>
      <c r="N51" s="14"/>
    </row>
    <row r="52" spans="1:14" ht="15" customHeight="1" x14ac:dyDescent="0.25">
      <c r="B52" s="38">
        <v>9</v>
      </c>
      <c r="C52" s="100" t="s">
        <v>23</v>
      </c>
      <c r="D52" s="100" t="s">
        <v>36</v>
      </c>
      <c r="E52" s="39" t="s">
        <v>25</v>
      </c>
      <c r="F52" s="43">
        <v>0</v>
      </c>
      <c r="G52" s="94" t="s">
        <v>16</v>
      </c>
      <c r="H52" s="101" t="s">
        <v>37</v>
      </c>
      <c r="I52" s="93" t="s">
        <v>38</v>
      </c>
      <c r="J52" s="94"/>
      <c r="L52" s="13"/>
      <c r="M52" s="14"/>
      <c r="N52" s="14"/>
    </row>
    <row r="53" spans="1:14" ht="15" customHeight="1" x14ac:dyDescent="0.25">
      <c r="B53" s="38">
        <v>10</v>
      </c>
      <c r="C53" s="100"/>
      <c r="D53" s="100"/>
      <c r="E53" s="39" t="s">
        <v>28</v>
      </c>
      <c r="F53" s="44">
        <v>6</v>
      </c>
      <c r="G53" s="94"/>
      <c r="H53" s="101"/>
      <c r="I53" s="94"/>
      <c r="J53" s="94"/>
      <c r="L53" s="13"/>
      <c r="M53" s="14"/>
      <c r="N53" s="14"/>
    </row>
    <row r="54" spans="1:14" ht="15" customHeight="1" x14ac:dyDescent="0.25">
      <c r="B54" s="38">
        <v>11</v>
      </c>
      <c r="C54" s="100"/>
      <c r="D54" s="100"/>
      <c r="E54" s="39" t="s">
        <v>29</v>
      </c>
      <c r="F54" s="43">
        <v>0</v>
      </c>
      <c r="G54" s="94"/>
      <c r="H54" s="101"/>
      <c r="I54" s="94"/>
      <c r="J54" s="94"/>
      <c r="L54" s="13"/>
      <c r="M54" s="14"/>
      <c r="N54" s="14"/>
    </row>
    <row r="55" spans="1:14" ht="15" customHeight="1" x14ac:dyDescent="0.25">
      <c r="B55" s="38">
        <v>12</v>
      </c>
      <c r="C55" s="100"/>
      <c r="D55" s="100"/>
      <c r="E55" s="39" t="s">
        <v>30</v>
      </c>
      <c r="F55" s="43">
        <v>0</v>
      </c>
      <c r="G55" s="94"/>
      <c r="H55" s="101"/>
      <c r="I55" s="94"/>
      <c r="J55" s="94"/>
      <c r="L55" s="13"/>
      <c r="M55" s="14"/>
      <c r="N55" s="14"/>
    </row>
    <row r="56" spans="1:14" ht="15" customHeight="1" x14ac:dyDescent="0.25">
      <c r="B56" s="38">
        <v>13</v>
      </c>
      <c r="C56" s="100"/>
      <c r="D56" s="100"/>
      <c r="E56" s="39" t="s">
        <v>31</v>
      </c>
      <c r="F56" s="43">
        <v>0</v>
      </c>
      <c r="G56" s="94"/>
      <c r="H56" s="101"/>
      <c r="I56" s="94"/>
      <c r="J56" s="94"/>
      <c r="L56" s="13"/>
      <c r="M56" s="14"/>
      <c r="N56" s="14"/>
    </row>
    <row r="57" spans="1:14" ht="15" customHeight="1" x14ac:dyDescent="0.25">
      <c r="B57" s="38">
        <v>14</v>
      </c>
      <c r="C57" s="100"/>
      <c r="D57" s="100"/>
      <c r="E57" s="39" t="s">
        <v>32</v>
      </c>
      <c r="F57" s="43">
        <v>0</v>
      </c>
      <c r="G57" s="94"/>
      <c r="H57" s="101"/>
      <c r="I57" s="94"/>
      <c r="J57" s="94"/>
      <c r="L57" s="13"/>
      <c r="M57" s="14"/>
      <c r="N57" s="14"/>
    </row>
    <row r="58" spans="1:14" x14ac:dyDescent="0.25">
      <c r="B58" s="38">
        <v>15</v>
      </c>
      <c r="C58" s="100"/>
      <c r="D58" s="100"/>
      <c r="E58" s="39" t="s">
        <v>33</v>
      </c>
      <c r="F58" s="43">
        <v>0</v>
      </c>
      <c r="G58" s="94"/>
      <c r="H58" s="101"/>
      <c r="I58" s="94"/>
      <c r="J58" s="94"/>
      <c r="L58" s="13"/>
      <c r="M58" s="14"/>
      <c r="N58" s="14"/>
    </row>
    <row r="59" spans="1:14" x14ac:dyDescent="0.25">
      <c r="B59" s="38">
        <v>16</v>
      </c>
      <c r="C59" s="100"/>
      <c r="D59" s="100"/>
      <c r="E59" s="39" t="s">
        <v>34</v>
      </c>
      <c r="F59" s="43">
        <v>0</v>
      </c>
      <c r="G59" s="94"/>
      <c r="H59" s="101"/>
      <c r="I59" s="94"/>
      <c r="J59" s="94"/>
      <c r="L59" s="13"/>
      <c r="M59" s="14"/>
      <c r="N59" s="14"/>
    </row>
    <row r="60" spans="1:14" s="2" customFormat="1" x14ac:dyDescent="0.25">
      <c r="B60" s="98" t="s">
        <v>35</v>
      </c>
      <c r="C60" s="98"/>
      <c r="D60" s="98"/>
      <c r="E60" s="98"/>
      <c r="F60" s="40">
        <f>SUM(F52:F59)</f>
        <v>6</v>
      </c>
      <c r="G60" s="41"/>
      <c r="H60" s="42"/>
      <c r="I60" s="41"/>
      <c r="J60" s="41"/>
      <c r="K60"/>
      <c r="L60" s="13"/>
      <c r="M60" s="14"/>
      <c r="N60" s="14"/>
    </row>
    <row r="61" spans="1:14" ht="20.45" customHeight="1" x14ac:dyDescent="0.25">
      <c r="B61" s="38">
        <v>17</v>
      </c>
      <c r="C61" s="99" t="s">
        <v>23</v>
      </c>
      <c r="D61" s="100" t="s">
        <v>39</v>
      </c>
      <c r="E61" s="39" t="s">
        <v>25</v>
      </c>
      <c r="F61" s="9">
        <f>240+12</f>
        <v>252</v>
      </c>
      <c r="G61" s="94" t="s">
        <v>16</v>
      </c>
      <c r="H61" s="101" t="s">
        <v>40</v>
      </c>
      <c r="I61" s="93" t="s">
        <v>41</v>
      </c>
      <c r="J61" s="94"/>
      <c r="L61" s="13"/>
      <c r="M61" s="14"/>
      <c r="N61" s="14"/>
    </row>
    <row r="62" spans="1:14" ht="20.45" customHeight="1" x14ac:dyDescent="0.25">
      <c r="B62" s="38">
        <v>18</v>
      </c>
      <c r="C62" s="99"/>
      <c r="D62" s="100"/>
      <c r="E62" s="39" t="s">
        <v>28</v>
      </c>
      <c r="F62" s="9">
        <f>100+42</f>
        <v>142</v>
      </c>
      <c r="G62" s="94"/>
      <c r="H62" s="101"/>
      <c r="I62" s="93"/>
      <c r="J62" s="94"/>
      <c r="L62" s="13"/>
      <c r="M62" s="14"/>
      <c r="N62" s="14"/>
    </row>
    <row r="63" spans="1:14" ht="20.45" customHeight="1" x14ac:dyDescent="0.25">
      <c r="B63" s="38">
        <v>19</v>
      </c>
      <c r="C63" s="99"/>
      <c r="D63" s="100"/>
      <c r="E63" s="39" t="s">
        <v>29</v>
      </c>
      <c r="F63" s="9">
        <f>341+1</f>
        <v>342</v>
      </c>
      <c r="G63" s="94"/>
      <c r="H63" s="101"/>
      <c r="I63" s="93"/>
      <c r="J63" s="94"/>
      <c r="L63" s="13"/>
      <c r="M63" s="14"/>
      <c r="N63" s="14"/>
    </row>
    <row r="64" spans="1:14" ht="20.45" customHeight="1" x14ac:dyDescent="0.25">
      <c r="B64" s="38">
        <v>20</v>
      </c>
      <c r="C64" s="99"/>
      <c r="D64" s="100"/>
      <c r="E64" s="39" t="s">
        <v>30</v>
      </c>
      <c r="F64" s="9">
        <f>0+26</f>
        <v>26</v>
      </c>
      <c r="G64" s="94"/>
      <c r="H64" s="101"/>
      <c r="I64" s="93"/>
      <c r="J64" s="94"/>
      <c r="L64" s="13"/>
      <c r="M64" s="14"/>
      <c r="N64" s="14"/>
    </row>
    <row r="65" spans="2:17" ht="20.45" customHeight="1" x14ac:dyDescent="0.25">
      <c r="B65" s="38">
        <v>21</v>
      </c>
      <c r="C65" s="99"/>
      <c r="D65" s="100"/>
      <c r="E65" s="39" t="s">
        <v>31</v>
      </c>
      <c r="F65" s="9">
        <f>131+5</f>
        <v>136</v>
      </c>
      <c r="G65" s="94"/>
      <c r="H65" s="101"/>
      <c r="I65" s="93"/>
      <c r="J65" s="94"/>
      <c r="L65" s="13"/>
      <c r="M65" s="14"/>
      <c r="N65" s="14"/>
    </row>
    <row r="66" spans="2:17" ht="20.45" customHeight="1" x14ac:dyDescent="0.25">
      <c r="B66" s="38">
        <v>22</v>
      </c>
      <c r="C66" s="100"/>
      <c r="D66" s="100"/>
      <c r="E66" s="39" t="s">
        <v>32</v>
      </c>
      <c r="F66" s="9">
        <f>107+35</f>
        <v>142</v>
      </c>
      <c r="G66" s="94"/>
      <c r="H66" s="101"/>
      <c r="I66" s="93"/>
      <c r="J66" s="94"/>
      <c r="L66" s="13"/>
      <c r="M66" s="14"/>
      <c r="N66" s="14"/>
    </row>
    <row r="67" spans="2:17" ht="20.45" customHeight="1" x14ac:dyDescent="0.25">
      <c r="B67" s="38">
        <v>23</v>
      </c>
      <c r="C67" s="100"/>
      <c r="D67" s="100"/>
      <c r="E67" s="39" t="s">
        <v>33</v>
      </c>
      <c r="F67" s="9">
        <f>240+1</f>
        <v>241</v>
      </c>
      <c r="G67" s="94"/>
      <c r="H67" s="101"/>
      <c r="I67" s="93"/>
      <c r="J67" s="94"/>
      <c r="L67" s="13"/>
      <c r="M67" s="14"/>
      <c r="N67" s="14"/>
    </row>
    <row r="68" spans="2:17" ht="20.45" customHeight="1" x14ac:dyDescent="0.25">
      <c r="B68" s="38">
        <v>24</v>
      </c>
      <c r="C68" s="100"/>
      <c r="D68" s="100"/>
      <c r="E68" s="39" t="s">
        <v>34</v>
      </c>
      <c r="F68" s="9">
        <f>120+4</f>
        <v>124</v>
      </c>
      <c r="G68" s="94"/>
      <c r="H68" s="101"/>
      <c r="I68" s="93"/>
      <c r="J68" s="94"/>
      <c r="L68" s="13"/>
      <c r="M68" s="14"/>
      <c r="N68" s="14"/>
    </row>
    <row r="69" spans="2:17" s="2" customFormat="1" x14ac:dyDescent="0.25">
      <c r="B69" s="95" t="s">
        <v>35</v>
      </c>
      <c r="C69" s="95"/>
      <c r="D69" s="95"/>
      <c r="E69" s="95"/>
      <c r="F69" s="40">
        <f>SUM(F61:F68)</f>
        <v>1405</v>
      </c>
      <c r="G69" s="41"/>
      <c r="H69" s="42"/>
      <c r="I69" s="41"/>
      <c r="J69" s="41"/>
      <c r="K69"/>
      <c r="L69" s="13"/>
      <c r="M69" s="14"/>
      <c r="N69" s="14"/>
    </row>
    <row r="70" spans="2:17" ht="23.25" x14ac:dyDescent="0.25">
      <c r="B70" s="5"/>
      <c r="C70" s="5"/>
      <c r="D70" s="5"/>
      <c r="E70" s="45"/>
      <c r="F70" s="15">
        <f>F51+F60+F69</f>
        <v>1637</v>
      </c>
      <c r="G70" s="5"/>
      <c r="H70" s="16" t="s">
        <v>12</v>
      </c>
      <c r="I70" s="17">
        <f>I26</f>
        <v>43136</v>
      </c>
      <c r="J70" s="18">
        <f>J26</f>
        <v>0.35416666666666669</v>
      </c>
      <c r="L70" s="13"/>
      <c r="M70" s="88"/>
      <c r="N70" s="88"/>
    </row>
    <row r="71" spans="2:17" x14ac:dyDescent="0.25">
      <c r="L71" s="13"/>
      <c r="M71" s="88"/>
      <c r="N71" s="88"/>
    </row>
    <row r="72" spans="2:17" ht="23.25" x14ac:dyDescent="0.25">
      <c r="B72" s="96" t="s">
        <v>42</v>
      </c>
      <c r="C72" s="97"/>
      <c r="D72" s="97"/>
      <c r="E72" s="97"/>
      <c r="F72" s="97"/>
      <c r="G72" s="97"/>
      <c r="H72" s="97"/>
      <c r="I72" s="97"/>
      <c r="J72" s="97"/>
      <c r="L72" s="13"/>
      <c r="M72" s="88"/>
      <c r="N72" s="88"/>
    </row>
    <row r="73" spans="2:17" x14ac:dyDescent="0.25">
      <c r="B73" s="94" t="s">
        <v>1</v>
      </c>
      <c r="C73" s="94" t="s">
        <v>2</v>
      </c>
      <c r="D73" s="94" t="s">
        <v>3</v>
      </c>
      <c r="E73" s="94" t="s">
        <v>4</v>
      </c>
      <c r="F73" s="94" t="s">
        <v>5</v>
      </c>
      <c r="G73" s="94" t="s">
        <v>6</v>
      </c>
      <c r="H73" s="93" t="s">
        <v>7</v>
      </c>
      <c r="I73" s="94" t="s">
        <v>8</v>
      </c>
      <c r="J73" s="94"/>
      <c r="L73" s="13"/>
      <c r="M73" s="88"/>
      <c r="N73" s="88"/>
    </row>
    <row r="74" spans="2:17" x14ac:dyDescent="0.25">
      <c r="B74" s="94"/>
      <c r="C74" s="94"/>
      <c r="D74" s="94"/>
      <c r="E74" s="94"/>
      <c r="F74" s="94"/>
      <c r="G74" s="94"/>
      <c r="H74" s="93"/>
      <c r="I74" s="5" t="s">
        <v>9</v>
      </c>
      <c r="J74" s="5" t="s">
        <v>10</v>
      </c>
      <c r="K74" s="2"/>
      <c r="L74" s="13"/>
      <c r="M74" s="88"/>
      <c r="N74" s="88"/>
    </row>
    <row r="75" spans="2:17" x14ac:dyDescent="0.25">
      <c r="B75" s="5">
        <v>1</v>
      </c>
      <c r="C75" s="33"/>
      <c r="D75" s="34" t="s">
        <v>43</v>
      </c>
      <c r="E75" s="34"/>
      <c r="F75" s="46">
        <v>0</v>
      </c>
      <c r="G75" s="5"/>
      <c r="H75" s="11"/>
      <c r="I75" s="36"/>
      <c r="J75" s="36"/>
      <c r="K75" s="2"/>
      <c r="L75" s="13"/>
      <c r="M75" s="88"/>
      <c r="N75" s="88"/>
    </row>
    <row r="76" spans="2:17" x14ac:dyDescent="0.25">
      <c r="B76" s="5">
        <v>2</v>
      </c>
      <c r="C76" s="33"/>
      <c r="D76" s="34" t="s">
        <v>44</v>
      </c>
      <c r="E76" s="34"/>
      <c r="F76" s="47">
        <v>0</v>
      </c>
      <c r="G76" s="5"/>
      <c r="H76" s="11"/>
      <c r="I76" s="36"/>
      <c r="J76" s="36"/>
      <c r="K76" s="3"/>
      <c r="L76" s="13"/>
      <c r="M76" s="88"/>
      <c r="N76" s="88"/>
    </row>
    <row r="77" spans="2:17" x14ac:dyDescent="0.25">
      <c r="B77" s="5">
        <v>3</v>
      </c>
      <c r="C77" s="33"/>
      <c r="D77" s="34" t="s">
        <v>45</v>
      </c>
      <c r="E77" s="34"/>
      <c r="F77" s="47">
        <v>0</v>
      </c>
      <c r="G77" s="5"/>
      <c r="H77" s="11"/>
      <c r="I77" s="36"/>
      <c r="J77" s="36"/>
      <c r="L77" s="13"/>
      <c r="M77" s="88"/>
      <c r="N77" s="88"/>
    </row>
    <row r="78" spans="2:17" x14ac:dyDescent="0.25">
      <c r="B78" s="5">
        <v>4</v>
      </c>
      <c r="C78" s="33"/>
      <c r="D78" s="34" t="s">
        <v>46</v>
      </c>
      <c r="E78" s="34"/>
      <c r="F78" s="47"/>
      <c r="G78" s="5"/>
      <c r="H78" s="11"/>
      <c r="I78" s="36"/>
      <c r="J78" s="36"/>
      <c r="L78" s="13"/>
      <c r="M78" s="14"/>
      <c r="N78" s="14"/>
    </row>
    <row r="79" spans="2:17" x14ac:dyDescent="0.25">
      <c r="B79" s="91" t="s">
        <v>35</v>
      </c>
      <c r="C79" s="91"/>
      <c r="D79" s="91"/>
      <c r="E79" s="91"/>
      <c r="F79" s="48">
        <f>SUM(F75:F78)</f>
        <v>0</v>
      </c>
      <c r="G79" s="41"/>
      <c r="H79" s="42"/>
      <c r="I79" s="41"/>
      <c r="J79" s="41"/>
      <c r="L79" s="13"/>
      <c r="M79" s="88"/>
      <c r="N79" s="88"/>
    </row>
    <row r="80" spans="2:17" ht="23.25" x14ac:dyDescent="0.25">
      <c r="B80" s="5"/>
      <c r="C80" s="5"/>
      <c r="D80" s="5"/>
      <c r="E80" s="45"/>
      <c r="F80" s="15">
        <f>SUM(F75:F78)</f>
        <v>0</v>
      </c>
      <c r="G80" s="5"/>
      <c r="H80" s="16" t="s">
        <v>12</v>
      </c>
      <c r="I80" s="17">
        <f>I26</f>
        <v>43136</v>
      </c>
      <c r="J80" s="18">
        <f>J26</f>
        <v>0.35416666666666669</v>
      </c>
      <c r="L80" s="13"/>
      <c r="M80" s="88"/>
      <c r="N80" s="88"/>
      <c r="Q80" s="49" t="s">
        <v>47</v>
      </c>
    </row>
    <row r="81" spans="1:48" x14ac:dyDescent="0.25">
      <c r="L81" s="13"/>
      <c r="M81" s="88"/>
      <c r="N81" s="88"/>
    </row>
    <row r="82" spans="1:48" x14ac:dyDescent="0.25">
      <c r="L82" s="13"/>
      <c r="M82" s="13"/>
      <c r="N82" s="13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</row>
    <row r="83" spans="1:48" x14ac:dyDescent="0.25">
      <c r="L83" s="13"/>
      <c r="M83" s="51"/>
      <c r="N83" s="52"/>
      <c r="O83" s="52"/>
      <c r="P83" s="52"/>
      <c r="Q83" s="52"/>
      <c r="R83" s="52"/>
      <c r="S83" s="9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</row>
    <row r="84" spans="1:48" x14ac:dyDescent="0.25">
      <c r="L84" s="13"/>
      <c r="M84" s="51"/>
      <c r="N84" s="53"/>
      <c r="O84" s="53"/>
      <c r="P84" s="54"/>
      <c r="Q84" s="54"/>
      <c r="R84" s="54"/>
      <c r="S84" s="92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</row>
    <row r="85" spans="1:48" x14ac:dyDescent="0.25">
      <c r="L85" s="13"/>
      <c r="M85" s="51"/>
      <c r="N85" s="53"/>
      <c r="O85" s="53"/>
      <c r="P85" s="54"/>
      <c r="Q85" s="54"/>
      <c r="R85" s="54"/>
      <c r="S85" s="92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</row>
    <row r="86" spans="1:48" s="57" customFormat="1" x14ac:dyDescent="0.25">
      <c r="A86" s="55"/>
      <c r="B86" s="55"/>
      <c r="C86" s="55"/>
      <c r="D86" s="55"/>
      <c r="E86" s="55"/>
      <c r="F86" s="55"/>
      <c r="G86" s="55"/>
      <c r="H86" s="56"/>
      <c r="I86" s="56"/>
      <c r="J86" s="55"/>
      <c r="L86" s="58"/>
      <c r="M86" s="51"/>
      <c r="N86" s="53"/>
      <c r="O86" s="53"/>
      <c r="P86" s="54"/>
      <c r="Q86" s="54"/>
      <c r="R86" s="54"/>
      <c r="S86" s="92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</row>
    <row r="87" spans="1:48" s="57" customFormat="1" x14ac:dyDescent="0.25">
      <c r="A87" s="55"/>
      <c r="B87" s="55"/>
      <c r="C87" s="55"/>
      <c r="D87" s="55"/>
      <c r="E87" s="55"/>
      <c r="F87" s="55"/>
      <c r="G87" s="55"/>
      <c r="H87" s="56"/>
      <c r="I87" s="56"/>
      <c r="J87" s="55"/>
      <c r="L87" s="58"/>
      <c r="M87" s="51"/>
      <c r="N87" s="53"/>
      <c r="O87" s="53"/>
      <c r="P87" s="54"/>
      <c r="Q87" s="54"/>
      <c r="R87" s="54"/>
      <c r="S87" s="92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</row>
    <row r="88" spans="1:48" s="57" customFormat="1" x14ac:dyDescent="0.25">
      <c r="A88" s="55"/>
      <c r="B88" s="55"/>
      <c r="C88" s="55"/>
      <c r="D88" s="55"/>
      <c r="E88" s="55"/>
      <c r="F88" s="55"/>
      <c r="G88" s="55"/>
      <c r="H88" s="56"/>
      <c r="I88" s="56"/>
      <c r="J88" s="55"/>
      <c r="L88" s="58"/>
      <c r="M88" s="51"/>
      <c r="N88" s="53"/>
      <c r="O88" s="53"/>
      <c r="P88" s="54"/>
      <c r="Q88" s="54"/>
      <c r="R88" s="54"/>
      <c r="S88" s="92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</row>
    <row r="89" spans="1:48" s="57" customFormat="1" x14ac:dyDescent="0.25">
      <c r="A89" s="55"/>
      <c r="B89" s="55"/>
      <c r="C89" s="55"/>
      <c r="D89" s="55"/>
      <c r="E89" s="55"/>
      <c r="F89" s="55"/>
      <c r="G89" s="55"/>
      <c r="H89" s="56"/>
      <c r="I89" s="56"/>
      <c r="J89" s="55"/>
      <c r="L89" s="58"/>
      <c r="M89" s="51"/>
      <c r="N89" s="53"/>
      <c r="O89" s="53"/>
      <c r="P89" s="54"/>
      <c r="Q89" s="54"/>
      <c r="R89" s="54"/>
      <c r="S89" s="92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</row>
    <row r="90" spans="1:48" s="57" customFormat="1" ht="18.75" x14ac:dyDescent="0.25">
      <c r="A90" s="55"/>
      <c r="B90" s="55"/>
      <c r="C90" s="55"/>
      <c r="D90" s="55"/>
      <c r="E90" s="55"/>
      <c r="F90" s="55"/>
      <c r="G90" s="55"/>
      <c r="H90" s="56"/>
      <c r="I90" s="56"/>
      <c r="J90" s="55"/>
      <c r="L90" s="58"/>
      <c r="M90" s="51"/>
      <c r="N90" s="53"/>
      <c r="O90" s="53"/>
      <c r="P90" s="54"/>
      <c r="Q90" s="54"/>
      <c r="R90" s="54"/>
      <c r="S90" s="92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O90" s="59"/>
      <c r="AP90" s="89" t="s">
        <v>48</v>
      </c>
      <c r="AQ90" s="89"/>
      <c r="AR90" s="89"/>
      <c r="AS90" s="89"/>
      <c r="AT90" s="89"/>
      <c r="AU90" s="89"/>
      <c r="AV90" s="60"/>
    </row>
    <row r="91" spans="1:48" x14ac:dyDescent="0.25">
      <c r="L91" s="13"/>
      <c r="M91" s="51"/>
      <c r="N91" s="54"/>
      <c r="O91" s="54"/>
      <c r="P91" s="54"/>
      <c r="Q91" s="54"/>
      <c r="R91" s="54"/>
      <c r="S91" s="92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O91" s="61"/>
      <c r="AP91" s="62"/>
      <c r="AQ91" s="87" t="s">
        <v>49</v>
      </c>
      <c r="AR91" s="87"/>
      <c r="AS91" s="87"/>
      <c r="AT91" s="87"/>
      <c r="AU91" s="87"/>
      <c r="AV91" s="63"/>
    </row>
    <row r="92" spans="1:48" x14ac:dyDescent="0.25">
      <c r="L92" s="13"/>
      <c r="M92" s="88"/>
      <c r="N92" s="88"/>
      <c r="T92" s="90"/>
      <c r="Y92" s="64">
        <v>42753</v>
      </c>
      <c r="Z92" s="64">
        <v>42754</v>
      </c>
      <c r="AA92" s="64">
        <v>42755</v>
      </c>
      <c r="AB92" s="64">
        <v>42756</v>
      </c>
      <c r="AC92" s="64">
        <v>42757</v>
      </c>
      <c r="AD92" s="64">
        <v>42758</v>
      </c>
      <c r="AE92" s="64">
        <v>42759</v>
      </c>
      <c r="AF92" s="64">
        <v>42760</v>
      </c>
      <c r="AG92" s="64">
        <v>42761</v>
      </c>
      <c r="AH92" s="64">
        <v>42762</v>
      </c>
      <c r="AI92" s="64">
        <v>42763</v>
      </c>
      <c r="AJ92" s="64">
        <v>42764</v>
      </c>
      <c r="AK92" s="64">
        <v>42765</v>
      </c>
      <c r="AO92" s="61"/>
      <c r="AP92" s="62"/>
      <c r="AQ92" s="65" t="s">
        <v>50</v>
      </c>
      <c r="AR92" s="65" t="s">
        <v>51</v>
      </c>
      <c r="AS92" s="65" t="s">
        <v>52</v>
      </c>
      <c r="AT92" s="65" t="s">
        <v>53</v>
      </c>
      <c r="AU92" s="65" t="s">
        <v>54</v>
      </c>
      <c r="AV92" s="63"/>
    </row>
    <row r="93" spans="1:48" x14ac:dyDescent="0.25">
      <c r="L93" s="13"/>
      <c r="M93" s="88"/>
      <c r="N93" s="88"/>
      <c r="T93" s="90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O93" s="61"/>
      <c r="AP93" s="66" t="s">
        <v>55</v>
      </c>
      <c r="AQ93" s="67">
        <v>43115</v>
      </c>
      <c r="AR93" s="67">
        <v>43116</v>
      </c>
      <c r="AS93" s="67">
        <v>43117</v>
      </c>
      <c r="AT93" s="67">
        <v>43118</v>
      </c>
      <c r="AU93" s="67">
        <v>43119</v>
      </c>
      <c r="AV93" s="63"/>
    </row>
    <row r="94" spans="1:48" x14ac:dyDescent="0.25">
      <c r="L94" s="13"/>
      <c r="M94" s="88"/>
      <c r="N94" s="88"/>
      <c r="T94" s="90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O94" s="61"/>
      <c r="AP94" s="68" t="s">
        <v>56</v>
      </c>
      <c r="AQ94" s="69">
        <v>120</v>
      </c>
      <c r="AR94" s="69">
        <v>0</v>
      </c>
      <c r="AS94" s="70">
        <v>0</v>
      </c>
      <c r="AT94" s="70">
        <v>0</v>
      </c>
      <c r="AU94" s="70">
        <v>0</v>
      </c>
      <c r="AV94" s="63"/>
    </row>
    <row r="95" spans="1:48" x14ac:dyDescent="0.25">
      <c r="L95" s="13"/>
      <c r="M95" s="88"/>
      <c r="N95" s="88"/>
      <c r="T95" s="90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O95" s="61"/>
      <c r="AP95" s="66" t="s">
        <v>57</v>
      </c>
      <c r="AQ95" s="71">
        <v>0</v>
      </c>
      <c r="AR95" s="71">
        <v>0</v>
      </c>
      <c r="AS95" s="4">
        <v>0</v>
      </c>
      <c r="AT95" s="4">
        <v>0</v>
      </c>
      <c r="AU95" s="4">
        <v>449</v>
      </c>
      <c r="AV95" s="63"/>
    </row>
    <row r="96" spans="1:48" x14ac:dyDescent="0.25">
      <c r="L96" s="13"/>
      <c r="M96" s="88"/>
      <c r="N96" s="88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O96" s="61"/>
      <c r="AP96" s="68" t="s">
        <v>58</v>
      </c>
      <c r="AQ96" s="69">
        <v>0</v>
      </c>
      <c r="AR96" s="69">
        <v>0</v>
      </c>
      <c r="AS96" s="70">
        <v>0</v>
      </c>
      <c r="AT96" s="70">
        <v>0</v>
      </c>
      <c r="AU96" s="70">
        <v>0</v>
      </c>
      <c r="AV96" s="63"/>
    </row>
    <row r="97" spans="8:48" x14ac:dyDescent="0.25">
      <c r="L97" s="13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O97" s="61"/>
      <c r="AP97" s="66" t="s">
        <v>59</v>
      </c>
      <c r="AQ97" s="71">
        <v>16</v>
      </c>
      <c r="AR97" s="71">
        <v>16</v>
      </c>
      <c r="AS97" s="4">
        <v>16</v>
      </c>
      <c r="AT97" s="4">
        <v>17</v>
      </c>
      <c r="AU97" s="72">
        <v>17</v>
      </c>
      <c r="AV97" s="63"/>
    </row>
    <row r="98" spans="8:48" x14ac:dyDescent="0.25">
      <c r="L98" s="13"/>
      <c r="M98" s="49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O98" s="61"/>
      <c r="AP98" s="68" t="s">
        <v>60</v>
      </c>
      <c r="AQ98" s="69">
        <v>1467</v>
      </c>
      <c r="AR98" s="69">
        <v>1615</v>
      </c>
      <c r="AS98" s="70">
        <v>1615</v>
      </c>
      <c r="AT98" s="70">
        <v>1615</v>
      </c>
      <c r="AU98" s="70">
        <v>1615</v>
      </c>
      <c r="AV98" s="63"/>
    </row>
    <row r="99" spans="8:48" x14ac:dyDescent="0.25">
      <c r="L99" s="13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O99" s="61"/>
      <c r="AP99" s="66" t="s">
        <v>61</v>
      </c>
      <c r="AQ99" s="71">
        <v>198</v>
      </c>
      <c r="AR99" s="71">
        <v>198</v>
      </c>
      <c r="AS99" s="4">
        <v>198</v>
      </c>
      <c r="AT99" s="4">
        <v>198</v>
      </c>
      <c r="AU99" s="72">
        <v>198</v>
      </c>
      <c r="AV99" s="63"/>
    </row>
    <row r="100" spans="8:48" x14ac:dyDescent="0.25">
      <c r="L100" s="13"/>
      <c r="Y100" s="73">
        <f t="shared" ref="Y100:AF100" si="1">SUM(Y93:Y99)</f>
        <v>0</v>
      </c>
      <c r="Z100" s="73">
        <f t="shared" si="1"/>
        <v>0</v>
      </c>
      <c r="AA100" s="73">
        <f t="shared" si="1"/>
        <v>0</v>
      </c>
      <c r="AB100" s="73">
        <f t="shared" si="1"/>
        <v>0</v>
      </c>
      <c r="AC100" s="73">
        <f t="shared" si="1"/>
        <v>0</v>
      </c>
      <c r="AD100" s="73">
        <f t="shared" si="1"/>
        <v>0</v>
      </c>
      <c r="AE100" s="73">
        <f t="shared" si="1"/>
        <v>0</v>
      </c>
      <c r="AF100" s="73">
        <f t="shared" si="1"/>
        <v>0</v>
      </c>
      <c r="AG100" s="73">
        <f>SUM(AG93:AG99)</f>
        <v>0</v>
      </c>
      <c r="AH100" s="73">
        <f>SUM(AH93:AH99)</f>
        <v>0</v>
      </c>
      <c r="AI100" s="73">
        <f t="shared" ref="AI100" si="2">SUM(AI93:AI99)</f>
        <v>0</v>
      </c>
      <c r="AJ100" s="73">
        <f>SUM(AJ93:AJ99)</f>
        <v>0</v>
      </c>
      <c r="AK100" s="73">
        <f>SUM(AK93:AK99)</f>
        <v>0</v>
      </c>
      <c r="AO100" s="61"/>
      <c r="AP100" s="68" t="s">
        <v>62</v>
      </c>
      <c r="AQ100" s="69">
        <v>6</v>
      </c>
      <c r="AR100" s="69">
        <v>6</v>
      </c>
      <c r="AS100" s="70">
        <v>6</v>
      </c>
      <c r="AT100" s="70">
        <v>6</v>
      </c>
      <c r="AU100" s="70">
        <v>6</v>
      </c>
      <c r="AV100" s="63"/>
    </row>
    <row r="101" spans="8:48" ht="18.75" x14ac:dyDescent="0.3">
      <c r="L101" s="13"/>
      <c r="AO101" s="61"/>
      <c r="AP101" s="74" t="s">
        <v>63</v>
      </c>
      <c r="AQ101" s="75">
        <f t="shared" ref="AQ101:AU101" si="3">SUM(AQ94:AQ100)</f>
        <v>1807</v>
      </c>
      <c r="AR101" s="75">
        <f t="shared" si="3"/>
        <v>1835</v>
      </c>
      <c r="AS101" s="75">
        <f t="shared" si="3"/>
        <v>1835</v>
      </c>
      <c r="AT101" s="75">
        <f t="shared" si="3"/>
        <v>1836</v>
      </c>
      <c r="AU101" s="75">
        <f t="shared" si="3"/>
        <v>2285</v>
      </c>
      <c r="AV101" s="63"/>
    </row>
    <row r="102" spans="8:48" ht="90" x14ac:dyDescent="0.25">
      <c r="L102" s="13"/>
      <c r="AO102" s="61"/>
      <c r="AP102" s="76" t="s">
        <v>64</v>
      </c>
      <c r="AQ102" s="77" t="s">
        <v>65</v>
      </c>
      <c r="AR102" s="78" t="s">
        <v>66</v>
      </c>
      <c r="AS102" s="77" t="s">
        <v>67</v>
      </c>
      <c r="AT102" s="77" t="s">
        <v>68</v>
      </c>
      <c r="AU102" s="77" t="s">
        <v>69</v>
      </c>
      <c r="AV102" s="63"/>
    </row>
    <row r="103" spans="8:48" ht="15" customHeight="1" x14ac:dyDescent="0.25">
      <c r="L103" s="13"/>
      <c r="AO103" s="79"/>
      <c r="AP103" s="80"/>
      <c r="AQ103" s="80"/>
      <c r="AR103" s="80"/>
      <c r="AS103" s="80"/>
      <c r="AT103" s="80"/>
      <c r="AU103" s="80"/>
      <c r="AV103" s="81"/>
    </row>
    <row r="104" spans="8:48" x14ac:dyDescent="0.25">
      <c r="L104" s="13"/>
    </row>
    <row r="105" spans="8:48" ht="18.75" x14ac:dyDescent="0.25">
      <c r="AO105" s="59"/>
      <c r="AP105" s="89" t="s">
        <v>70</v>
      </c>
      <c r="AQ105" s="89"/>
      <c r="AR105" s="89"/>
      <c r="AS105" s="89"/>
      <c r="AT105" s="89"/>
      <c r="AU105" s="89"/>
      <c r="AV105" s="60"/>
    </row>
    <row r="106" spans="8:48" ht="14.1" customHeight="1" x14ac:dyDescent="0.25">
      <c r="AO106" s="61"/>
      <c r="AP106" s="62"/>
      <c r="AQ106" s="87" t="s">
        <v>71</v>
      </c>
      <c r="AR106" s="87"/>
      <c r="AS106" s="87"/>
      <c r="AT106" s="87"/>
      <c r="AU106" s="87"/>
      <c r="AV106" s="63"/>
    </row>
    <row r="107" spans="8:48" ht="14.1" customHeight="1" x14ac:dyDescent="0.25">
      <c r="AO107" s="61"/>
      <c r="AP107" s="62"/>
      <c r="AQ107" s="65" t="s">
        <v>50</v>
      </c>
      <c r="AR107" s="65" t="s">
        <v>51</v>
      </c>
      <c r="AS107" s="65" t="s">
        <v>52</v>
      </c>
      <c r="AT107" s="65" t="s">
        <v>53</v>
      </c>
      <c r="AU107" s="65" t="s">
        <v>54</v>
      </c>
      <c r="AV107" s="63"/>
    </row>
    <row r="108" spans="8:48" ht="14.1" customHeight="1" x14ac:dyDescent="0.25">
      <c r="AO108" s="61"/>
      <c r="AP108" s="66" t="s">
        <v>55</v>
      </c>
      <c r="AQ108" s="67">
        <v>43122</v>
      </c>
      <c r="AR108" s="67">
        <v>43123</v>
      </c>
      <c r="AS108" s="67">
        <v>43124</v>
      </c>
      <c r="AT108" s="67">
        <v>43125</v>
      </c>
      <c r="AU108" s="67">
        <v>43126</v>
      </c>
      <c r="AV108" s="63"/>
    </row>
    <row r="109" spans="8:48" ht="14.1" customHeight="1" x14ac:dyDescent="0.25">
      <c r="Y109" s="82">
        <v>42753</v>
      </c>
      <c r="Z109" s="82">
        <v>42754</v>
      </c>
      <c r="AA109" s="82">
        <v>42755</v>
      </c>
      <c r="AB109" s="82">
        <v>42756</v>
      </c>
      <c r="AC109" s="82">
        <v>42757</v>
      </c>
      <c r="AD109" s="82">
        <v>42758</v>
      </c>
      <c r="AE109" s="82">
        <v>42759</v>
      </c>
      <c r="AF109" s="82">
        <v>42760</v>
      </c>
      <c r="AG109" s="82">
        <v>42761</v>
      </c>
      <c r="AH109" s="82">
        <v>42762</v>
      </c>
      <c r="AI109" s="82">
        <v>42763</v>
      </c>
      <c r="AJ109" s="82">
        <v>42764</v>
      </c>
      <c r="AK109" s="82">
        <v>42765</v>
      </c>
      <c r="AO109" s="61"/>
      <c r="AP109" s="68" t="s">
        <v>56</v>
      </c>
      <c r="AQ109" s="69">
        <v>0</v>
      </c>
      <c r="AR109" s="69">
        <v>0</v>
      </c>
      <c r="AS109" s="70">
        <v>0</v>
      </c>
      <c r="AT109" s="70">
        <v>0</v>
      </c>
      <c r="AU109" s="70">
        <v>0</v>
      </c>
      <c r="AV109" s="63"/>
    </row>
    <row r="110" spans="8:48" ht="14.1" customHeight="1" x14ac:dyDescent="0.25"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O110" s="61"/>
      <c r="AP110" s="66" t="s">
        <v>57</v>
      </c>
      <c r="AQ110" s="71">
        <v>0</v>
      </c>
      <c r="AR110" s="71">
        <v>90</v>
      </c>
      <c r="AS110" s="4">
        <v>90</v>
      </c>
      <c r="AT110" s="4">
        <v>0</v>
      </c>
      <c r="AU110" s="4">
        <v>0</v>
      </c>
      <c r="AV110" s="63"/>
    </row>
    <row r="111" spans="8:48" s="2" customFormat="1" ht="14.1" customHeight="1" x14ac:dyDescent="0.25">
      <c r="H111" s="83"/>
      <c r="I111" s="83"/>
      <c r="M111"/>
      <c r="N111"/>
      <c r="O111"/>
      <c r="P111"/>
      <c r="Q111"/>
      <c r="R111"/>
      <c r="S111"/>
      <c r="T111"/>
      <c r="U111"/>
      <c r="V111"/>
      <c r="W111"/>
      <c r="X111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O111" s="61"/>
      <c r="AP111" s="68" t="s">
        <v>58</v>
      </c>
      <c r="AQ111" s="69">
        <v>0</v>
      </c>
      <c r="AR111" s="69">
        <v>0</v>
      </c>
      <c r="AS111" s="70">
        <v>0</v>
      </c>
      <c r="AT111" s="70">
        <v>0</v>
      </c>
      <c r="AU111" s="70">
        <v>0</v>
      </c>
      <c r="AV111" s="63"/>
    </row>
    <row r="112" spans="8:48" ht="14.1" customHeight="1" x14ac:dyDescent="0.25"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O112" s="61"/>
      <c r="AP112" s="66" t="s">
        <v>59</v>
      </c>
      <c r="AQ112" s="71">
        <v>16</v>
      </c>
      <c r="AR112" s="71">
        <v>16</v>
      </c>
      <c r="AS112" s="4">
        <v>16</v>
      </c>
      <c r="AT112" s="4">
        <v>16</v>
      </c>
      <c r="AU112" s="72">
        <v>16</v>
      </c>
      <c r="AV112" s="63"/>
    </row>
    <row r="113" spans="8:48" s="2" customFormat="1" ht="14.1" customHeight="1" x14ac:dyDescent="0.25">
      <c r="H113" s="83"/>
      <c r="I113" s="83"/>
      <c r="M113"/>
      <c r="N113"/>
      <c r="O113"/>
      <c r="P113"/>
      <c r="Q113"/>
      <c r="R113"/>
      <c r="S113"/>
      <c r="T113"/>
      <c r="U113"/>
      <c r="V113"/>
      <c r="W113"/>
      <c r="X113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O113" s="61"/>
      <c r="AP113" s="68" t="s">
        <v>60</v>
      </c>
      <c r="AQ113" s="69">
        <v>1615</v>
      </c>
      <c r="AR113" s="69">
        <v>1615</v>
      </c>
      <c r="AS113" s="70">
        <v>1615</v>
      </c>
      <c r="AT113" s="70">
        <v>1615</v>
      </c>
      <c r="AU113" s="70">
        <v>1615</v>
      </c>
      <c r="AV113" s="63"/>
    </row>
    <row r="114" spans="8:48" ht="14.1" customHeight="1" x14ac:dyDescent="0.25"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O114" s="61"/>
      <c r="AP114" s="66" t="s">
        <v>61</v>
      </c>
      <c r="AQ114" s="71">
        <v>198</v>
      </c>
      <c r="AR114" s="71">
        <v>198</v>
      </c>
      <c r="AS114" s="4">
        <v>198</v>
      </c>
      <c r="AT114" s="4">
        <v>198</v>
      </c>
      <c r="AU114" s="72">
        <v>198</v>
      </c>
      <c r="AV114" s="63"/>
    </row>
    <row r="115" spans="8:48" s="2" customFormat="1" ht="14.1" customHeight="1" x14ac:dyDescent="0.25">
      <c r="H115" s="83"/>
      <c r="I115" s="83"/>
      <c r="M115"/>
      <c r="N115"/>
      <c r="O115"/>
      <c r="P115"/>
      <c r="Q115"/>
      <c r="R115"/>
      <c r="S115"/>
      <c r="T115"/>
      <c r="U115"/>
      <c r="V115"/>
      <c r="W115"/>
      <c r="X11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O115" s="61"/>
      <c r="AP115" s="68" t="s">
        <v>62</v>
      </c>
      <c r="AQ115" s="69">
        <v>6</v>
      </c>
      <c r="AR115" s="69">
        <v>6</v>
      </c>
      <c r="AS115" s="70">
        <v>6</v>
      </c>
      <c r="AT115" s="70">
        <v>6</v>
      </c>
      <c r="AU115" s="70">
        <v>6</v>
      </c>
      <c r="AV115" s="63"/>
    </row>
    <row r="116" spans="8:48" ht="18.75" x14ac:dyDescent="0.3"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O116" s="61"/>
      <c r="AP116" s="74" t="s">
        <v>63</v>
      </c>
      <c r="AQ116" s="75">
        <f t="shared" ref="AQ116:AU116" si="4">SUM(AQ109:AQ115)</f>
        <v>1835</v>
      </c>
      <c r="AR116" s="75">
        <f t="shared" si="4"/>
        <v>1925</v>
      </c>
      <c r="AS116" s="75">
        <f t="shared" si="4"/>
        <v>1925</v>
      </c>
      <c r="AT116" s="75">
        <f t="shared" si="4"/>
        <v>1835</v>
      </c>
      <c r="AU116" s="75">
        <f t="shared" si="4"/>
        <v>1835</v>
      </c>
      <c r="AV116" s="63"/>
    </row>
    <row r="117" spans="8:48" s="2" customFormat="1" ht="86.45" customHeight="1" x14ac:dyDescent="0.25">
      <c r="H117" s="83"/>
      <c r="I117" s="83"/>
      <c r="M117"/>
      <c r="N117"/>
      <c r="O117"/>
      <c r="P117"/>
      <c r="Q117"/>
      <c r="R117"/>
      <c r="S117"/>
      <c r="T117"/>
      <c r="U117"/>
      <c r="V117"/>
      <c r="W117"/>
      <c r="X117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O117" s="61"/>
      <c r="AP117" s="76" t="s">
        <v>64</v>
      </c>
      <c r="AQ117" s="25" t="s">
        <v>66</v>
      </c>
      <c r="AR117" s="77" t="s">
        <v>72</v>
      </c>
      <c r="AS117" s="25" t="s">
        <v>66</v>
      </c>
      <c r="AT117" s="25" t="s">
        <v>66</v>
      </c>
      <c r="AU117" s="25" t="s">
        <v>66</v>
      </c>
      <c r="AV117" s="63"/>
    </row>
    <row r="118" spans="8:48" x14ac:dyDescent="0.25"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O118" s="79"/>
      <c r="AP118" s="80"/>
      <c r="AQ118" s="80"/>
      <c r="AR118" s="80"/>
      <c r="AS118" s="80"/>
      <c r="AT118" s="80"/>
      <c r="AU118" s="80"/>
      <c r="AV118" s="81"/>
    </row>
    <row r="119" spans="8:48" s="2" customFormat="1" ht="16.5" customHeight="1" x14ac:dyDescent="0.25">
      <c r="H119" s="83"/>
      <c r="I119" s="83"/>
      <c r="M119"/>
      <c r="N119"/>
      <c r="O119"/>
      <c r="P119"/>
      <c r="Q119"/>
      <c r="R119"/>
      <c r="S119"/>
      <c r="T119"/>
      <c r="U119"/>
      <c r="V119"/>
      <c r="W119"/>
      <c r="X119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O119"/>
      <c r="AP119"/>
      <c r="AQ119"/>
      <c r="AR119"/>
      <c r="AS119"/>
      <c r="AT119"/>
      <c r="AU119"/>
      <c r="AV119"/>
    </row>
    <row r="120" spans="8:48" ht="18.75" x14ac:dyDescent="0.25">
      <c r="T120" s="84"/>
      <c r="U120" s="85"/>
      <c r="V120" s="84"/>
      <c r="Y120" s="73">
        <f t="shared" ref="Y120:AF120" si="5">SUM(Y110:Y118)</f>
        <v>0</v>
      </c>
      <c r="Z120" s="73">
        <f t="shared" si="5"/>
        <v>0</v>
      </c>
      <c r="AA120" s="73">
        <f t="shared" si="5"/>
        <v>0</v>
      </c>
      <c r="AB120" s="73">
        <f t="shared" si="5"/>
        <v>0</v>
      </c>
      <c r="AC120" s="73">
        <f t="shared" si="5"/>
        <v>0</v>
      </c>
      <c r="AD120" s="73">
        <f t="shared" si="5"/>
        <v>0</v>
      </c>
      <c r="AE120" s="73">
        <f t="shared" si="5"/>
        <v>0</v>
      </c>
      <c r="AF120" s="73">
        <f t="shared" si="5"/>
        <v>0</v>
      </c>
      <c r="AG120" s="73">
        <f>SUM(AG110:AG118)</f>
        <v>0</v>
      </c>
      <c r="AH120" s="73">
        <f>SUM(AH110:AH118)</f>
        <v>0</v>
      </c>
      <c r="AI120" s="73">
        <f t="shared" ref="AI120" si="6">SUM(AI110:AI118)</f>
        <v>0</v>
      </c>
      <c r="AJ120" s="73">
        <f>SUM(AJ110:AJ118)</f>
        <v>0</v>
      </c>
      <c r="AK120" s="73">
        <f>SUM(AK110:AK118)</f>
        <v>0</v>
      </c>
      <c r="AO120" s="59"/>
      <c r="AP120" s="89" t="s">
        <v>70</v>
      </c>
      <c r="AQ120" s="89"/>
      <c r="AR120" s="89"/>
      <c r="AS120" s="89"/>
      <c r="AT120" s="89"/>
      <c r="AU120" s="89"/>
      <c r="AV120" s="60"/>
    </row>
    <row r="121" spans="8:48" x14ac:dyDescent="0.25">
      <c r="AO121" s="61"/>
      <c r="AP121" s="62"/>
      <c r="AQ121" s="87" t="s">
        <v>73</v>
      </c>
      <c r="AR121" s="87"/>
      <c r="AS121" s="87"/>
      <c r="AT121" s="87"/>
      <c r="AU121" s="87"/>
      <c r="AV121" s="63"/>
    </row>
    <row r="122" spans="8:48" x14ac:dyDescent="0.25">
      <c r="AO122" s="61"/>
      <c r="AP122" s="62"/>
      <c r="AQ122" s="65" t="s">
        <v>50</v>
      </c>
      <c r="AR122" s="65" t="s">
        <v>51</v>
      </c>
      <c r="AS122" s="65" t="s">
        <v>52</v>
      </c>
      <c r="AT122" s="65" t="s">
        <v>53</v>
      </c>
      <c r="AU122" s="65" t="s">
        <v>54</v>
      </c>
      <c r="AV122" s="63"/>
    </row>
    <row r="123" spans="8:48" x14ac:dyDescent="0.25">
      <c r="AO123" s="61"/>
      <c r="AP123" s="66" t="s">
        <v>55</v>
      </c>
      <c r="AQ123" s="67">
        <v>43129</v>
      </c>
      <c r="AR123" s="67">
        <f>AQ123+1</f>
        <v>43130</v>
      </c>
      <c r="AS123" s="67">
        <f>AR123+1</f>
        <v>43131</v>
      </c>
      <c r="AT123" s="67">
        <f>AS123+1</f>
        <v>43132</v>
      </c>
      <c r="AU123" s="67">
        <f>AT123+1</f>
        <v>43133</v>
      </c>
      <c r="AV123" s="63"/>
    </row>
    <row r="124" spans="8:48" x14ac:dyDescent="0.25">
      <c r="AO124" s="61"/>
      <c r="AP124" s="68" t="s">
        <v>56</v>
      </c>
      <c r="AQ124" s="69">
        <v>0</v>
      </c>
      <c r="AR124" s="69">
        <v>0</v>
      </c>
      <c r="AS124" s="69">
        <v>0</v>
      </c>
      <c r="AT124" s="69">
        <v>0</v>
      </c>
      <c r="AU124" s="70">
        <v>0</v>
      </c>
      <c r="AV124" s="63"/>
    </row>
    <row r="125" spans="8:48" x14ac:dyDescent="0.25">
      <c r="AO125" s="61"/>
      <c r="AP125" s="66" t="s">
        <v>57</v>
      </c>
      <c r="AQ125" s="71">
        <v>0</v>
      </c>
      <c r="AR125" s="71">
        <v>0</v>
      </c>
      <c r="AS125" s="71">
        <v>0</v>
      </c>
      <c r="AT125" s="71">
        <v>0</v>
      </c>
      <c r="AU125" s="4">
        <v>252</v>
      </c>
      <c r="AV125" s="63"/>
    </row>
    <row r="126" spans="8:48" x14ac:dyDescent="0.25">
      <c r="AO126" s="61"/>
      <c r="AP126" s="68" t="s">
        <v>58</v>
      </c>
      <c r="AQ126" s="69">
        <v>0</v>
      </c>
      <c r="AR126" s="69">
        <v>0</v>
      </c>
      <c r="AS126" s="69">
        <v>0</v>
      </c>
      <c r="AT126" s="69">
        <v>0</v>
      </c>
      <c r="AU126" s="70">
        <v>0</v>
      </c>
      <c r="AV126" s="63"/>
    </row>
    <row r="127" spans="8:48" x14ac:dyDescent="0.25">
      <c r="AO127" s="61"/>
      <c r="AP127" s="66" t="s">
        <v>59</v>
      </c>
      <c r="AQ127" s="71">
        <v>16</v>
      </c>
      <c r="AR127" s="71">
        <v>16</v>
      </c>
      <c r="AS127" s="71">
        <v>0</v>
      </c>
      <c r="AT127" s="71">
        <v>0</v>
      </c>
      <c r="AU127" s="72">
        <v>0</v>
      </c>
      <c r="AV127" s="63"/>
    </row>
    <row r="128" spans="8:48" x14ac:dyDescent="0.25">
      <c r="AO128" s="61"/>
      <c r="AP128" s="68" t="s">
        <v>60</v>
      </c>
      <c r="AQ128" s="69">
        <v>1615</v>
      </c>
      <c r="AR128" s="69">
        <v>1615</v>
      </c>
      <c r="AS128" s="69">
        <v>1615</v>
      </c>
      <c r="AT128" s="69">
        <v>1185</v>
      </c>
      <c r="AU128" s="70">
        <v>1405</v>
      </c>
      <c r="AV128" s="63"/>
    </row>
    <row r="129" spans="25:48" x14ac:dyDescent="0.25">
      <c r="AO129" s="61"/>
      <c r="AP129" s="66" t="s">
        <v>61</v>
      </c>
      <c r="AQ129" s="71">
        <v>198</v>
      </c>
      <c r="AR129" s="71">
        <v>198</v>
      </c>
      <c r="AS129" s="71">
        <v>198</v>
      </c>
      <c r="AT129" s="71">
        <v>198</v>
      </c>
      <c r="AU129" s="72">
        <v>226</v>
      </c>
      <c r="AV129" s="63"/>
    </row>
    <row r="130" spans="25:48" x14ac:dyDescent="0.25">
      <c r="Y130" s="82">
        <v>42753</v>
      </c>
      <c r="Z130" s="82">
        <v>42754</v>
      </c>
      <c r="AA130" s="82">
        <v>42755</v>
      </c>
      <c r="AB130" s="82">
        <v>42756</v>
      </c>
      <c r="AC130" s="82">
        <v>42757</v>
      </c>
      <c r="AD130" s="82">
        <v>42758</v>
      </c>
      <c r="AE130" s="82">
        <v>42759</v>
      </c>
      <c r="AF130" s="82">
        <v>42760</v>
      </c>
      <c r="AG130" s="82">
        <v>42761</v>
      </c>
      <c r="AH130" s="82">
        <v>42762</v>
      </c>
      <c r="AI130" s="82">
        <v>42763</v>
      </c>
      <c r="AJ130" s="82">
        <v>42764</v>
      </c>
      <c r="AK130" s="82">
        <v>42765</v>
      </c>
      <c r="AO130" s="61"/>
      <c r="AP130" s="68" t="s">
        <v>62</v>
      </c>
      <c r="AQ130" s="69">
        <v>6</v>
      </c>
      <c r="AR130" s="69">
        <v>6</v>
      </c>
      <c r="AS130" s="69">
        <v>6</v>
      </c>
      <c r="AT130" s="69">
        <v>6</v>
      </c>
      <c r="AU130" s="70">
        <v>6</v>
      </c>
      <c r="AV130" s="63"/>
    </row>
    <row r="131" spans="25:48" ht="18.75" x14ac:dyDescent="0.3"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O131" s="61"/>
      <c r="AP131" s="74" t="s">
        <v>63</v>
      </c>
      <c r="AQ131" s="75">
        <f t="shared" ref="AQ131:AT131" si="7">SUM(AQ124:AQ130)</f>
        <v>1835</v>
      </c>
      <c r="AR131" s="75">
        <f t="shared" si="7"/>
        <v>1835</v>
      </c>
      <c r="AS131" s="75">
        <f t="shared" si="7"/>
        <v>1819</v>
      </c>
      <c r="AT131" s="75">
        <f t="shared" si="7"/>
        <v>1389</v>
      </c>
      <c r="AU131" s="75">
        <f>SUM(AU124:AU130)</f>
        <v>1889</v>
      </c>
      <c r="AV131" s="63"/>
    </row>
    <row r="132" spans="25:48" ht="86.45" customHeight="1" x14ac:dyDescent="0.25"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O132" s="61"/>
      <c r="AP132" s="76" t="s">
        <v>64</v>
      </c>
      <c r="AQ132" s="25" t="s">
        <v>66</v>
      </c>
      <c r="AR132" s="25" t="s">
        <v>66</v>
      </c>
      <c r="AS132" s="25" t="s">
        <v>66</v>
      </c>
      <c r="AT132" s="25" t="s">
        <v>66</v>
      </c>
      <c r="AU132" s="86" t="s">
        <v>74</v>
      </c>
      <c r="AV132" s="63"/>
    </row>
    <row r="133" spans="25:48" x14ac:dyDescent="0.25"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O133" s="79"/>
      <c r="AP133" s="80"/>
      <c r="AQ133" s="80"/>
      <c r="AR133" s="80"/>
      <c r="AS133" s="80"/>
      <c r="AT133" s="80"/>
      <c r="AU133" s="80"/>
      <c r="AV133" s="81"/>
    </row>
    <row r="134" spans="25:48" x14ac:dyDescent="0.25"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</row>
    <row r="135" spans="25:48" ht="18.75" x14ac:dyDescent="0.25"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O135" s="59"/>
      <c r="AP135" s="89" t="s">
        <v>70</v>
      </c>
      <c r="AQ135" s="89"/>
      <c r="AR135" s="89"/>
      <c r="AS135" s="89"/>
      <c r="AT135" s="89"/>
      <c r="AU135" s="89"/>
      <c r="AV135" s="60"/>
    </row>
    <row r="136" spans="25:48" x14ac:dyDescent="0.25">
      <c r="Y136" s="73">
        <f t="shared" ref="Y136:AF136" si="8">SUM(Y131:Y135)</f>
        <v>0</v>
      </c>
      <c r="Z136" s="73">
        <f t="shared" si="8"/>
        <v>0</v>
      </c>
      <c r="AA136" s="73">
        <f t="shared" si="8"/>
        <v>0</v>
      </c>
      <c r="AB136" s="73">
        <f t="shared" si="8"/>
        <v>0</v>
      </c>
      <c r="AC136" s="73">
        <f t="shared" si="8"/>
        <v>0</v>
      </c>
      <c r="AD136" s="73">
        <f t="shared" si="8"/>
        <v>0</v>
      </c>
      <c r="AE136" s="73">
        <f t="shared" si="8"/>
        <v>0</v>
      </c>
      <c r="AF136" s="73">
        <f t="shared" si="8"/>
        <v>0</v>
      </c>
      <c r="AG136" s="73">
        <f>SUM(AG131:AG135)</f>
        <v>0</v>
      </c>
      <c r="AH136" s="73">
        <f>SUM(AH131:AH135)</f>
        <v>0</v>
      </c>
      <c r="AI136" s="73">
        <f t="shared" ref="AI136" si="9">SUM(AI131:AI135)</f>
        <v>0</v>
      </c>
      <c r="AJ136" s="73">
        <f>SUM(AJ131:AJ135)</f>
        <v>0</v>
      </c>
      <c r="AK136" s="73">
        <f>SUM(AK131:AK135)</f>
        <v>0</v>
      </c>
      <c r="AO136" s="61"/>
      <c r="AP136" s="62"/>
      <c r="AQ136" s="87" t="s">
        <v>75</v>
      </c>
      <c r="AR136" s="87"/>
      <c r="AS136" s="87"/>
      <c r="AT136" s="87"/>
      <c r="AU136" s="87"/>
      <c r="AV136" s="63"/>
    </row>
    <row r="137" spans="25:48" x14ac:dyDescent="0.25">
      <c r="AO137" s="61"/>
      <c r="AP137" s="62"/>
      <c r="AQ137" s="65" t="s">
        <v>50</v>
      </c>
      <c r="AR137" s="65" t="s">
        <v>51</v>
      </c>
      <c r="AS137" s="65" t="s">
        <v>52</v>
      </c>
      <c r="AT137" s="65" t="s">
        <v>53</v>
      </c>
      <c r="AU137" s="65" t="s">
        <v>54</v>
      </c>
      <c r="AV137" s="63"/>
    </row>
    <row r="138" spans="25:48" x14ac:dyDescent="0.25">
      <c r="AO138" s="61"/>
      <c r="AP138" s="66" t="s">
        <v>55</v>
      </c>
      <c r="AQ138" s="67">
        <v>43136</v>
      </c>
      <c r="AR138" s="67">
        <f>AQ138+1</f>
        <v>43137</v>
      </c>
      <c r="AS138" s="67">
        <f>AR138+1</f>
        <v>43138</v>
      </c>
      <c r="AT138" s="67">
        <f>AS138+1</f>
        <v>43139</v>
      </c>
      <c r="AU138" s="67">
        <f>AT138+1</f>
        <v>43140</v>
      </c>
      <c r="AV138" s="63"/>
    </row>
    <row r="139" spans="25:48" x14ac:dyDescent="0.25">
      <c r="AO139" s="61"/>
      <c r="AP139" s="68" t="s">
        <v>56</v>
      </c>
      <c r="AQ139" s="70">
        <f>F26</f>
        <v>0</v>
      </c>
      <c r="AR139" s="69"/>
      <c r="AS139" s="69"/>
      <c r="AT139" s="69"/>
      <c r="AU139" s="70"/>
      <c r="AV139" s="63"/>
    </row>
    <row r="140" spans="25:48" x14ac:dyDescent="0.25">
      <c r="AO140" s="61"/>
      <c r="AP140" s="66" t="s">
        <v>57</v>
      </c>
      <c r="AQ140" s="4">
        <f>F32</f>
        <v>0</v>
      </c>
      <c r="AR140" s="71"/>
      <c r="AS140" s="71"/>
      <c r="AT140" s="71"/>
      <c r="AU140" s="4"/>
      <c r="AV140" s="63"/>
    </row>
    <row r="141" spans="25:48" x14ac:dyDescent="0.25">
      <c r="AO141" s="61"/>
      <c r="AP141" s="68" t="s">
        <v>58</v>
      </c>
      <c r="AQ141" s="70">
        <f>F38</f>
        <v>0</v>
      </c>
      <c r="AR141" s="69"/>
      <c r="AS141" s="69"/>
      <c r="AT141" s="69"/>
      <c r="AU141" s="70"/>
      <c r="AV141" s="63"/>
    </row>
    <row r="142" spans="25:48" x14ac:dyDescent="0.25">
      <c r="AO142" s="61"/>
      <c r="AP142" s="66" t="s">
        <v>59</v>
      </c>
      <c r="AQ142" s="72">
        <v>0</v>
      </c>
      <c r="AR142" s="71"/>
      <c r="AS142" s="71"/>
      <c r="AT142" s="71"/>
      <c r="AU142" s="72"/>
      <c r="AV142" s="63"/>
    </row>
    <row r="143" spans="25:48" x14ac:dyDescent="0.25">
      <c r="AO143" s="61"/>
      <c r="AP143" s="68" t="s">
        <v>60</v>
      </c>
      <c r="AQ143" s="70">
        <v>1405</v>
      </c>
      <c r="AR143" s="69"/>
      <c r="AS143" s="69"/>
      <c r="AT143" s="69"/>
      <c r="AU143" s="70"/>
      <c r="AV143" s="63"/>
    </row>
    <row r="144" spans="25:48" x14ac:dyDescent="0.25">
      <c r="AO144" s="61"/>
      <c r="AP144" s="66" t="s">
        <v>61</v>
      </c>
      <c r="AQ144" s="72">
        <v>226</v>
      </c>
      <c r="AR144" s="71"/>
      <c r="AS144" s="71"/>
      <c r="AT144" s="71"/>
      <c r="AU144" s="72"/>
      <c r="AV144" s="63"/>
    </row>
    <row r="145" spans="41:48" x14ac:dyDescent="0.25">
      <c r="AO145" s="61"/>
      <c r="AP145" s="68" t="s">
        <v>62</v>
      </c>
      <c r="AQ145" s="70">
        <v>6</v>
      </c>
      <c r="AR145" s="69"/>
      <c r="AS145" s="69"/>
      <c r="AT145" s="69"/>
      <c r="AU145" s="70"/>
      <c r="AV145" s="63"/>
    </row>
    <row r="146" spans="41:48" ht="18.75" x14ac:dyDescent="0.3">
      <c r="AO146" s="61"/>
      <c r="AP146" s="74" t="s">
        <v>63</v>
      </c>
      <c r="AQ146" s="75">
        <f>SUM(AQ139:AQ145)</f>
        <v>1637</v>
      </c>
      <c r="AR146" s="75">
        <f t="shared" ref="AR146:AT146" si="10">SUM(AR139:AR145)</f>
        <v>0</v>
      </c>
      <c r="AS146" s="75">
        <f t="shared" si="10"/>
        <v>0</v>
      </c>
      <c r="AT146" s="75">
        <f t="shared" si="10"/>
        <v>0</v>
      </c>
      <c r="AU146" s="75">
        <f>SUM(AU139:AU145)</f>
        <v>0</v>
      </c>
      <c r="AV146" s="63"/>
    </row>
    <row r="147" spans="41:48" ht="86.45" customHeight="1" x14ac:dyDescent="0.25">
      <c r="AO147" s="61"/>
      <c r="AP147" s="76" t="s">
        <v>64</v>
      </c>
      <c r="AQ147" s="25" t="s">
        <v>76</v>
      </c>
      <c r="AR147" s="25"/>
      <c r="AS147" s="25"/>
      <c r="AT147" s="25"/>
      <c r="AU147" s="86"/>
      <c r="AV147" s="63"/>
    </row>
    <row r="148" spans="41:48" x14ac:dyDescent="0.25">
      <c r="AO148" s="79"/>
      <c r="AP148" s="80"/>
      <c r="AQ148" s="80"/>
      <c r="AR148" s="80"/>
      <c r="AS148" s="80"/>
      <c r="AT148" s="80"/>
      <c r="AU148" s="80"/>
      <c r="AV148" s="81"/>
    </row>
  </sheetData>
  <mergeCells count="101">
    <mergeCell ref="B22:J22"/>
    <mergeCell ref="B23:B24"/>
    <mergeCell ref="C23:C24"/>
    <mergeCell ref="D23:D24"/>
    <mergeCell ref="E23:E24"/>
    <mergeCell ref="F23:F24"/>
    <mergeCell ref="G23:G24"/>
    <mergeCell ref="H23:H24"/>
    <mergeCell ref="I23:J23"/>
    <mergeCell ref="D26:E26"/>
    <mergeCell ref="B28:J28"/>
    <mergeCell ref="B29:B30"/>
    <mergeCell ref="C29:C30"/>
    <mergeCell ref="D29:D30"/>
    <mergeCell ref="E29:E30"/>
    <mergeCell ref="F29:F30"/>
    <mergeCell ref="G29:G30"/>
    <mergeCell ref="H29:H30"/>
    <mergeCell ref="I29:J29"/>
    <mergeCell ref="D32:E32"/>
    <mergeCell ref="B34:J34"/>
    <mergeCell ref="B35:B36"/>
    <mergeCell ref="C35:C36"/>
    <mergeCell ref="D35:D36"/>
    <mergeCell ref="E35:E36"/>
    <mergeCell ref="F35:F36"/>
    <mergeCell ref="G35:G36"/>
    <mergeCell ref="H35:H36"/>
    <mergeCell ref="I35:J35"/>
    <mergeCell ref="M41:N41"/>
    <mergeCell ref="M42:N42"/>
    <mergeCell ref="C43:C50"/>
    <mergeCell ref="D43:D50"/>
    <mergeCell ref="G43:G50"/>
    <mergeCell ref="H43:H50"/>
    <mergeCell ref="I43:I50"/>
    <mergeCell ref="D38:E38"/>
    <mergeCell ref="M38:N38"/>
    <mergeCell ref="M39:N39"/>
    <mergeCell ref="B40:J40"/>
    <mergeCell ref="M40:N40"/>
    <mergeCell ref="B41:B42"/>
    <mergeCell ref="C41:C42"/>
    <mergeCell ref="D41:D42"/>
    <mergeCell ref="E41:E42"/>
    <mergeCell ref="F41:F42"/>
    <mergeCell ref="J43:J50"/>
    <mergeCell ref="B51:E51"/>
    <mergeCell ref="C52:C59"/>
    <mergeCell ref="D52:D59"/>
    <mergeCell ref="G52:G59"/>
    <mergeCell ref="H52:H59"/>
    <mergeCell ref="I52:I59"/>
    <mergeCell ref="J52:J59"/>
    <mergeCell ref="G41:G42"/>
    <mergeCell ref="H41:H42"/>
    <mergeCell ref="I41:J41"/>
    <mergeCell ref="J61:J68"/>
    <mergeCell ref="B69:E69"/>
    <mergeCell ref="M70:N70"/>
    <mergeCell ref="M71:N71"/>
    <mergeCell ref="B72:J72"/>
    <mergeCell ref="M72:N72"/>
    <mergeCell ref="B60:E60"/>
    <mergeCell ref="C61:C68"/>
    <mergeCell ref="D61:D68"/>
    <mergeCell ref="G61:G68"/>
    <mergeCell ref="H61:H68"/>
    <mergeCell ref="I61:I68"/>
    <mergeCell ref="M77:N77"/>
    <mergeCell ref="B79:E79"/>
    <mergeCell ref="M79:N79"/>
    <mergeCell ref="M80:N80"/>
    <mergeCell ref="M81:N81"/>
    <mergeCell ref="S83:S91"/>
    <mergeCell ref="H73:H74"/>
    <mergeCell ref="I73:J73"/>
    <mergeCell ref="M73:N73"/>
    <mergeCell ref="M74:N74"/>
    <mergeCell ref="M75:N75"/>
    <mergeCell ref="M76:N76"/>
    <mergeCell ref="B73:B74"/>
    <mergeCell ref="C73:C74"/>
    <mergeCell ref="D73:D74"/>
    <mergeCell ref="E73:E74"/>
    <mergeCell ref="F73:F74"/>
    <mergeCell ref="G73:G74"/>
    <mergeCell ref="AQ136:AU136"/>
    <mergeCell ref="M96:N96"/>
    <mergeCell ref="AP105:AU105"/>
    <mergeCell ref="AQ106:AU106"/>
    <mergeCell ref="AP120:AU120"/>
    <mergeCell ref="AQ121:AU121"/>
    <mergeCell ref="AP135:AU135"/>
    <mergeCell ref="AP90:AU90"/>
    <mergeCell ref="AQ91:AU91"/>
    <mergeCell ref="M92:N92"/>
    <mergeCell ref="T92:T95"/>
    <mergeCell ref="M93:N93"/>
    <mergeCell ref="M94:N94"/>
    <mergeCell ref="M95:N95"/>
  </mergeCells>
  <printOptions horizontalCentered="1" verticalCentered="1"/>
  <pageMargins left="0" right="0" top="0" bottom="0" header="0" footer="0"/>
  <pageSetup paperSize="9" scale="32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Feb-11-18</vt:lpstr>
      <vt:lpstr>'Feb-11-18'!Area_de_impressao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Jan</cp:lastModifiedBy>
  <dcterms:created xsi:type="dcterms:W3CDTF">2019-09-05T12:58:09Z</dcterms:created>
  <dcterms:modified xsi:type="dcterms:W3CDTF">2019-09-06T15:34:13Z</dcterms:modified>
</cp:coreProperties>
</file>