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hidePivotFieldList="1"/>
  <mc:AlternateContent xmlns:mc="http://schemas.openxmlformats.org/markup-compatibility/2006">
    <mc:Choice Requires="x15">
      <x15ac:absPath xmlns:x15ac="http://schemas.microsoft.com/office/spreadsheetml/2010/11/ac" url="C:\Users\Janghu\Documents\"/>
    </mc:Choice>
  </mc:AlternateContent>
  <xr:revisionPtr revIDLastSave="0" documentId="13_ncr:1_{625F69B2-7DBF-4D6C-811B-AC98E81753EC}" xr6:coauthVersionLast="45" xr6:coauthVersionMax="45" xr10:uidLastSave="{00000000-0000-0000-0000-000000000000}"/>
  <bookViews>
    <workbookView xWindow="-108" yWindow="-108" windowWidth="23256" windowHeight="13176" xr2:uid="{3004222D-3F1D-4432-89FF-EDBE06C6366D}"/>
  </bookViews>
  <sheets>
    <sheet name="MyDashboard_3" sheetId="1" r:id="rId1"/>
    <sheet name="Headline2" sheetId="11" r:id="rId2"/>
    <sheet name="Headlines" sheetId="10" r:id="rId3"/>
    <sheet name="TermReason Pivot" sheetId="9" r:id="rId4"/>
    <sheet name="Seperations" sheetId="7" r:id="rId5"/>
    <sheet name="Region Pivot" sheetId="6" r:id="rId6"/>
    <sheet name="Tenure Pivot" sheetId="5" r:id="rId7"/>
    <sheet name="Ethnic Pivot" sheetId="4" r:id="rId8"/>
    <sheet name="ActiveEmp Pivot" sheetId="3" r:id="rId9"/>
  </sheets>
  <definedNames>
    <definedName name="Slicer_BU_Region">#N/A</definedName>
    <definedName name="Slicer_Date__Year">#N/A</definedName>
    <definedName name="Slicer_EthnicGroup">#N/A</definedName>
    <definedName name="Slicer_FP">#N/A</definedName>
    <definedName name="Slicer_Gender">#N/A</definedName>
  </definedNames>
  <calcPr calcId="191029"/>
  <pivotCaches>
    <pivotCache cacheId="847" r:id="rId10"/>
    <pivotCache cacheId="850" r:id="rId11"/>
    <pivotCache cacheId="853" r:id="rId12"/>
    <pivotCache cacheId="856" r:id="rId13"/>
    <pivotCache cacheId="859" r:id="rId14"/>
    <pivotCache cacheId="862" r:id="rId15"/>
    <pivotCache cacheId="865" r:id="rId16"/>
    <pivotCache cacheId="868" r:id="rId17"/>
    <pivotCache cacheId="871" r:id="rId18"/>
    <pivotCache cacheId="874" r:id="rId19"/>
    <pivotCache cacheId="877" r:id="rId20"/>
  </pivotCaches>
  <extLst>
    <ext xmlns:x14="http://schemas.microsoft.com/office/spreadsheetml/2009/9/main" uri="{876F7934-8845-4945-9796-88D515C7AA90}">
      <x14:pivotCaches>
        <pivotCache cacheId="846" r:id="rId21"/>
      </x14:pivotCaches>
    </ext>
    <ext xmlns:x14="http://schemas.microsoft.com/office/spreadsheetml/2009/9/main" uri="{BBE1A952-AA13-448e-AADC-164F8A28A991}">
      <x14:slicerCaches>
        <x14:slicerCache r:id="rId22"/>
        <x14:slicerCache r:id="rId23"/>
        <x14:slicerCache r:id="rId24"/>
        <x14:slicerCache r:id="rId25"/>
        <x14:slicerCache r:id="rId2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Data_db8d043a-8859-4392-bc92-201dd270edba" name="HR Data" connection="Query - HR Data"/>
        </x15:modelTables>
        <x15:extLst>
          <ext xmlns:x16="http://schemas.microsoft.com/office/spreadsheetml/2014/11/main" uri="{9835A34E-60A6-4A7C-AAB8-D5F71C897F49}">
            <x16:modelTimeGroupings>
              <x16:modelTimeGrouping tableName="HR 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X4" i="1" l="1"/>
  <c r="W4" i="1"/>
  <c r="V4" i="1"/>
  <c r="O4" i="1"/>
  <c r="O3" i="1"/>
  <c r="N4" i="1"/>
  <c r="N3" i="1"/>
  <c r="K4" i="1"/>
  <c r="K3" i="1"/>
  <c r="J4" i="1"/>
  <c r="J3" i="1"/>
  <c r="G4" i="1"/>
  <c r="F4" i="1"/>
  <c r="E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4A90186-4D47-4596-9C2C-722C6CA2B30F}" name="Query - HR Data" description="Connection to the 'HR Data' query in the workbook." type="100" refreshedVersion="6" minRefreshableVersion="5">
    <extLst>
      <ext xmlns:x15="http://schemas.microsoft.com/office/spreadsheetml/2010/11/main" uri="{DE250136-89BD-433C-8126-D09CA5730AF9}">
        <x15:connection id="63b58887-e802-4401-90ce-6911538fc4e8"/>
      </ext>
    </extLst>
  </connection>
  <connection id="2" xr16:uid="{947298F9-9600-4055-B2B8-F00F580E2343}"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7BB680BD-FB47-4AA5-97B9-60E4E525C172}"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3EE94BCD-95C3-4CD9-8C91-42E0B2AB9FDF}"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9487DC91-02A7-4DAE-AAA8-A91DC6A03C34}"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5C67B895-54DD-4DFA-A81C-6D24887B835F}"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<sst xmlns="http://schemas.openxmlformats.org/spreadsheetml/2006/main" count="226" uniqueCount="66">
  <si>
    <t>Column Labels</t>
  </si>
  <si>
    <t>Grand Total</t>
  </si>
  <si>
    <t>Row Labels</t>
  </si>
  <si>
    <t>2015</t>
  </si>
  <si>
    <t>Qtr1</t>
  </si>
  <si>
    <t>Jan</t>
  </si>
  <si>
    <t>2016</t>
  </si>
  <si>
    <t>2017</t>
  </si>
  <si>
    <t>2018</t>
  </si>
  <si>
    <t>Feb</t>
  </si>
  <si>
    <t>Mar</t>
  </si>
  <si>
    <t>Qtr2</t>
  </si>
  <si>
    <t>Apr</t>
  </si>
  <si>
    <t>May</t>
  </si>
  <si>
    <t>Jun</t>
  </si>
  <si>
    <t>Qtr3</t>
  </si>
  <si>
    <t>Jul</t>
  </si>
  <si>
    <t>Aug</t>
  </si>
  <si>
    <t>Sep</t>
  </si>
  <si>
    <t>Qtr4</t>
  </si>
  <si>
    <t>Oct</t>
  </si>
  <si>
    <t>Nov</t>
  </si>
  <si>
    <t>Dec</t>
  </si>
  <si>
    <t>Qtr1 Total</t>
  </si>
  <si>
    <t>Qtr2 Total</t>
  </si>
  <si>
    <t>Qtr3 Total</t>
  </si>
  <si>
    <t>Qtr4 Total</t>
  </si>
  <si>
    <t>2015 Total</t>
  </si>
  <si>
    <t>2016 Total</t>
  </si>
  <si>
    <t>2017 Total</t>
  </si>
  <si>
    <t>2018 Total</t>
  </si>
  <si>
    <t>ActiveEmployee</t>
  </si>
  <si>
    <t>NewEmployee</t>
  </si>
  <si>
    <t>Group A</t>
  </si>
  <si>
    <t>Group B</t>
  </si>
  <si>
    <t>Group C</t>
  </si>
  <si>
    <t>Group D</t>
  </si>
  <si>
    <t>Group E</t>
  </si>
  <si>
    <t>Group F</t>
  </si>
  <si>
    <t>Group G</t>
  </si>
  <si>
    <t>FT</t>
  </si>
  <si>
    <t>PT</t>
  </si>
  <si>
    <t>F</t>
  </si>
  <si>
    <t>M</t>
  </si>
  <si>
    <t>Avg. Tenure Months</t>
  </si>
  <si>
    <t>Central</t>
  </si>
  <si>
    <t>East</t>
  </si>
  <si>
    <t>Midwest</t>
  </si>
  <si>
    <t>North</t>
  </si>
  <si>
    <t>Northwest</t>
  </si>
  <si>
    <t>South</t>
  </si>
  <si>
    <t>West</t>
  </si>
  <si>
    <t>Seperations</t>
  </si>
  <si>
    <t>BadHires</t>
  </si>
  <si>
    <t>Involuntary</t>
  </si>
  <si>
    <t>Voluntary</t>
  </si>
  <si>
    <t>Hourly</t>
  </si>
  <si>
    <t>Salary</t>
  </si>
  <si>
    <t>&lt;30</t>
  </si>
  <si>
    <t>30-49</t>
  </si>
  <si>
    <t>50+</t>
  </si>
  <si>
    <t>Turnover</t>
  </si>
  <si>
    <t>HR Management Dashboard</t>
  </si>
  <si>
    <t>Total Emp</t>
  </si>
  <si>
    <t>Full Time</t>
  </si>
  <si>
    <t>Part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</si>
</sst>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7" x14ac:knownFonts="1">
    <font>
      <sz val="11"/>
      <color theme="1"/>
      <name val="Century Gothic"/>
      <family val="2"/>
      <scheme val="minor"/>
    </font>
    <font>
      <sz val="11"/>
      <color theme="1"/>
      <name val="Century Gothic"/>
      <family val="2"/>
      <scheme val="minor"/>
    </font>
    <font>
      <b/>
      <sz val="11"/>
      <color theme="1"/>
      <name val="Century Gothic"/>
      <family val="2"/>
      <scheme val="minor"/>
    </font>
    <font>
      <sz val="22"/>
      <color rgb="FF002060"/>
      <name val="Century Gothic"/>
      <family val="2"/>
      <scheme val="minor"/>
    </font>
    <font>
      <sz val="11"/>
      <color rgb="FF002060"/>
      <name val="Century Gothic"/>
      <family val="2"/>
      <scheme val="minor"/>
    </font>
    <font>
      <sz val="18"/>
      <color rgb="FF002060"/>
      <name val="Century Gothic"/>
      <family val="2"/>
      <scheme val="minor"/>
    </font>
    <font>
      <sz val="16"/>
      <color rgb="FF002060"/>
      <name val="Century Gothic"/>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9" tint="0.79998168889431442"/>
        <bgColor indexed="64"/>
      </patternFill>
    </fill>
  </fills>
  <borders count="2">
    <border>
      <left/>
      <right/>
      <top/>
      <bottom/>
      <diagonal/>
    </border>
    <border>
      <left/>
      <right/>
      <top style="thin">
        <color theme="4" tint="0.39997558519241921"/>
      </top>
      <bottom/>
      <diagonal/>
    </border>
  </borders>
  <cellStyleXfs count="2">
    <xf numFmtId="0" fontId="0" fillId="0" borderId="0"/>
    <xf numFmtId="9" fontId="1" fillId="0" borderId="0" applyFont="0" applyFill="0" applyBorder="0" applyAlignment="0" applyProtection="0"/>
  </cellStyleXfs>
  <cellXfs count="17">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 fontId="0" fillId="0" borderId="0" xfId="0" applyNumberFormat="1"/>
    <xf numFmtId="0" fontId="2" fillId="2" borderId="1" xfId="0" applyNumberFormat="1" applyFont="1" applyFill="1" applyBorder="1"/>
    <xf numFmtId="9" fontId="0" fillId="0" borderId="0" xfId="0" applyNumberFormat="1"/>
    <xf numFmtId="164" fontId="0" fillId="0" borderId="0" xfId="0" applyNumberFormat="1"/>
    <xf numFmtId="0" fontId="0" fillId="3" borderId="0" xfId="0" applyFill="1"/>
    <xf numFmtId="0" fontId="4" fillId="3" borderId="0" xfId="0" applyFont="1" applyFill="1" applyAlignment="1">
      <alignment horizontal="center" vertical="center"/>
    </xf>
    <xf numFmtId="0" fontId="5" fillId="3" borderId="0" xfId="0" applyFont="1" applyFill="1" applyAlignment="1">
      <alignment horizontal="center" vertical="center"/>
    </xf>
    <xf numFmtId="0" fontId="3" fillId="3" borderId="0" xfId="0" applyFont="1" applyFill="1" applyAlignment="1">
      <alignment horizontal="center" vertical="center"/>
    </xf>
    <xf numFmtId="0" fontId="6" fillId="3" borderId="0" xfId="0" applyFont="1" applyFill="1" applyAlignment="1">
      <alignment vertical="center"/>
    </xf>
    <xf numFmtId="9" fontId="3" fillId="3" borderId="0" xfId="1" applyFont="1" applyFill="1" applyAlignment="1">
      <alignment horizontal="center" vertical="center"/>
    </xf>
    <xf numFmtId="0" fontId="3" fillId="3" borderId="0" xfId="0" applyFont="1" applyFill="1" applyAlignment="1">
      <alignment vertical="center"/>
    </xf>
  </cellXfs>
  <cellStyles count="2">
    <cellStyle name="Normal" xfId="0" builtinId="0"/>
    <cellStyle name="Percent" xfId="1" builtinId="5"/>
  </cellStyles>
  <dxfs count="206">
    <dxf>
      <numFmt numFmtId="13"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3" formatCode="0%"/>
    </dxf>
    <dxf>
      <numFmt numFmtId="13"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3"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3" formatCode="0%"/>
    </dxf>
    <dxf>
      <numFmt numFmtId="13"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3"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3" formatCode="0%"/>
    </dxf>
    <dxf>
      <numFmt numFmtId="13"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3"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microsoft.com/office/2007/relationships/slicerCache" Target="slicerCaches/slicerCache5.xml"/><Relationship Id="rId39" Type="http://schemas.openxmlformats.org/officeDocument/2006/relationships/customXml" Target="../customXml/item7.xml"/><Relationship Id="rId21" Type="http://schemas.openxmlformats.org/officeDocument/2006/relationships/pivotCacheDefinition" Target="pivotCache/pivotCacheDefinition12.xml"/><Relationship Id="rId34" Type="http://schemas.openxmlformats.org/officeDocument/2006/relationships/customXml" Target="../customXml/item2.xml"/><Relationship Id="rId42" Type="http://schemas.openxmlformats.org/officeDocument/2006/relationships/customXml" Target="../customXml/item10.xml"/><Relationship Id="rId47" Type="http://schemas.openxmlformats.org/officeDocument/2006/relationships/customXml" Target="../customXml/item15.xml"/><Relationship Id="rId50"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styles" Target="styles.xml"/><Relationship Id="rId11" Type="http://schemas.openxmlformats.org/officeDocument/2006/relationships/pivotCacheDefinition" Target="pivotCache/pivotCacheDefinition2.xml"/><Relationship Id="rId24" Type="http://schemas.microsoft.com/office/2007/relationships/slicerCache" Target="slicerCaches/slicerCache3.xml"/><Relationship Id="rId32" Type="http://schemas.openxmlformats.org/officeDocument/2006/relationships/calcChain" Target="calcChain.xml"/><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microsoft.com/office/2007/relationships/slicerCache" Target="slicerCaches/slicerCache2.xml"/><Relationship Id="rId28" Type="http://schemas.openxmlformats.org/officeDocument/2006/relationships/connections" Target="connections.xml"/><Relationship Id="rId36" Type="http://schemas.openxmlformats.org/officeDocument/2006/relationships/customXml" Target="../customXml/item4.xml"/><Relationship Id="rId49" Type="http://schemas.openxmlformats.org/officeDocument/2006/relationships/customXml" Target="../customXml/item17.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31" Type="http://schemas.openxmlformats.org/officeDocument/2006/relationships/powerPivotData" Target="model/item.data"/><Relationship Id="rId44"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microsoft.com/office/2007/relationships/slicerCache" Target="slicerCaches/slicerCache1.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microsoft.com/office/2007/relationships/slicerCache" Target="slicerCaches/slicerCache4.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20" Type="http://schemas.openxmlformats.org/officeDocument/2006/relationships/pivotCacheDefinition" Target="pivotCache/pivotCacheDefinition11.xml"/><Relationship Id="rId41"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[DashBoard_3.xlsx]Headline2!AgeGroup</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Headline2!$B$3:$B$4</c:f>
              <c:strCache>
                <c:ptCount val="1"/>
                <c:pt idx="0">
                  <c:v>F</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Headline2!$A$5:$A$8</c:f>
              <c:strCache>
                <c:ptCount val="3"/>
                <c:pt idx="0">
                  <c:v>&lt;30</c:v>
                </c:pt>
                <c:pt idx="1">
                  <c:v>30-49</c:v>
                </c:pt>
                <c:pt idx="2">
                  <c:v>50+</c:v>
                </c:pt>
              </c:strCache>
            </c:strRef>
          </c:cat>
          <c:val>
            <c:numRef>
              <c:f>Headline2!$B$5:$B$8</c:f>
              <c:numCache>
                <c:formatCode>General</c:formatCode>
                <c:ptCount val="3"/>
                <c:pt idx="0">
                  <c:v>172</c:v>
                </c:pt>
                <c:pt idx="1">
                  <c:v>81</c:v>
                </c:pt>
                <c:pt idx="2">
                  <c:v>44</c:v>
                </c:pt>
              </c:numCache>
            </c:numRef>
          </c:val>
          <c:extLst>
            <c:ext xmlns:c16="http://schemas.microsoft.com/office/drawing/2014/chart" uri="{C3380CC4-5D6E-409C-BE32-E72D297353CC}">
              <c16:uniqueId val="{00000000-0008-49FA-8DDA-2510BACD96CE}"/>
            </c:ext>
          </c:extLst>
        </c:ser>
        <c:ser>
          <c:idx val="1"/>
          <c:order val="1"/>
          <c:tx>
            <c:strRef>
              <c:f>Headline2!$C$3:$C$4</c:f>
              <c:strCache>
                <c:ptCount val="1"/>
                <c:pt idx="0">
                  <c:v>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Headline2!$A$5:$A$8</c:f>
              <c:strCache>
                <c:ptCount val="3"/>
                <c:pt idx="0">
                  <c:v>&lt;30</c:v>
                </c:pt>
                <c:pt idx="1">
                  <c:v>30-49</c:v>
                </c:pt>
                <c:pt idx="2">
                  <c:v>50+</c:v>
                </c:pt>
              </c:strCache>
            </c:strRef>
          </c:cat>
          <c:val>
            <c:numRef>
              <c:f>Headline2!$C$5:$C$8</c:f>
              <c:numCache>
                <c:formatCode>General</c:formatCode>
                <c:ptCount val="3"/>
                <c:pt idx="0">
                  <c:v>165</c:v>
                </c:pt>
                <c:pt idx="1">
                  <c:v>105</c:v>
                </c:pt>
                <c:pt idx="2">
                  <c:v>83</c:v>
                </c:pt>
              </c:numCache>
            </c:numRef>
          </c:val>
          <c:extLst>
            <c:ext xmlns:c16="http://schemas.microsoft.com/office/drawing/2014/chart" uri="{C3380CC4-5D6E-409C-BE32-E72D297353CC}">
              <c16:uniqueId val="{00000001-0008-49FA-8DDA-2510BACD96CE}"/>
            </c:ext>
          </c:extLst>
        </c:ser>
        <c:dLbls>
          <c:dLblPos val="outEnd"/>
          <c:showLegendKey val="0"/>
          <c:showVal val="1"/>
          <c:showCatName val="0"/>
          <c:showSerName val="0"/>
          <c:showPercent val="0"/>
          <c:showBubbleSize val="0"/>
        </c:dLbls>
        <c:gapWidth val="219"/>
        <c:overlap val="-27"/>
        <c:axId val="6477679"/>
        <c:axId val="2060001776"/>
      </c:barChart>
      <c:catAx>
        <c:axId val="6477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001776"/>
        <c:crosses val="autoZero"/>
        <c:auto val="1"/>
        <c:lblAlgn val="ctr"/>
        <c:lblOffset val="100"/>
        <c:noMultiLvlLbl val="0"/>
      </c:catAx>
      <c:valAx>
        <c:axId val="2060001776"/>
        <c:scaling>
          <c:orientation val="minMax"/>
        </c:scaling>
        <c:delete val="1"/>
        <c:axPos val="l"/>
        <c:numFmt formatCode="General" sourceLinked="1"/>
        <c:majorTickMark val="none"/>
        <c:minorTickMark val="none"/>
        <c:tickLblPos val="nextTo"/>
        <c:crossAx val="6477679"/>
        <c:crosses val="autoZero"/>
        <c:crossBetween val="between"/>
      </c:valAx>
      <c:spPr>
        <a:noFill/>
        <a:ln>
          <a:noFill/>
        </a:ln>
        <a:effectLst/>
      </c:spPr>
    </c:plotArea>
    <c:legend>
      <c:legendPos val="t"/>
      <c:layout>
        <c:manualLayout>
          <c:xMode val="edge"/>
          <c:yMode val="edge"/>
          <c:x val="0.67674065576240061"/>
          <c:y val="7.5373134328358252E-2"/>
          <c:w val="0.16677123802796417"/>
          <c:h val="0.152028091083209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[DashBoard_3.xlsx]ActiveEmp Pivot!ActiveEmployee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Active Employees</a:t>
            </a:r>
          </a:p>
        </c:rich>
      </c:tx>
      <c:layout>
        <c:manualLayout>
          <c:xMode val="edge"/>
          <c:yMode val="edge"/>
          <c:x val="6.6159287659171576E-2"/>
          <c:y val="4.97997227684724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106461964346592E-2"/>
          <c:y val="0.24885385480570593"/>
          <c:w val="0.96109131807888593"/>
          <c:h val="0.51316653693904235"/>
        </c:manualLayout>
      </c:layout>
      <c:barChart>
        <c:barDir val="col"/>
        <c:grouping val="clustered"/>
        <c:varyColors val="0"/>
        <c:ser>
          <c:idx val="0"/>
          <c:order val="0"/>
          <c:tx>
            <c:strRef>
              <c:f>'ActiveEmp Pivot'!$B$3</c:f>
              <c:strCache>
                <c:ptCount val="1"/>
                <c:pt idx="0">
                  <c:v>ActiveEmployee</c:v>
                </c:pt>
              </c:strCache>
            </c:strRef>
          </c:tx>
          <c:spPr>
            <a:solidFill>
              <a:schemeClr val="accent2">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'ActiveEmp Pivot'!$A$4:$A$92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'ActiveEmp Pivot'!$B$4:$B$92</c:f>
              <c:numCache>
                <c:formatCode>General</c:formatCode>
                <c:ptCount val="48"/>
                <c:pt idx="0">
                  <c:v>228</c:v>
                </c:pt>
                <c:pt idx="1">
                  <c:v>229</c:v>
                </c:pt>
                <c:pt idx="2">
                  <c:v>229</c:v>
                </c:pt>
                <c:pt idx="3">
                  <c:v>233</c:v>
                </c:pt>
                <c:pt idx="4">
                  <c:v>242</c:v>
                </c:pt>
                <c:pt idx="5">
                  <c:v>251</c:v>
                </c:pt>
                <c:pt idx="6">
                  <c:v>258</c:v>
                </c:pt>
                <c:pt idx="7">
                  <c:v>269</c:v>
                </c:pt>
                <c:pt idx="8">
                  <c:v>275</c:v>
                </c:pt>
                <c:pt idx="9">
                  <c:v>289</c:v>
                </c:pt>
                <c:pt idx="10">
                  <c:v>291</c:v>
                </c:pt>
                <c:pt idx="11">
                  <c:v>300</c:v>
                </c:pt>
                <c:pt idx="12">
                  <c:v>312</c:v>
                </c:pt>
                <c:pt idx="13">
                  <c:v>322</c:v>
                </c:pt>
                <c:pt idx="14">
                  <c:v>338</c:v>
                </c:pt>
                <c:pt idx="15">
                  <c:v>343</c:v>
                </c:pt>
                <c:pt idx="16">
                  <c:v>351</c:v>
                </c:pt>
                <c:pt idx="17">
                  <c:v>361</c:v>
                </c:pt>
                <c:pt idx="18">
                  <c:v>370</c:v>
                </c:pt>
                <c:pt idx="19">
                  <c:v>386</c:v>
                </c:pt>
                <c:pt idx="20">
                  <c:v>403</c:v>
                </c:pt>
                <c:pt idx="21">
                  <c:v>426</c:v>
                </c:pt>
                <c:pt idx="22">
                  <c:v>453</c:v>
                </c:pt>
                <c:pt idx="23">
                  <c:v>467</c:v>
                </c:pt>
                <c:pt idx="24">
                  <c:v>455</c:v>
                </c:pt>
                <c:pt idx="25">
                  <c:v>454</c:v>
                </c:pt>
                <c:pt idx="26">
                  <c:v>449</c:v>
                </c:pt>
                <c:pt idx="27">
                  <c:v>448</c:v>
                </c:pt>
                <c:pt idx="28">
                  <c:v>454</c:v>
                </c:pt>
                <c:pt idx="29">
                  <c:v>458</c:v>
                </c:pt>
                <c:pt idx="30">
                  <c:v>462</c:v>
                </c:pt>
                <c:pt idx="31">
                  <c:v>488</c:v>
                </c:pt>
                <c:pt idx="32">
                  <c:v>494</c:v>
                </c:pt>
                <c:pt idx="33">
                  <c:v>504</c:v>
                </c:pt>
                <c:pt idx="34">
                  <c:v>517</c:v>
                </c:pt>
                <c:pt idx="35">
                  <c:v>505</c:v>
                </c:pt>
                <c:pt idx="36">
                  <c:v>506</c:v>
                </c:pt>
                <c:pt idx="37">
                  <c:v>505</c:v>
                </c:pt>
                <c:pt idx="38">
                  <c:v>525</c:v>
                </c:pt>
                <c:pt idx="39">
                  <c:v>537</c:v>
                </c:pt>
                <c:pt idx="40">
                  <c:v>571</c:v>
                </c:pt>
                <c:pt idx="41">
                  <c:v>633</c:v>
                </c:pt>
                <c:pt idx="42">
                  <c:v>635</c:v>
                </c:pt>
                <c:pt idx="43">
                  <c:v>634</c:v>
                </c:pt>
                <c:pt idx="44">
                  <c:v>648</c:v>
                </c:pt>
                <c:pt idx="45">
                  <c:v>658</c:v>
                </c:pt>
                <c:pt idx="46">
                  <c:v>657</c:v>
                </c:pt>
                <c:pt idx="47">
                  <c:v>650</c:v>
                </c:pt>
              </c:numCache>
            </c:numRef>
          </c:val>
          <c:extLst>
            <c:ext xmlns:c16="http://schemas.microsoft.com/office/drawing/2014/chart" uri="{C3380CC4-5D6E-409C-BE32-E72D297353CC}">
              <c16:uniqueId val="{00000000-F338-4C01-96B9-C3FBC03C7148}"/>
            </c:ext>
          </c:extLst>
        </c:ser>
        <c:ser>
          <c:idx val="1"/>
          <c:order val="1"/>
          <c:tx>
            <c:strRef>
              <c:f>'ActiveEmp Pivot'!$C$3</c:f>
              <c:strCache>
                <c:ptCount val="1"/>
                <c:pt idx="0">
                  <c:v>NewEmployee</c:v>
                </c:pt>
              </c:strCache>
            </c:strRef>
          </c:tx>
          <c:spPr>
            <a:solidFill>
              <a:schemeClr val="accent2">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'ActiveEmp Pivot'!$A$4:$A$92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'ActiveEmp Pivot'!$C$4:$C$92</c:f>
              <c:numCache>
                <c:formatCode>General</c:formatCode>
                <c:ptCount val="48"/>
                <c:pt idx="0">
                  <c:v>1</c:v>
                </c:pt>
                <c:pt idx="1">
                  <c:v>1</c:v>
                </c:pt>
                <c:pt idx="2">
                  <c:v>1</c:v>
                </c:pt>
                <c:pt idx="3">
                  <c:v>4</c:v>
                </c:pt>
                <c:pt idx="4">
                  <c:v>8</c:v>
                </c:pt>
                <c:pt idx="5">
                  <c:v>9</c:v>
                </c:pt>
                <c:pt idx="6">
                  <c:v>7</c:v>
                </c:pt>
                <c:pt idx="7">
                  <c:v>11</c:v>
                </c:pt>
                <c:pt idx="8">
                  <c:v>6</c:v>
                </c:pt>
                <c:pt idx="9">
                  <c:v>14</c:v>
                </c:pt>
                <c:pt idx="10">
                  <c:v>9</c:v>
                </c:pt>
                <c:pt idx="11">
                  <c:v>7</c:v>
                </c:pt>
                <c:pt idx="12">
                  <c:v>10</c:v>
                </c:pt>
                <c:pt idx="13">
                  <c:v>9</c:v>
                </c:pt>
                <c:pt idx="14">
                  <c:v>18</c:v>
                </c:pt>
                <c:pt idx="15">
                  <c:v>8</c:v>
                </c:pt>
                <c:pt idx="16">
                  <c:v>7</c:v>
                </c:pt>
                <c:pt idx="17">
                  <c:v>7</c:v>
                </c:pt>
                <c:pt idx="18">
                  <c:v>8</c:v>
                </c:pt>
                <c:pt idx="19">
                  <c:v>18</c:v>
                </c:pt>
                <c:pt idx="20">
                  <c:v>21</c:v>
                </c:pt>
                <c:pt idx="21">
                  <c:v>24</c:v>
                </c:pt>
                <c:pt idx="22">
                  <c:v>33</c:v>
                </c:pt>
                <c:pt idx="23">
                  <c:v>17</c:v>
                </c:pt>
                <c:pt idx="24">
                  <c:v>18</c:v>
                </c:pt>
                <c:pt idx="25">
                  <c:v>27</c:v>
                </c:pt>
                <c:pt idx="26">
                  <c:v>21</c:v>
                </c:pt>
                <c:pt idx="27">
                  <c:v>31</c:v>
                </c:pt>
                <c:pt idx="28">
                  <c:v>47</c:v>
                </c:pt>
                <c:pt idx="29">
                  <c:v>36</c:v>
                </c:pt>
                <c:pt idx="30">
                  <c:v>53</c:v>
                </c:pt>
                <c:pt idx="31">
                  <c:v>76</c:v>
                </c:pt>
                <c:pt idx="32">
                  <c:v>47</c:v>
                </c:pt>
                <c:pt idx="33">
                  <c:v>65</c:v>
                </c:pt>
                <c:pt idx="34">
                  <c:v>55</c:v>
                </c:pt>
                <c:pt idx="35">
                  <c:v>10</c:v>
                </c:pt>
                <c:pt idx="36">
                  <c:v>39</c:v>
                </c:pt>
                <c:pt idx="37">
                  <c:v>34</c:v>
                </c:pt>
                <c:pt idx="38">
                  <c:v>54</c:v>
                </c:pt>
                <c:pt idx="39">
                  <c:v>72</c:v>
                </c:pt>
                <c:pt idx="40">
                  <c:v>108</c:v>
                </c:pt>
                <c:pt idx="41">
                  <c:v>118</c:v>
                </c:pt>
                <c:pt idx="42">
                  <c:v>102</c:v>
                </c:pt>
                <c:pt idx="43">
                  <c:v>96</c:v>
                </c:pt>
                <c:pt idx="44">
                  <c:v>80</c:v>
                </c:pt>
                <c:pt idx="45">
                  <c:v>102</c:v>
                </c:pt>
                <c:pt idx="46">
                  <c:v>45</c:v>
                </c:pt>
                <c:pt idx="47">
                  <c:v>2</c:v>
                </c:pt>
              </c:numCache>
            </c:numRef>
          </c:val>
          <c:extLst>
            <c:ext xmlns:c16="http://schemas.microsoft.com/office/drawing/2014/chart" uri="{C3380CC4-5D6E-409C-BE32-E72D297353CC}">
              <c16:uniqueId val="{00000001-F338-4C01-96B9-C3FBC03C7148}"/>
            </c:ext>
          </c:extLst>
        </c:ser>
        <c:dLbls>
          <c:dLblPos val="outEnd"/>
          <c:showLegendKey val="0"/>
          <c:showVal val="1"/>
          <c:showCatName val="0"/>
          <c:showSerName val="0"/>
          <c:showPercent val="0"/>
          <c:showBubbleSize val="0"/>
        </c:dLbls>
        <c:gapWidth val="98"/>
        <c:overlap val="100"/>
        <c:axId val="2103996000"/>
        <c:axId val="2058972048"/>
      </c:barChart>
      <c:catAx>
        <c:axId val="210399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972048"/>
        <c:crosses val="autoZero"/>
        <c:auto val="1"/>
        <c:lblAlgn val="ctr"/>
        <c:lblOffset val="100"/>
        <c:noMultiLvlLbl val="0"/>
      </c:catAx>
      <c:valAx>
        <c:axId val="2058972048"/>
        <c:scaling>
          <c:orientation val="minMax"/>
        </c:scaling>
        <c:delete val="1"/>
        <c:axPos val="l"/>
        <c:numFmt formatCode="General" sourceLinked="1"/>
        <c:majorTickMark val="none"/>
        <c:minorTickMark val="none"/>
        <c:tickLblPos val="nextTo"/>
        <c:crossAx val="2103996000"/>
        <c:crosses val="autoZero"/>
        <c:crossBetween val="between"/>
      </c:valAx>
      <c:spPr>
        <a:noFill/>
        <a:ln>
          <a:noFill/>
        </a:ln>
        <a:effectLst/>
      </c:spPr>
    </c:plotArea>
    <c:legend>
      <c:legendPos val="t"/>
      <c:layout>
        <c:manualLayout>
          <c:xMode val="edge"/>
          <c:yMode val="edge"/>
          <c:x val="0.42123468133979564"/>
          <c:y val="5.8473174483981413E-2"/>
          <c:w val="0.18306031375664319"/>
          <c:h val="7.003135029791605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[DashBoard_3.xlsx]Ethnic 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a:t>
            </a:r>
            <a:r>
              <a:rPr lang="en-US" baseline="0"/>
              <a:t> Employees by Ethnic Groups</a:t>
            </a:r>
            <a:endParaRPr lang="en-US"/>
          </a:p>
        </c:rich>
      </c:tx>
      <c:layout>
        <c:manualLayout>
          <c:xMode val="edge"/>
          <c:yMode val="edge"/>
          <c:x val="0.11149954121910362"/>
          <c:y val="7.20087089440084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1892626571525655E-2"/>
          <c:y val="0.21017904011998501"/>
          <c:w val="0.96262317363234795"/>
          <c:h val="0.60372359705036871"/>
        </c:manualLayout>
      </c:layout>
      <c:barChart>
        <c:barDir val="col"/>
        <c:grouping val="clustered"/>
        <c:varyColors val="0"/>
        <c:ser>
          <c:idx val="0"/>
          <c:order val="0"/>
          <c:tx>
            <c:strRef>
              <c:f>'Ethnic Pivot'!$B$3:$B$4</c:f>
              <c:strCache>
                <c:ptCount val="1"/>
                <c:pt idx="0">
                  <c:v>FT</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'Ethnic Pivot'!$A$5:$A$26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 Pivot'!$B$5:$B$26</c:f>
              <c:numCache>
                <c:formatCode>General</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0225-4B43-8A90-03B6A5449891}"/>
            </c:ext>
          </c:extLst>
        </c:ser>
        <c:ser>
          <c:idx val="1"/>
          <c:order val="1"/>
          <c:tx>
            <c:strRef>
              <c:f>'Ethnic Pivot'!$C$3:$C$4</c:f>
              <c:strCache>
                <c:ptCount val="1"/>
                <c:pt idx="0">
                  <c:v>PT</c:v>
                </c:pt>
              </c:strCache>
            </c:strRef>
          </c:tx>
          <c:spPr>
            <a:solidFill>
              <a:schemeClr val="accent5">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'Ethnic Pivot'!$A$5:$A$26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 Pivot'!$C$5:$C$26</c:f>
              <c:numCache>
                <c:formatCode>General</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1-0225-4B43-8A90-03B6A5449891}"/>
            </c:ext>
          </c:extLst>
        </c:ser>
        <c:dLbls>
          <c:dLblPos val="outEnd"/>
          <c:showLegendKey val="0"/>
          <c:showVal val="1"/>
          <c:showCatName val="0"/>
          <c:showSerName val="0"/>
          <c:showPercent val="0"/>
          <c:showBubbleSize val="0"/>
        </c:dLbls>
        <c:gapWidth val="219"/>
        <c:overlap val="-27"/>
        <c:axId val="162284960"/>
        <c:axId val="2101245712"/>
      </c:barChart>
      <c:catAx>
        <c:axId val="162284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245712"/>
        <c:crosses val="autoZero"/>
        <c:auto val="1"/>
        <c:lblAlgn val="ctr"/>
        <c:lblOffset val="100"/>
        <c:noMultiLvlLbl val="0"/>
      </c:catAx>
      <c:valAx>
        <c:axId val="2101245712"/>
        <c:scaling>
          <c:orientation val="minMax"/>
        </c:scaling>
        <c:delete val="1"/>
        <c:axPos val="l"/>
        <c:numFmt formatCode="General" sourceLinked="1"/>
        <c:majorTickMark val="none"/>
        <c:minorTickMark val="none"/>
        <c:tickLblPos val="nextTo"/>
        <c:crossAx val="162284960"/>
        <c:crosses val="autoZero"/>
        <c:crossBetween val="between"/>
      </c:valAx>
      <c:spPr>
        <a:noFill/>
        <a:ln>
          <a:noFill/>
        </a:ln>
        <a:effectLst/>
      </c:spPr>
    </c:plotArea>
    <c:legend>
      <c:legendPos val="t"/>
      <c:layout>
        <c:manualLayout>
          <c:xMode val="edge"/>
          <c:yMode val="edge"/>
          <c:x val="0.69004714076150653"/>
          <c:y val="7.7854812398042428E-2"/>
          <c:w val="8.6335340759017554E-2"/>
          <c:h val="6.882185199933205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[DashBoard_3.xlsx]Tenure 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Tenure Months</a:t>
            </a:r>
          </a:p>
        </c:rich>
      </c:tx>
      <c:layout>
        <c:manualLayout>
          <c:xMode val="edge"/>
          <c:yMode val="edge"/>
          <c:x val="0.412817437855171"/>
          <c:y val="1.81066664433035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'Tenure Pivot'!$B$3:$B$4</c:f>
              <c:strCache>
                <c:ptCount val="1"/>
                <c:pt idx="0">
                  <c:v>FT</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'Tenure Pivot'!$A$5:$A$26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 Pivot'!$B$5:$B$26</c:f>
              <c:numCache>
                <c:formatCode>0</c:formatCode>
                <c:ptCount val="14"/>
                <c:pt idx="0">
                  <c:v>76.815238095238087</c:v>
                </c:pt>
                <c:pt idx="1">
                  <c:v>112.63642857142858</c:v>
                </c:pt>
                <c:pt idx="2">
                  <c:v>86.816800000000001</c:v>
                </c:pt>
                <c:pt idx="3">
                  <c:v>63.764000000000003</c:v>
                </c:pt>
                <c:pt idx="4">
                  <c:v>55.166428571428575</c:v>
                </c:pt>
                <c:pt idx="5">
                  <c:v>130.64363636363635</c:v>
                </c:pt>
                <c:pt idx="6">
                  <c:v>88.446315789473687</c:v>
                </c:pt>
                <c:pt idx="7">
                  <c:v>83.696923076923071</c:v>
                </c:pt>
                <c:pt idx="8">
                  <c:v>86.20703703703704</c:v>
                </c:pt>
                <c:pt idx="9">
                  <c:v>66.261538461538464</c:v>
                </c:pt>
                <c:pt idx="10">
                  <c:v>68.317826086956515</c:v>
                </c:pt>
                <c:pt idx="11">
                  <c:v>74.398571428571429</c:v>
                </c:pt>
                <c:pt idx="12">
                  <c:v>73.84571428571428</c:v>
                </c:pt>
                <c:pt idx="13">
                  <c:v>93.846666666666664</c:v>
                </c:pt>
              </c:numCache>
            </c:numRef>
          </c:val>
          <c:extLst>
            <c:ext xmlns:c16="http://schemas.microsoft.com/office/drawing/2014/chart" uri="{C3380CC4-5D6E-409C-BE32-E72D297353CC}">
              <c16:uniqueId val="{00000000-0B25-4E53-999B-802A3F3F3DE6}"/>
            </c:ext>
          </c:extLst>
        </c:ser>
        <c:ser>
          <c:idx val="1"/>
          <c:order val="1"/>
          <c:tx>
            <c:strRef>
              <c:f>'Tenure Pivot'!$C$3:$C$4</c:f>
              <c:strCache>
                <c:ptCount val="1"/>
                <c:pt idx="0">
                  <c:v>PT</c:v>
                </c:pt>
              </c:strCache>
            </c:strRef>
          </c:tx>
          <c:spPr>
            <a:solidFill>
              <a:schemeClr val="accent5">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'Tenure Pivot'!$A$5:$A$26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 Pivot'!$C$5:$C$26</c:f>
              <c:numCache>
                <c:formatCode>0</c:formatCode>
                <c:ptCount val="14"/>
                <c:pt idx="0">
                  <c:v>28.947199999999999</c:v>
                </c:pt>
                <c:pt idx="1">
                  <c:v>20.302857142857142</c:v>
                </c:pt>
                <c:pt idx="2">
                  <c:v>15.668823529411766</c:v>
                </c:pt>
                <c:pt idx="3">
                  <c:v>16.629428571428569</c:v>
                </c:pt>
                <c:pt idx="4">
                  <c:v>10.90764705882353</c:v>
                </c:pt>
                <c:pt idx="5">
                  <c:v>18.820399999999999</c:v>
                </c:pt>
                <c:pt idx="6">
                  <c:v>18.317083333333333</c:v>
                </c:pt>
                <c:pt idx="7">
                  <c:v>18.36611111111111</c:v>
                </c:pt>
                <c:pt idx="8">
                  <c:v>12.388260869565217</c:v>
                </c:pt>
                <c:pt idx="9">
                  <c:v>33.782258064516128</c:v>
                </c:pt>
                <c:pt idx="10">
                  <c:v>12.6516</c:v>
                </c:pt>
                <c:pt idx="11">
                  <c:v>19.814146341463413</c:v>
                </c:pt>
                <c:pt idx="12">
                  <c:v>7.696315789473684</c:v>
                </c:pt>
                <c:pt idx="13">
                  <c:v>17.697741935483872</c:v>
                </c:pt>
              </c:numCache>
            </c:numRef>
          </c:val>
          <c:extLst>
            <c:ext xmlns:c16="http://schemas.microsoft.com/office/drawing/2014/chart" uri="{C3380CC4-5D6E-409C-BE32-E72D297353CC}">
              <c16:uniqueId val="{00000001-0B25-4E53-999B-802A3F3F3DE6}"/>
            </c:ext>
          </c:extLst>
        </c:ser>
        <c:dLbls>
          <c:dLblPos val="outEnd"/>
          <c:showLegendKey val="0"/>
          <c:showVal val="1"/>
          <c:showCatName val="0"/>
          <c:showSerName val="0"/>
          <c:showPercent val="0"/>
          <c:showBubbleSize val="0"/>
        </c:dLbls>
        <c:gapWidth val="182"/>
        <c:axId val="168547328"/>
        <c:axId val="2101246128"/>
      </c:barChart>
      <c:catAx>
        <c:axId val="168547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246128"/>
        <c:crosses val="autoZero"/>
        <c:auto val="1"/>
        <c:lblAlgn val="ctr"/>
        <c:lblOffset val="100"/>
        <c:noMultiLvlLbl val="0"/>
      </c:catAx>
      <c:valAx>
        <c:axId val="2101246128"/>
        <c:scaling>
          <c:orientation val="minMax"/>
        </c:scaling>
        <c:delete val="1"/>
        <c:axPos val="b"/>
        <c:numFmt formatCode="0" sourceLinked="1"/>
        <c:majorTickMark val="none"/>
        <c:minorTickMark val="none"/>
        <c:tickLblPos val="nextTo"/>
        <c:crossAx val="168547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[DashBoard_3.xlsx]Region Pivot!RegionPivot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Actives</a:t>
            </a:r>
            <a:r>
              <a:rPr lang="en-US" baseline="0"/>
              <a:t> by Region</a:t>
            </a:r>
          </a:p>
        </c:rich>
      </c:tx>
      <c:layout>
        <c:manualLayout>
          <c:xMode val="edge"/>
          <c:yMode val="edge"/>
          <c:x val="0.35164599555048848"/>
          <c:y val="2.84653454677428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Pivot'!$B$3:$B$4</c:f>
              <c:strCache>
                <c:ptCount val="1"/>
                <c:pt idx="0">
                  <c:v>FT</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Pivot'!$A$5:$A$12</c:f>
              <c:strCache>
                <c:ptCount val="7"/>
                <c:pt idx="0">
                  <c:v>Central</c:v>
                </c:pt>
                <c:pt idx="1">
                  <c:v>East</c:v>
                </c:pt>
                <c:pt idx="2">
                  <c:v>Midwest</c:v>
                </c:pt>
                <c:pt idx="3">
                  <c:v>North</c:v>
                </c:pt>
                <c:pt idx="4">
                  <c:v>Northwest</c:v>
                </c:pt>
                <c:pt idx="5">
                  <c:v>South</c:v>
                </c:pt>
                <c:pt idx="6">
                  <c:v>West</c:v>
                </c:pt>
              </c:strCache>
            </c:strRef>
          </c:cat>
          <c:val>
            <c:numRef>
              <c:f>'Region Pivot'!$B$5:$B$12</c:f>
              <c:numCache>
                <c:formatCode>General</c:formatCode>
                <c:ptCount val="7"/>
                <c:pt idx="0">
                  <c:v>25</c:v>
                </c:pt>
                <c:pt idx="1">
                  <c:v>86</c:v>
                </c:pt>
                <c:pt idx="2">
                  <c:v>21</c:v>
                </c:pt>
                <c:pt idx="3">
                  <c:v>34</c:v>
                </c:pt>
                <c:pt idx="4">
                  <c:v>21</c:v>
                </c:pt>
                <c:pt idx="5">
                  <c:v>33</c:v>
                </c:pt>
                <c:pt idx="6">
                  <c:v>27</c:v>
                </c:pt>
              </c:numCache>
            </c:numRef>
          </c:val>
          <c:extLst>
            <c:ext xmlns:c16="http://schemas.microsoft.com/office/drawing/2014/chart" uri="{C3380CC4-5D6E-409C-BE32-E72D297353CC}">
              <c16:uniqueId val="{00000000-E785-490A-B6FC-2176795C350D}"/>
            </c:ext>
          </c:extLst>
        </c:ser>
        <c:ser>
          <c:idx val="1"/>
          <c:order val="1"/>
          <c:tx>
            <c:strRef>
              <c:f>'Region Pivot'!$C$3:$C$4</c:f>
              <c:strCache>
                <c:ptCount val="1"/>
                <c:pt idx="0">
                  <c:v>PT</c:v>
                </c:pt>
              </c:strCache>
            </c:strRef>
          </c:tx>
          <c:spPr>
            <a:solidFill>
              <a:schemeClr val="accent5">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Pivot'!$A$5:$A$12</c:f>
              <c:strCache>
                <c:ptCount val="7"/>
                <c:pt idx="0">
                  <c:v>Central</c:v>
                </c:pt>
                <c:pt idx="1">
                  <c:v>East</c:v>
                </c:pt>
                <c:pt idx="2">
                  <c:v>Midwest</c:v>
                </c:pt>
                <c:pt idx="3">
                  <c:v>North</c:v>
                </c:pt>
                <c:pt idx="4">
                  <c:v>Northwest</c:v>
                </c:pt>
                <c:pt idx="5">
                  <c:v>South</c:v>
                </c:pt>
                <c:pt idx="6">
                  <c:v>West</c:v>
                </c:pt>
              </c:strCache>
            </c:strRef>
          </c:cat>
          <c:val>
            <c:numRef>
              <c:f>'Region Pivot'!$C$5:$C$12</c:f>
              <c:numCache>
                <c:formatCode>General</c:formatCode>
                <c:ptCount val="7"/>
                <c:pt idx="0">
                  <c:v>50</c:v>
                </c:pt>
                <c:pt idx="1">
                  <c:v>27</c:v>
                </c:pt>
                <c:pt idx="2">
                  <c:v>41</c:v>
                </c:pt>
                <c:pt idx="3">
                  <c:v>90</c:v>
                </c:pt>
                <c:pt idx="4">
                  <c:v>73</c:v>
                </c:pt>
                <c:pt idx="5">
                  <c:v>81</c:v>
                </c:pt>
                <c:pt idx="6">
                  <c:v>41</c:v>
                </c:pt>
              </c:numCache>
            </c:numRef>
          </c:val>
          <c:extLst>
            <c:ext xmlns:c16="http://schemas.microsoft.com/office/drawing/2014/chart" uri="{C3380CC4-5D6E-409C-BE32-E72D297353CC}">
              <c16:uniqueId val="{00000001-E785-490A-B6FC-2176795C350D}"/>
            </c:ext>
          </c:extLst>
        </c:ser>
        <c:dLbls>
          <c:dLblPos val="outEnd"/>
          <c:showLegendKey val="0"/>
          <c:showVal val="1"/>
          <c:showCatName val="0"/>
          <c:showSerName val="0"/>
          <c:showPercent val="0"/>
          <c:showBubbleSize val="0"/>
        </c:dLbls>
        <c:gapWidth val="182"/>
        <c:axId val="307821312"/>
        <c:axId val="2058970800"/>
      </c:barChart>
      <c:catAx>
        <c:axId val="307821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970800"/>
        <c:crosses val="autoZero"/>
        <c:auto val="1"/>
        <c:lblAlgn val="ctr"/>
        <c:lblOffset val="100"/>
        <c:noMultiLvlLbl val="0"/>
      </c:catAx>
      <c:valAx>
        <c:axId val="2058970800"/>
        <c:scaling>
          <c:orientation val="minMax"/>
        </c:scaling>
        <c:delete val="1"/>
        <c:axPos val="b"/>
        <c:numFmt formatCode="General" sourceLinked="1"/>
        <c:majorTickMark val="none"/>
        <c:minorTickMark val="none"/>
        <c:tickLblPos val="nextTo"/>
        <c:crossAx val="30782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[DashBoard_3.xlsx]Seperations!Seperations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Seperations</a:t>
            </a:r>
          </a:p>
        </c:rich>
      </c:tx>
      <c:layout>
        <c:manualLayout>
          <c:xMode val="edge"/>
          <c:yMode val="edge"/>
          <c:x val="8.881568374378733E-2"/>
          <c:y val="7.37474903351591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Seperations!$B$3</c:f>
              <c:strCache>
                <c:ptCount val="1"/>
                <c:pt idx="0">
                  <c:v>Seperations</c:v>
                </c:pt>
              </c:strCache>
            </c:strRef>
          </c:tx>
          <c:spPr>
            <a:solidFill>
              <a:schemeClr val="accent3">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Seperations!$A$4:$A$8</c:f>
              <c:strCache>
                <c:ptCount val="4"/>
                <c:pt idx="0">
                  <c:v>2015</c:v>
                </c:pt>
                <c:pt idx="1">
                  <c:v>2016</c:v>
                </c:pt>
                <c:pt idx="2">
                  <c:v>2017</c:v>
                </c:pt>
                <c:pt idx="3">
                  <c:v>2018</c:v>
                </c:pt>
              </c:strCache>
            </c:strRef>
          </c:cat>
          <c:val>
            <c:numRef>
              <c:f>Seperations!$B$4:$B$8</c:f>
              <c:numCache>
                <c:formatCode>General</c:formatCode>
                <c:ptCount val="4"/>
                <c:pt idx="0">
                  <c:v>11</c:v>
                </c:pt>
                <c:pt idx="1">
                  <c:v>96</c:v>
                </c:pt>
                <c:pt idx="2">
                  <c:v>599</c:v>
                </c:pt>
                <c:pt idx="3">
                  <c:v>950</c:v>
                </c:pt>
              </c:numCache>
            </c:numRef>
          </c:val>
          <c:extLst>
            <c:ext xmlns:c16="http://schemas.microsoft.com/office/drawing/2014/chart" uri="{C3380CC4-5D6E-409C-BE32-E72D297353CC}">
              <c16:uniqueId val="{00000000-9A5C-418F-BFF4-BA302117AE65}"/>
            </c:ext>
          </c:extLst>
        </c:ser>
        <c:ser>
          <c:idx val="1"/>
          <c:order val="1"/>
          <c:tx>
            <c:strRef>
              <c:f>Seperations!$C$3</c:f>
              <c:strCache>
                <c:ptCount val="1"/>
                <c:pt idx="0">
                  <c:v>BadHires</c:v>
                </c:pt>
              </c:strCache>
            </c:strRef>
          </c:tx>
          <c:spPr>
            <a:solidFill>
              <a:schemeClr val="accent3">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Seperations!$A$4:$A$8</c:f>
              <c:strCache>
                <c:ptCount val="4"/>
                <c:pt idx="0">
                  <c:v>2015</c:v>
                </c:pt>
                <c:pt idx="1">
                  <c:v>2016</c:v>
                </c:pt>
                <c:pt idx="2">
                  <c:v>2017</c:v>
                </c:pt>
                <c:pt idx="3">
                  <c:v>2018</c:v>
                </c:pt>
              </c:strCache>
            </c:strRef>
          </c:cat>
          <c:val>
            <c:numRef>
              <c:f>Seperations!$C$4:$C$8</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1-9A5C-418F-BFF4-BA302117AE65}"/>
            </c:ext>
          </c:extLst>
        </c:ser>
        <c:dLbls>
          <c:dLblPos val="outEnd"/>
          <c:showLegendKey val="0"/>
          <c:showVal val="1"/>
          <c:showCatName val="0"/>
          <c:showSerName val="0"/>
          <c:showPercent val="0"/>
          <c:showBubbleSize val="0"/>
        </c:dLbls>
        <c:gapWidth val="219"/>
        <c:overlap val="-27"/>
        <c:axId val="307828512"/>
        <c:axId val="2060001360"/>
      </c:barChart>
      <c:catAx>
        <c:axId val="30782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001360"/>
        <c:crosses val="autoZero"/>
        <c:auto val="1"/>
        <c:lblAlgn val="ctr"/>
        <c:lblOffset val="100"/>
        <c:noMultiLvlLbl val="0"/>
      </c:catAx>
      <c:valAx>
        <c:axId val="2060001360"/>
        <c:scaling>
          <c:orientation val="minMax"/>
        </c:scaling>
        <c:delete val="1"/>
        <c:axPos val="l"/>
        <c:numFmt formatCode="General" sourceLinked="1"/>
        <c:majorTickMark val="none"/>
        <c:minorTickMark val="none"/>
        <c:tickLblPos val="nextTo"/>
        <c:crossAx val="307828512"/>
        <c:crosses val="autoZero"/>
        <c:crossBetween val="between"/>
      </c:valAx>
      <c:spPr>
        <a:noFill/>
        <a:ln>
          <a:noFill/>
        </a:ln>
        <a:effectLst/>
      </c:spPr>
    </c:plotArea>
    <c:legend>
      <c:legendPos val="t"/>
      <c:layout>
        <c:manualLayout>
          <c:xMode val="edge"/>
          <c:yMode val="edge"/>
          <c:x val="0.56237757607095673"/>
          <c:y val="6.9553101822346947E-2"/>
          <c:w val="0.22796291262929699"/>
          <c:h val="7.778110060870714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[DashBoard_3.xlsx]TermReason Pivot!TermReason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Termination Reason</a:t>
            </a:r>
          </a:p>
        </c:rich>
      </c:tx>
      <c:layout>
        <c:manualLayout>
          <c:xMode val="edge"/>
          <c:yMode val="edge"/>
          <c:x val="0.10686542770438119"/>
          <c:y val="7.50816093739684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135701947217508E-2"/>
          <c:y val="0.24593204569485205"/>
          <c:w val="0.94462681964515183"/>
          <c:h val="0.64715776884311316"/>
        </c:manualLayout>
      </c:layout>
      <c:barChart>
        <c:barDir val="col"/>
        <c:grouping val="clustered"/>
        <c:varyColors val="0"/>
        <c:ser>
          <c:idx val="0"/>
          <c:order val="0"/>
          <c:tx>
            <c:strRef>
              <c:f>'TermReason Pivot'!$B$3:$B$4</c:f>
              <c:strCache>
                <c:ptCount val="1"/>
                <c:pt idx="0">
                  <c:v>Involuntary</c:v>
                </c:pt>
              </c:strCache>
            </c:strRef>
          </c:tx>
          <c:spPr>
            <a:solidFill>
              <a:schemeClr val="accent6">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'TermReason Pivot'!$A$5:$A$9</c:f>
              <c:strCache>
                <c:ptCount val="4"/>
                <c:pt idx="0">
                  <c:v>2015</c:v>
                </c:pt>
                <c:pt idx="1">
                  <c:v>2016</c:v>
                </c:pt>
                <c:pt idx="2">
                  <c:v>2017</c:v>
                </c:pt>
                <c:pt idx="3">
                  <c:v>2018</c:v>
                </c:pt>
              </c:strCache>
            </c:strRef>
          </c:cat>
          <c:val>
            <c:numRef>
              <c:f>'TermReason Pivot'!$B$5:$B$9</c:f>
              <c:numCache>
                <c:formatCode>General</c:formatCode>
                <c:ptCount val="4"/>
                <c:pt idx="0">
                  <c:v>11</c:v>
                </c:pt>
                <c:pt idx="1">
                  <c:v>73</c:v>
                </c:pt>
                <c:pt idx="2">
                  <c:v>127</c:v>
                </c:pt>
                <c:pt idx="3">
                  <c:v>228</c:v>
                </c:pt>
              </c:numCache>
            </c:numRef>
          </c:val>
          <c:extLst>
            <c:ext xmlns:c16="http://schemas.microsoft.com/office/drawing/2014/chart" uri="{C3380CC4-5D6E-409C-BE32-E72D297353CC}">
              <c16:uniqueId val="{00000000-C658-4D29-9926-6A2B0A378535}"/>
            </c:ext>
          </c:extLst>
        </c:ser>
        <c:ser>
          <c:idx val="1"/>
          <c:order val="1"/>
          <c:tx>
            <c:strRef>
              <c:f>'TermReason Pivot'!$C$3:$C$4</c:f>
              <c:strCache>
                <c:ptCount val="1"/>
                <c:pt idx="0">
                  <c:v>Voluntary</c:v>
                </c:pt>
              </c:strCache>
            </c:strRef>
          </c:tx>
          <c:spPr>
            <a:solidFill>
              <a:schemeClr val="accent6">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'TermReason Pivot'!$A$5:$A$9</c:f>
              <c:strCache>
                <c:ptCount val="4"/>
                <c:pt idx="0">
                  <c:v>2015</c:v>
                </c:pt>
                <c:pt idx="1">
                  <c:v>2016</c:v>
                </c:pt>
                <c:pt idx="2">
                  <c:v>2017</c:v>
                </c:pt>
                <c:pt idx="3">
                  <c:v>2018</c:v>
                </c:pt>
              </c:strCache>
            </c:strRef>
          </c:cat>
          <c:val>
            <c:numRef>
              <c:f>'TermReason Pivot'!$C$5:$C$9</c:f>
              <c:numCache>
                <c:formatCode>General</c:formatCode>
                <c:ptCount val="4"/>
                <c:pt idx="1">
                  <c:v>23</c:v>
                </c:pt>
                <c:pt idx="2">
                  <c:v>472</c:v>
                </c:pt>
                <c:pt idx="3">
                  <c:v>722</c:v>
                </c:pt>
              </c:numCache>
            </c:numRef>
          </c:val>
          <c:extLst>
            <c:ext xmlns:c16="http://schemas.microsoft.com/office/drawing/2014/chart" uri="{C3380CC4-5D6E-409C-BE32-E72D297353CC}">
              <c16:uniqueId val="{00000001-C658-4D29-9926-6A2B0A378535}"/>
            </c:ext>
          </c:extLst>
        </c:ser>
        <c:dLbls>
          <c:dLblPos val="outEnd"/>
          <c:showLegendKey val="0"/>
          <c:showVal val="1"/>
          <c:showCatName val="0"/>
          <c:showSerName val="0"/>
          <c:showPercent val="0"/>
          <c:showBubbleSize val="0"/>
        </c:dLbls>
        <c:gapWidth val="219"/>
        <c:overlap val="-27"/>
        <c:axId val="6484479"/>
        <c:axId val="2056103920"/>
      </c:barChart>
      <c:catAx>
        <c:axId val="6484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103920"/>
        <c:crosses val="autoZero"/>
        <c:auto val="1"/>
        <c:lblAlgn val="ctr"/>
        <c:lblOffset val="100"/>
        <c:noMultiLvlLbl val="0"/>
      </c:catAx>
      <c:valAx>
        <c:axId val="2056103920"/>
        <c:scaling>
          <c:orientation val="minMax"/>
        </c:scaling>
        <c:delete val="1"/>
        <c:axPos val="l"/>
        <c:numFmt formatCode="General" sourceLinked="1"/>
        <c:majorTickMark val="none"/>
        <c:minorTickMark val="none"/>
        <c:tickLblPos val="nextTo"/>
        <c:crossAx val="6484479"/>
        <c:crosses val="autoZero"/>
        <c:crossBetween val="between"/>
      </c:valAx>
      <c:spPr>
        <a:noFill/>
        <a:ln>
          <a:noFill/>
        </a:ln>
        <a:effectLst/>
      </c:spPr>
    </c:plotArea>
    <c:legend>
      <c:legendPos val="t"/>
      <c:layout>
        <c:manualLayout>
          <c:xMode val="edge"/>
          <c:yMode val="edge"/>
          <c:x val="0.50670258988450423"/>
          <c:y val="8.379941846239039E-2"/>
          <c:w val="0.31874431375306445"/>
          <c:h val="7.038950144957428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13.svg"/><Relationship Id="rId18" Type="http://schemas.openxmlformats.org/officeDocument/2006/relationships/chart" Target="../charts/chart4.xml"/><Relationship Id="rId3" Type="http://schemas.openxmlformats.org/officeDocument/2006/relationships/image" Target="../media/image4.png"/><Relationship Id="rId21" Type="http://schemas.openxmlformats.org/officeDocument/2006/relationships/chart" Target="../charts/chart7.xml"/><Relationship Id="rId7" Type="http://schemas.openxmlformats.org/officeDocument/2006/relationships/image" Target="../media/image8.png"/><Relationship Id="rId12" Type="http://schemas.openxmlformats.org/officeDocument/2006/relationships/image" Target="../media/image12.png"/><Relationship Id="rId17" Type="http://schemas.openxmlformats.org/officeDocument/2006/relationships/chart" Target="../charts/chart3.xml"/><Relationship Id="rId25" Type="http://schemas.openxmlformats.org/officeDocument/2006/relationships/image" Target="../media/image27.svg"/><Relationship Id="rId2" Type="http://schemas.openxmlformats.org/officeDocument/2006/relationships/image" Target="../media/image3.svg"/><Relationship Id="rId16" Type="http://schemas.openxmlformats.org/officeDocument/2006/relationships/chart" Target="../charts/chart2.xml"/><Relationship Id="rId20" Type="http://schemas.openxmlformats.org/officeDocument/2006/relationships/chart" Target="../charts/chart6.xml"/><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chart" Target="../charts/chart1.xml"/><Relationship Id="rId24" Type="http://schemas.openxmlformats.org/officeDocument/2006/relationships/image" Target="../media/image26.png"/><Relationship Id="rId5" Type="http://schemas.openxmlformats.org/officeDocument/2006/relationships/image" Target="../media/image6.png"/><Relationship Id="rId15" Type="http://schemas.openxmlformats.org/officeDocument/2006/relationships/image" Target="../media/image15.svg"/><Relationship Id="rId23" Type="http://schemas.openxmlformats.org/officeDocument/2006/relationships/image" Target="../media/image25.svg"/><Relationship Id="rId10" Type="http://schemas.openxmlformats.org/officeDocument/2006/relationships/image" Target="../media/image11.svg"/><Relationship Id="rId19" Type="http://schemas.openxmlformats.org/officeDocument/2006/relationships/chart" Target="../charts/chart5.xml"/><Relationship Id="rId4" Type="http://schemas.openxmlformats.org/officeDocument/2006/relationships/image" Target="../media/image5.svg"/><Relationship Id="rId9" Type="http://schemas.openxmlformats.org/officeDocument/2006/relationships/image" Target="../media/image10.png"/><Relationship Id="rId14" Type="http://schemas.openxmlformats.org/officeDocument/2006/relationships/image" Target="../media/image14.png"/><Relationship Id="rId22" Type="http://schemas.openxmlformats.org/officeDocument/2006/relationships/image" Target="../media/image24.png"/></Relationships>
</file>

<file path=xl/drawings/_rels/drawing2.xml.rels><?xml version="1.0" encoding="UTF-8" standalone="yes"?>
<Relationships xmlns="http://schemas.openxmlformats.org/package/2006/relationships"><Relationship Id="rId2" Type="http://schemas.openxmlformats.org/officeDocument/2006/relationships/image" Target="../media/image17.svg"/><Relationship Id="rId1" Type="http://schemas.openxmlformats.org/officeDocument/2006/relationships/image" Target="../media/image16.png"/></Relationships>
</file>

<file path=xl/drawings/_rels/drawing3.xml.rels><?xml version="1.0" encoding="UTF-8" standalone="yes"?>
<Relationships xmlns="http://schemas.openxmlformats.org/package/2006/relationships"><Relationship Id="rId2" Type="http://schemas.openxmlformats.org/officeDocument/2006/relationships/image" Target="../media/image19.svg"/><Relationship Id="rId1" Type="http://schemas.openxmlformats.org/officeDocument/2006/relationships/image" Target="../media/image18.png"/></Relationships>
</file>

<file path=xl/drawings/_rels/drawing4.xml.rels><?xml version="1.0" encoding="UTF-8" standalone="yes"?>
<Relationships xmlns="http://schemas.openxmlformats.org/package/2006/relationships"><Relationship Id="rId2" Type="http://schemas.openxmlformats.org/officeDocument/2006/relationships/image" Target="../media/image21.svg"/><Relationship Id="rId1" Type="http://schemas.openxmlformats.org/officeDocument/2006/relationships/image" Target="../media/image20.png"/></Relationships>
</file>

<file path=xl/drawings/_rels/drawing5.xml.rels><?xml version="1.0" encoding="UTF-8" standalone="yes"?>
<Relationships xmlns="http://schemas.openxmlformats.org/package/2006/relationships"><Relationship Id="rId2" Type="http://schemas.openxmlformats.org/officeDocument/2006/relationships/image" Target="../media/image23.svg"/><Relationship Id="rId1"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4</xdr:col>
      <xdr:colOff>247359</xdr:colOff>
      <xdr:row>0</xdr:row>
      <xdr:rowOff>315940</xdr:rowOff>
    </xdr:from>
    <xdr:to>
      <xdr:col>4</xdr:col>
      <xdr:colOff>766222</xdr:colOff>
      <xdr:row>2</xdr:row>
      <xdr:rowOff>248920</xdr:rowOff>
    </xdr:to>
    <xdr:pic>
      <xdr:nvPicPr>
        <xdr:cNvPr id="5" name="Graphic 4" descr="Meeting">
          <a:extLst>
            <a:ext uri="{FF2B5EF4-FFF2-40B4-BE49-F238E27FC236}">
              <a16:creationId xmlns:a16="http://schemas.microsoft.com/office/drawing/2014/main" id="{C3F72F48-3CEF-4FE7-B4D6-457ED37C569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285959" y="315940"/>
          <a:ext cx="518863" cy="517180"/>
        </a:xfrm>
        <a:prstGeom prst="rect">
          <a:avLst/>
        </a:prstGeom>
      </xdr:spPr>
    </xdr:pic>
    <xdr:clientData/>
  </xdr:twoCellAnchor>
  <xdr:twoCellAnchor editAs="oneCell">
    <xdr:from>
      <xdr:col>8</xdr:col>
      <xdr:colOff>163680</xdr:colOff>
      <xdr:row>0</xdr:row>
      <xdr:rowOff>148440</xdr:rowOff>
    </xdr:from>
    <xdr:to>
      <xdr:col>8</xdr:col>
      <xdr:colOff>525780</xdr:colOff>
      <xdr:row>1</xdr:row>
      <xdr:rowOff>99060</xdr:rowOff>
    </xdr:to>
    <xdr:pic>
      <xdr:nvPicPr>
        <xdr:cNvPr id="7" name="Graphic 6" descr="Dollar">
          <a:extLst>
            <a:ext uri="{FF2B5EF4-FFF2-40B4-BE49-F238E27FC236}">
              <a16:creationId xmlns:a16="http://schemas.microsoft.com/office/drawing/2014/main" id="{4156A98C-7DA0-45A3-AF75-750D1805B55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633060" y="148440"/>
          <a:ext cx="362100" cy="362100"/>
        </a:xfrm>
        <a:prstGeom prst="rect">
          <a:avLst/>
        </a:prstGeom>
      </xdr:spPr>
    </xdr:pic>
    <xdr:clientData/>
  </xdr:twoCellAnchor>
  <xdr:twoCellAnchor editAs="oneCell">
    <xdr:from>
      <xdr:col>6</xdr:col>
      <xdr:colOff>170180</xdr:colOff>
      <xdr:row>0</xdr:row>
      <xdr:rowOff>203200</xdr:rowOff>
    </xdr:from>
    <xdr:to>
      <xdr:col>6</xdr:col>
      <xdr:colOff>695960</xdr:colOff>
      <xdr:row>2</xdr:row>
      <xdr:rowOff>238760</xdr:rowOff>
    </xdr:to>
    <xdr:pic>
      <xdr:nvPicPr>
        <xdr:cNvPr id="9" name="Graphic 8" descr="School girl">
          <a:extLst>
            <a:ext uri="{FF2B5EF4-FFF2-40B4-BE49-F238E27FC236}">
              <a16:creationId xmlns:a16="http://schemas.microsoft.com/office/drawing/2014/main" id="{A10B617E-12CC-4B02-A292-8D79B205D85B}"/>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101080" y="203200"/>
          <a:ext cx="525780" cy="619760"/>
        </a:xfrm>
        <a:prstGeom prst="rect">
          <a:avLst/>
        </a:prstGeom>
      </xdr:spPr>
    </xdr:pic>
    <xdr:clientData/>
  </xdr:twoCellAnchor>
  <xdr:twoCellAnchor editAs="oneCell">
    <xdr:from>
      <xdr:col>5</xdr:col>
      <xdr:colOff>75060</xdr:colOff>
      <xdr:row>0</xdr:row>
      <xdr:rowOff>182880</xdr:rowOff>
    </xdr:from>
    <xdr:to>
      <xdr:col>5</xdr:col>
      <xdr:colOff>579120</xdr:colOff>
      <xdr:row>2</xdr:row>
      <xdr:rowOff>213360</xdr:rowOff>
    </xdr:to>
    <xdr:pic>
      <xdr:nvPicPr>
        <xdr:cNvPr id="11" name="Graphic 10" descr="School boy">
          <a:extLst>
            <a:ext uri="{FF2B5EF4-FFF2-40B4-BE49-F238E27FC236}">
              <a16:creationId xmlns:a16="http://schemas.microsoft.com/office/drawing/2014/main" id="{55B64751-CD86-4B9A-8C04-05C3F93BA0D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824860" y="182880"/>
          <a:ext cx="504060" cy="614680"/>
        </a:xfrm>
        <a:prstGeom prst="rect">
          <a:avLst/>
        </a:prstGeom>
      </xdr:spPr>
    </xdr:pic>
    <xdr:clientData/>
  </xdr:twoCellAnchor>
  <xdr:twoCellAnchor editAs="oneCell">
    <xdr:from>
      <xdr:col>12</xdr:col>
      <xdr:colOff>93120</xdr:colOff>
      <xdr:row>0</xdr:row>
      <xdr:rowOff>146460</xdr:rowOff>
    </xdr:from>
    <xdr:to>
      <xdr:col>12</xdr:col>
      <xdr:colOff>502920</xdr:colOff>
      <xdr:row>1</xdr:row>
      <xdr:rowOff>144780</xdr:rowOff>
    </xdr:to>
    <xdr:pic>
      <xdr:nvPicPr>
        <xdr:cNvPr id="15" name="Graphic 14" descr="Watch">
          <a:extLst>
            <a:ext uri="{FF2B5EF4-FFF2-40B4-BE49-F238E27FC236}">
              <a16:creationId xmlns:a16="http://schemas.microsoft.com/office/drawing/2014/main" id="{9C0A1DAC-99D2-4DDF-81A0-D22374937A1F}"/>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9160920" y="146460"/>
          <a:ext cx="409800" cy="409800"/>
        </a:xfrm>
        <a:prstGeom prst="rect">
          <a:avLst/>
        </a:prstGeom>
      </xdr:spPr>
    </xdr:pic>
    <xdr:clientData/>
  </xdr:twoCellAnchor>
  <xdr:twoCellAnchor editAs="oneCell">
    <xdr:from>
      <xdr:col>10</xdr:col>
      <xdr:colOff>38100</xdr:colOff>
      <xdr:row>0</xdr:row>
      <xdr:rowOff>83820</xdr:rowOff>
    </xdr:from>
    <xdr:to>
      <xdr:col>10</xdr:col>
      <xdr:colOff>563880</xdr:colOff>
      <xdr:row>2</xdr:row>
      <xdr:rowOff>15240</xdr:rowOff>
    </xdr:to>
    <xdr:pic>
      <xdr:nvPicPr>
        <xdr:cNvPr id="16" name="Graphic 15" descr="School girl">
          <a:extLst>
            <a:ext uri="{FF2B5EF4-FFF2-40B4-BE49-F238E27FC236}">
              <a16:creationId xmlns:a16="http://schemas.microsoft.com/office/drawing/2014/main" id="{405AA1CE-7371-4E09-A95A-8BB4D01CA18B}"/>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886700" y="83820"/>
          <a:ext cx="525780" cy="525780"/>
        </a:xfrm>
        <a:prstGeom prst="rect">
          <a:avLst/>
        </a:prstGeom>
      </xdr:spPr>
    </xdr:pic>
    <xdr:clientData/>
  </xdr:twoCellAnchor>
  <xdr:twoCellAnchor editAs="oneCell">
    <xdr:from>
      <xdr:col>9</xdr:col>
      <xdr:colOff>59820</xdr:colOff>
      <xdr:row>0</xdr:row>
      <xdr:rowOff>68580</xdr:rowOff>
    </xdr:from>
    <xdr:to>
      <xdr:col>9</xdr:col>
      <xdr:colOff>563880</xdr:colOff>
      <xdr:row>2</xdr:row>
      <xdr:rowOff>12700</xdr:rowOff>
    </xdr:to>
    <xdr:pic>
      <xdr:nvPicPr>
        <xdr:cNvPr id="17" name="Graphic 16" descr="School boy">
          <a:extLst>
            <a:ext uri="{FF2B5EF4-FFF2-40B4-BE49-F238E27FC236}">
              <a16:creationId xmlns:a16="http://schemas.microsoft.com/office/drawing/2014/main" id="{1B331283-F537-4727-92B6-B1ED5E1A79E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7514720" y="68580"/>
          <a:ext cx="504060" cy="528320"/>
        </a:xfrm>
        <a:prstGeom prst="rect">
          <a:avLst/>
        </a:prstGeom>
      </xdr:spPr>
    </xdr:pic>
    <xdr:clientData/>
  </xdr:twoCellAnchor>
  <xdr:twoCellAnchor editAs="oneCell">
    <xdr:from>
      <xdr:col>14</xdr:col>
      <xdr:colOff>45720</xdr:colOff>
      <xdr:row>0</xdr:row>
      <xdr:rowOff>83820</xdr:rowOff>
    </xdr:from>
    <xdr:to>
      <xdr:col>14</xdr:col>
      <xdr:colOff>571500</xdr:colOff>
      <xdr:row>2</xdr:row>
      <xdr:rowOff>15240</xdr:rowOff>
    </xdr:to>
    <xdr:pic>
      <xdr:nvPicPr>
        <xdr:cNvPr id="18" name="Graphic 17" descr="School girl">
          <a:extLst>
            <a:ext uri="{FF2B5EF4-FFF2-40B4-BE49-F238E27FC236}">
              <a16:creationId xmlns:a16="http://schemas.microsoft.com/office/drawing/2014/main" id="{CB4B702E-361F-483F-B96E-ED44B63290E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332720" y="83820"/>
          <a:ext cx="525780" cy="525780"/>
        </a:xfrm>
        <a:prstGeom prst="rect">
          <a:avLst/>
        </a:prstGeom>
      </xdr:spPr>
    </xdr:pic>
    <xdr:clientData/>
  </xdr:twoCellAnchor>
  <xdr:twoCellAnchor editAs="oneCell">
    <xdr:from>
      <xdr:col>13</xdr:col>
      <xdr:colOff>67440</xdr:colOff>
      <xdr:row>0</xdr:row>
      <xdr:rowOff>68580</xdr:rowOff>
    </xdr:from>
    <xdr:to>
      <xdr:col>13</xdr:col>
      <xdr:colOff>571500</xdr:colOff>
      <xdr:row>2</xdr:row>
      <xdr:rowOff>45720</xdr:rowOff>
    </xdr:to>
    <xdr:pic>
      <xdr:nvPicPr>
        <xdr:cNvPr id="19" name="Graphic 18" descr="School boy">
          <a:extLst>
            <a:ext uri="{FF2B5EF4-FFF2-40B4-BE49-F238E27FC236}">
              <a16:creationId xmlns:a16="http://schemas.microsoft.com/office/drawing/2014/main" id="{B6A1C0C9-B8F3-40A2-812C-79CAE68B2F9F}"/>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9744840" y="68580"/>
          <a:ext cx="504060" cy="571500"/>
        </a:xfrm>
        <a:prstGeom prst="rect">
          <a:avLst/>
        </a:prstGeom>
      </xdr:spPr>
    </xdr:pic>
    <xdr:clientData/>
  </xdr:twoCellAnchor>
  <xdr:twoCellAnchor>
    <xdr:from>
      <xdr:col>15</xdr:col>
      <xdr:colOff>586740</xdr:colOff>
      <xdr:row>0</xdr:row>
      <xdr:rowOff>0</xdr:rowOff>
    </xdr:from>
    <xdr:to>
      <xdr:col>20</xdr:col>
      <xdr:colOff>236220</xdr:colOff>
      <xdr:row>4</xdr:row>
      <xdr:rowOff>0</xdr:rowOff>
    </xdr:to>
    <xdr:graphicFrame macro="">
      <xdr:nvGraphicFramePr>
        <xdr:cNvPr id="20" name="Chart 19">
          <a:extLst>
            <a:ext uri="{FF2B5EF4-FFF2-40B4-BE49-F238E27FC236}">
              <a16:creationId xmlns:a16="http://schemas.microsoft.com/office/drawing/2014/main" id="{224951E5-D59E-42E5-9E28-8DFF91026C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23</xdr:col>
      <xdr:colOff>99060</xdr:colOff>
      <xdr:row>0</xdr:row>
      <xdr:rowOff>403860</xdr:rowOff>
    </xdr:from>
    <xdr:to>
      <xdr:col>23</xdr:col>
      <xdr:colOff>510540</xdr:colOff>
      <xdr:row>2</xdr:row>
      <xdr:rowOff>213829</xdr:rowOff>
    </xdr:to>
    <xdr:pic>
      <xdr:nvPicPr>
        <xdr:cNvPr id="21" name="Graphic 20" descr="School girl">
          <a:extLst>
            <a:ext uri="{FF2B5EF4-FFF2-40B4-BE49-F238E27FC236}">
              <a16:creationId xmlns:a16="http://schemas.microsoft.com/office/drawing/2014/main" id="{25FA427B-0B51-41CD-A5FD-35F9762C8D12}"/>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5872460" y="403860"/>
          <a:ext cx="411480" cy="404329"/>
        </a:xfrm>
        <a:prstGeom prst="rect">
          <a:avLst/>
        </a:prstGeom>
      </xdr:spPr>
    </xdr:pic>
    <xdr:clientData/>
  </xdr:twoCellAnchor>
  <xdr:twoCellAnchor editAs="oneCell">
    <xdr:from>
      <xdr:col>22</xdr:col>
      <xdr:colOff>106680</xdr:colOff>
      <xdr:row>0</xdr:row>
      <xdr:rowOff>365760</xdr:rowOff>
    </xdr:from>
    <xdr:to>
      <xdr:col>22</xdr:col>
      <xdr:colOff>510540</xdr:colOff>
      <xdr:row>2</xdr:row>
      <xdr:rowOff>196464</xdr:rowOff>
    </xdr:to>
    <xdr:pic>
      <xdr:nvPicPr>
        <xdr:cNvPr id="22" name="Graphic 21" descr="School boy">
          <a:extLst>
            <a:ext uri="{FF2B5EF4-FFF2-40B4-BE49-F238E27FC236}">
              <a16:creationId xmlns:a16="http://schemas.microsoft.com/office/drawing/2014/main" id="{D6D4F795-137F-4742-9155-6CDB3EB24EC7}"/>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5270480" y="365760"/>
          <a:ext cx="403860" cy="425064"/>
        </a:xfrm>
        <a:prstGeom prst="rect">
          <a:avLst/>
        </a:prstGeom>
      </xdr:spPr>
    </xdr:pic>
    <xdr:clientData/>
  </xdr:twoCellAnchor>
  <xdr:twoCellAnchor editAs="oneCell">
    <xdr:from>
      <xdr:col>21</xdr:col>
      <xdr:colOff>60960</xdr:colOff>
      <xdr:row>0</xdr:row>
      <xdr:rowOff>350520</xdr:rowOff>
    </xdr:from>
    <xdr:to>
      <xdr:col>21</xdr:col>
      <xdr:colOff>518863</xdr:colOff>
      <xdr:row>2</xdr:row>
      <xdr:rowOff>221544</xdr:rowOff>
    </xdr:to>
    <xdr:pic>
      <xdr:nvPicPr>
        <xdr:cNvPr id="23" name="Graphic 22" descr="Meeting">
          <a:extLst>
            <a:ext uri="{FF2B5EF4-FFF2-40B4-BE49-F238E27FC236}">
              <a16:creationId xmlns:a16="http://schemas.microsoft.com/office/drawing/2014/main" id="{AC9AC623-7BCC-4732-852E-2E9D826B7D2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4615160" y="350520"/>
          <a:ext cx="457903" cy="465384"/>
        </a:xfrm>
        <a:prstGeom prst="rect">
          <a:avLst/>
        </a:prstGeom>
      </xdr:spPr>
    </xdr:pic>
    <xdr:clientData/>
  </xdr:twoCellAnchor>
  <xdr:twoCellAnchor>
    <xdr:from>
      <xdr:col>2</xdr:col>
      <xdr:colOff>38100</xdr:colOff>
      <xdr:row>3</xdr:row>
      <xdr:rowOff>317499</xdr:rowOff>
    </xdr:from>
    <xdr:to>
      <xdr:col>19</xdr:col>
      <xdr:colOff>141907</xdr:colOff>
      <xdr:row>20</xdr:row>
      <xdr:rowOff>5632</xdr:rowOff>
    </xdr:to>
    <xdr:graphicFrame macro="">
      <xdr:nvGraphicFramePr>
        <xdr:cNvPr id="24" name="ActiveEmployee">
          <a:extLst>
            <a:ext uri="{FF2B5EF4-FFF2-40B4-BE49-F238E27FC236}">
              <a16:creationId xmlns:a16="http://schemas.microsoft.com/office/drawing/2014/main" id="{FCE0BB37-BCA0-4105-B181-D4F0997C60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xdr:col>
      <xdr:colOff>7178</xdr:colOff>
      <xdr:row>20</xdr:row>
      <xdr:rowOff>48260</xdr:rowOff>
    </xdr:from>
    <xdr:to>
      <xdr:col>11</xdr:col>
      <xdr:colOff>330200</xdr:colOff>
      <xdr:row>37</xdr:row>
      <xdr:rowOff>139700</xdr:rowOff>
    </xdr:to>
    <xdr:graphicFrame macro="">
      <xdr:nvGraphicFramePr>
        <xdr:cNvPr id="25" name="ActiveByEthnic">
          <a:extLst>
            <a:ext uri="{FF2B5EF4-FFF2-40B4-BE49-F238E27FC236}">
              <a16:creationId xmlns:a16="http://schemas.microsoft.com/office/drawing/2014/main" id="{678A356E-6EAD-409F-9F25-66565D0942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19</xdr:col>
      <xdr:colOff>177799</xdr:colOff>
      <xdr:row>4</xdr:row>
      <xdr:rowOff>34786</xdr:rowOff>
    </xdr:from>
    <xdr:to>
      <xdr:col>26</xdr:col>
      <xdr:colOff>419100</xdr:colOff>
      <xdr:row>35</xdr:row>
      <xdr:rowOff>134179</xdr:rowOff>
    </xdr:to>
    <xdr:graphicFrame macro="">
      <xdr:nvGraphicFramePr>
        <xdr:cNvPr id="26" name="Tenure">
          <a:extLst>
            <a:ext uri="{FF2B5EF4-FFF2-40B4-BE49-F238E27FC236}">
              <a16:creationId xmlns:a16="http://schemas.microsoft.com/office/drawing/2014/main" id="{77939DAE-5640-4CCB-AC22-3939E0751B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11</xdr:col>
      <xdr:colOff>389280</xdr:colOff>
      <xdr:row>20</xdr:row>
      <xdr:rowOff>42516</xdr:rowOff>
    </xdr:from>
    <xdr:to>
      <xdr:col>19</xdr:col>
      <xdr:colOff>139699</xdr:colOff>
      <xdr:row>52</xdr:row>
      <xdr:rowOff>152951</xdr:rowOff>
    </xdr:to>
    <xdr:graphicFrame macro="">
      <xdr:nvGraphicFramePr>
        <xdr:cNvPr id="27" name="Region">
          <a:extLst>
            <a:ext uri="{FF2B5EF4-FFF2-40B4-BE49-F238E27FC236}">
              <a16:creationId xmlns:a16="http://schemas.microsoft.com/office/drawing/2014/main" id="{A45D2EB5-2241-4CE6-972F-FD2005C1F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xdr:col>
      <xdr:colOff>30922</xdr:colOff>
      <xdr:row>38</xdr:row>
      <xdr:rowOff>25400</xdr:rowOff>
    </xdr:from>
    <xdr:to>
      <xdr:col>11</xdr:col>
      <xdr:colOff>331304</xdr:colOff>
      <xdr:row>53</xdr:row>
      <xdr:rowOff>0</xdr:rowOff>
    </xdr:to>
    <xdr:graphicFrame macro="">
      <xdr:nvGraphicFramePr>
        <xdr:cNvPr id="28" name="Chart 27">
          <a:extLst>
            <a:ext uri="{FF2B5EF4-FFF2-40B4-BE49-F238E27FC236}">
              <a16:creationId xmlns:a16="http://schemas.microsoft.com/office/drawing/2014/main" id="{2A5913DE-B677-4B10-A603-5DF3509EE6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19</xdr:col>
      <xdr:colOff>183875</xdr:colOff>
      <xdr:row>36</xdr:row>
      <xdr:rowOff>29265</xdr:rowOff>
    </xdr:from>
    <xdr:to>
      <xdr:col>26</xdr:col>
      <xdr:colOff>457200</xdr:colOff>
      <xdr:row>53</xdr:row>
      <xdr:rowOff>0</xdr:rowOff>
    </xdr:to>
    <xdr:graphicFrame macro="">
      <xdr:nvGraphicFramePr>
        <xdr:cNvPr id="29" name="TermReason">
          <a:extLst>
            <a:ext uri="{FF2B5EF4-FFF2-40B4-BE49-F238E27FC236}">
              <a16:creationId xmlns:a16="http://schemas.microsoft.com/office/drawing/2014/main" id="{C3E7B22C-CA50-43C5-8E7C-0C9FA906EF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3</xdr:col>
      <xdr:colOff>200181</xdr:colOff>
      <xdr:row>4</xdr:row>
      <xdr:rowOff>60695</xdr:rowOff>
    </xdr:from>
    <xdr:to>
      <xdr:col>3</xdr:col>
      <xdr:colOff>611580</xdr:colOff>
      <xdr:row>6</xdr:row>
      <xdr:rowOff>104736</xdr:rowOff>
    </xdr:to>
    <xdr:pic>
      <xdr:nvPicPr>
        <xdr:cNvPr id="3" name="Graphic 2" descr="Employee badge">
          <a:extLst>
            <a:ext uri="{FF2B5EF4-FFF2-40B4-BE49-F238E27FC236}">
              <a16:creationId xmlns:a16="http://schemas.microsoft.com/office/drawing/2014/main" id="{66DB6794-0216-424F-82BF-4916169E74EE}"/>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3619155" y="1143537"/>
          <a:ext cx="411399" cy="404988"/>
        </a:xfrm>
        <a:prstGeom prst="rect">
          <a:avLst/>
        </a:prstGeom>
      </xdr:spPr>
    </xdr:pic>
    <xdr:clientData/>
  </xdr:twoCellAnchor>
  <xdr:twoCellAnchor editAs="oneCell">
    <xdr:from>
      <xdr:col>2</xdr:col>
      <xdr:colOff>289775</xdr:colOff>
      <xdr:row>38</xdr:row>
      <xdr:rowOff>154051</xdr:rowOff>
    </xdr:from>
    <xdr:to>
      <xdr:col>2</xdr:col>
      <xdr:colOff>665745</xdr:colOff>
      <xdr:row>40</xdr:row>
      <xdr:rowOff>165100</xdr:rowOff>
    </xdr:to>
    <xdr:pic>
      <xdr:nvPicPr>
        <xdr:cNvPr id="13" name="Graphic 12" descr="Exclamation mark">
          <a:extLst>
            <a:ext uri="{FF2B5EF4-FFF2-40B4-BE49-F238E27FC236}">
              <a16:creationId xmlns:a16="http://schemas.microsoft.com/office/drawing/2014/main" id="{5C20A944-2F91-4701-B07B-56201773D011}"/>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2207475" y="7354951"/>
          <a:ext cx="375970" cy="366649"/>
        </a:xfrm>
        <a:prstGeom prst="rect">
          <a:avLst/>
        </a:prstGeom>
      </xdr:spPr>
    </xdr:pic>
    <xdr:clientData/>
  </xdr:twoCellAnchor>
  <xdr:twoCellAnchor editAs="oneCell">
    <xdr:from>
      <xdr:col>0</xdr:col>
      <xdr:colOff>0</xdr:colOff>
      <xdr:row>45</xdr:row>
      <xdr:rowOff>165101</xdr:rowOff>
    </xdr:from>
    <xdr:to>
      <xdr:col>1</xdr:col>
      <xdr:colOff>777240</xdr:colOff>
      <xdr:row>53</xdr:row>
      <xdr:rowOff>0</xdr:rowOff>
    </xdr:to>
    <mc:AlternateContent xmlns:mc="http://schemas.openxmlformats.org/markup-compatibility/2006">
      <mc:Choice xmlns:a14="http://schemas.microsoft.com/office/drawing/2010/main" Requires="a14">
        <xdr:graphicFrame macro="">
          <xdr:nvGraphicFramePr>
            <xdr:cNvPr id="30" name="Date (Year)">
              <a:extLst>
                <a:ext uri="{FF2B5EF4-FFF2-40B4-BE49-F238E27FC236}">
                  <a16:creationId xmlns:a16="http://schemas.microsoft.com/office/drawing/2014/main" id="{A9515188-9E14-4165-9BD4-6F59B18CE739}"/>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0" y="8610601"/>
              <a:ext cx="1856740" cy="1257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39</xdr:row>
      <xdr:rowOff>40640</xdr:rowOff>
    </xdr:from>
    <xdr:to>
      <xdr:col>1</xdr:col>
      <xdr:colOff>838200</xdr:colOff>
      <xdr:row>45</xdr:row>
      <xdr:rowOff>88899</xdr:rowOff>
    </xdr:to>
    <mc:AlternateContent xmlns:mc="http://schemas.openxmlformats.org/markup-compatibility/2006">
      <mc:Choice xmlns:a14="http://schemas.microsoft.com/office/drawing/2010/main" Requires="a14">
        <xdr:graphicFrame macro="">
          <xdr:nvGraphicFramePr>
            <xdr:cNvPr id="31" name="FP">
              <a:extLst>
                <a:ext uri="{FF2B5EF4-FFF2-40B4-BE49-F238E27FC236}">
                  <a16:creationId xmlns:a16="http://schemas.microsoft.com/office/drawing/2014/main" id="{33BC848F-98DD-42B8-8B73-D7FA2216E692}"/>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FP"/>
            </a:graphicData>
          </a:graphic>
        </xdr:graphicFrame>
      </mc:Choice>
      <mc:Fallback>
        <xdr:sp macro="" textlink="">
          <xdr:nvSpPr>
            <xdr:cNvPr id="0" name=""/>
            <xdr:cNvSpPr>
              <a:spLocks noTextEdit="1"/>
            </xdr:cNvSpPr>
          </xdr:nvSpPr>
          <xdr:spPr>
            <a:xfrm>
              <a:off x="0" y="7419340"/>
              <a:ext cx="1917700" cy="11150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50800</xdr:rowOff>
    </xdr:from>
    <xdr:to>
      <xdr:col>1</xdr:col>
      <xdr:colOff>812800</xdr:colOff>
      <xdr:row>24</xdr:row>
      <xdr:rowOff>38100</xdr:rowOff>
    </xdr:to>
    <mc:AlternateContent xmlns:mc="http://schemas.openxmlformats.org/markup-compatibility/2006">
      <mc:Choice xmlns:a14="http://schemas.microsoft.com/office/drawing/2010/main" Requires="a14">
        <xdr:graphicFrame macro="">
          <xdr:nvGraphicFramePr>
            <xdr:cNvPr id="32" name="EthnicGroup">
              <a:extLst>
                <a:ext uri="{FF2B5EF4-FFF2-40B4-BE49-F238E27FC236}">
                  <a16:creationId xmlns:a16="http://schemas.microsoft.com/office/drawing/2014/main" id="{5FB6DDB5-9219-4768-8713-A5CF44903914}"/>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EthnicGroup"/>
            </a:graphicData>
          </a:graphic>
        </xdr:graphicFrame>
      </mc:Choice>
      <mc:Fallback>
        <xdr:sp macro="" textlink="">
          <xdr:nvSpPr>
            <xdr:cNvPr id="0" name=""/>
            <xdr:cNvSpPr>
              <a:spLocks noTextEdit="1"/>
            </xdr:cNvSpPr>
          </xdr:nvSpPr>
          <xdr:spPr>
            <a:xfrm>
              <a:off x="0" y="2273300"/>
              <a:ext cx="1892300" cy="247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10161</xdr:rowOff>
    </xdr:from>
    <xdr:to>
      <xdr:col>1</xdr:col>
      <xdr:colOff>812800</xdr:colOff>
      <xdr:row>9</xdr:row>
      <xdr:rowOff>127000</xdr:rowOff>
    </xdr:to>
    <mc:AlternateContent xmlns:mc="http://schemas.openxmlformats.org/markup-compatibility/2006">
      <mc:Choice xmlns:a14="http://schemas.microsoft.com/office/drawing/2010/main" Requires="a14">
        <xdr:graphicFrame macro="">
          <xdr:nvGraphicFramePr>
            <xdr:cNvPr id="33" name="Gender">
              <a:extLst>
                <a:ext uri="{FF2B5EF4-FFF2-40B4-BE49-F238E27FC236}">
                  <a16:creationId xmlns:a16="http://schemas.microsoft.com/office/drawing/2014/main" id="{C00F2182-E1F9-4F3E-8842-FCB824816EA9}"/>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165861"/>
              <a:ext cx="1892300" cy="10058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83820</xdr:rowOff>
    </xdr:from>
    <xdr:to>
      <xdr:col>1</xdr:col>
      <xdr:colOff>812800</xdr:colOff>
      <xdr:row>39</xdr:row>
      <xdr:rowOff>25400</xdr:rowOff>
    </xdr:to>
    <mc:AlternateContent xmlns:mc="http://schemas.openxmlformats.org/markup-compatibility/2006">
      <mc:Choice xmlns:a14="http://schemas.microsoft.com/office/drawing/2010/main" Requires="a14">
        <xdr:graphicFrame macro="">
          <xdr:nvGraphicFramePr>
            <xdr:cNvPr id="34" name="BU Region">
              <a:extLst>
                <a:ext uri="{FF2B5EF4-FFF2-40B4-BE49-F238E27FC236}">
                  <a16:creationId xmlns:a16="http://schemas.microsoft.com/office/drawing/2014/main" id="{82001815-D766-44EA-B1C4-6B6B24CAB6D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BU Region"/>
            </a:graphicData>
          </a:graphic>
        </xdr:graphicFrame>
      </mc:Choice>
      <mc:Fallback>
        <xdr:sp macro="" textlink="">
          <xdr:nvSpPr>
            <xdr:cNvPr id="0" name=""/>
            <xdr:cNvSpPr>
              <a:spLocks noTextEdit="1"/>
            </xdr:cNvSpPr>
          </xdr:nvSpPr>
          <xdr:spPr>
            <a:xfrm>
              <a:off x="0" y="4795520"/>
              <a:ext cx="1892300" cy="2608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1054100</xdr:colOff>
      <xdr:row>0</xdr:row>
      <xdr:rowOff>76200</xdr:rowOff>
    </xdr:from>
    <xdr:to>
      <xdr:col>3</xdr:col>
      <xdr:colOff>1054100</xdr:colOff>
      <xdr:row>3</xdr:row>
      <xdr:rowOff>279400</xdr:rowOff>
    </xdr:to>
    <xdr:cxnSp macro="">
      <xdr:nvCxnSpPr>
        <xdr:cNvPr id="38" name="Straight Connector 37">
          <a:extLst>
            <a:ext uri="{FF2B5EF4-FFF2-40B4-BE49-F238E27FC236}">
              <a16:creationId xmlns:a16="http://schemas.microsoft.com/office/drawing/2014/main" id="{30BAB021-648F-4276-B351-6AD079490193}"/>
            </a:ext>
          </a:extLst>
        </xdr:cNvPr>
        <xdr:cNvCxnSpPr/>
      </xdr:nvCxnSpPr>
      <xdr:spPr>
        <a:xfrm>
          <a:off x="4191000" y="76200"/>
          <a:ext cx="0" cy="10414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129540</xdr:colOff>
      <xdr:row>0</xdr:row>
      <xdr:rowOff>76200</xdr:rowOff>
    </xdr:from>
    <xdr:to>
      <xdr:col>7</xdr:col>
      <xdr:colOff>129540</xdr:colOff>
      <xdr:row>3</xdr:row>
      <xdr:rowOff>279400</xdr:rowOff>
    </xdr:to>
    <xdr:cxnSp macro="">
      <xdr:nvCxnSpPr>
        <xdr:cNvPr id="39" name="Straight Connector 38">
          <a:extLst>
            <a:ext uri="{FF2B5EF4-FFF2-40B4-BE49-F238E27FC236}">
              <a16:creationId xmlns:a16="http://schemas.microsoft.com/office/drawing/2014/main" id="{6F351748-9C41-49D2-AC74-E2B8D1EACB84}"/>
            </a:ext>
          </a:extLst>
        </xdr:cNvPr>
        <xdr:cNvCxnSpPr/>
      </xdr:nvCxnSpPr>
      <xdr:spPr>
        <a:xfrm>
          <a:off x="6860540" y="76200"/>
          <a:ext cx="0" cy="10414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279400</xdr:colOff>
      <xdr:row>0</xdr:row>
      <xdr:rowOff>76200</xdr:rowOff>
    </xdr:from>
    <xdr:to>
      <xdr:col>11</xdr:col>
      <xdr:colOff>279400</xdr:colOff>
      <xdr:row>3</xdr:row>
      <xdr:rowOff>279400</xdr:rowOff>
    </xdr:to>
    <xdr:cxnSp macro="">
      <xdr:nvCxnSpPr>
        <xdr:cNvPr id="40" name="Straight Connector 39">
          <a:extLst>
            <a:ext uri="{FF2B5EF4-FFF2-40B4-BE49-F238E27FC236}">
              <a16:creationId xmlns:a16="http://schemas.microsoft.com/office/drawing/2014/main" id="{5528256D-308C-4C45-885F-118DC27B547F}"/>
            </a:ext>
          </a:extLst>
        </xdr:cNvPr>
        <xdr:cNvCxnSpPr/>
      </xdr:nvCxnSpPr>
      <xdr:spPr>
        <a:xfrm>
          <a:off x="9613900" y="76200"/>
          <a:ext cx="0" cy="10414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203200</xdr:colOff>
      <xdr:row>0</xdr:row>
      <xdr:rowOff>76200</xdr:rowOff>
    </xdr:from>
    <xdr:to>
      <xdr:col>15</xdr:col>
      <xdr:colOff>203200</xdr:colOff>
      <xdr:row>3</xdr:row>
      <xdr:rowOff>279400</xdr:rowOff>
    </xdr:to>
    <xdr:cxnSp macro="">
      <xdr:nvCxnSpPr>
        <xdr:cNvPr id="41" name="Straight Connector 40">
          <a:extLst>
            <a:ext uri="{FF2B5EF4-FFF2-40B4-BE49-F238E27FC236}">
              <a16:creationId xmlns:a16="http://schemas.microsoft.com/office/drawing/2014/main" id="{F5570776-5C33-4B1A-87C9-9656894877AD}"/>
            </a:ext>
          </a:extLst>
        </xdr:cNvPr>
        <xdr:cNvCxnSpPr/>
      </xdr:nvCxnSpPr>
      <xdr:spPr>
        <a:xfrm>
          <a:off x="12230100" y="76200"/>
          <a:ext cx="0" cy="10414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571500</xdr:colOff>
      <xdr:row>0</xdr:row>
      <xdr:rowOff>76200</xdr:rowOff>
    </xdr:from>
    <xdr:to>
      <xdr:col>20</xdr:col>
      <xdr:colOff>571500</xdr:colOff>
      <xdr:row>3</xdr:row>
      <xdr:rowOff>279400</xdr:rowOff>
    </xdr:to>
    <xdr:cxnSp macro="">
      <xdr:nvCxnSpPr>
        <xdr:cNvPr id="42" name="Straight Connector 41">
          <a:extLst>
            <a:ext uri="{FF2B5EF4-FFF2-40B4-BE49-F238E27FC236}">
              <a16:creationId xmlns:a16="http://schemas.microsoft.com/office/drawing/2014/main" id="{74F6050E-F528-40B8-9AE1-F133638B9736}"/>
            </a:ext>
          </a:extLst>
        </xdr:cNvPr>
        <xdr:cNvCxnSpPr/>
      </xdr:nvCxnSpPr>
      <xdr:spPr>
        <a:xfrm>
          <a:off x="15963900" y="76200"/>
          <a:ext cx="0" cy="10414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317500</xdr:colOff>
      <xdr:row>0</xdr:row>
      <xdr:rowOff>76200</xdr:rowOff>
    </xdr:from>
    <xdr:to>
      <xdr:col>24</xdr:col>
      <xdr:colOff>317500</xdr:colOff>
      <xdr:row>3</xdr:row>
      <xdr:rowOff>279400</xdr:rowOff>
    </xdr:to>
    <xdr:cxnSp macro="">
      <xdr:nvCxnSpPr>
        <xdr:cNvPr id="43" name="Straight Connector 42">
          <a:extLst>
            <a:ext uri="{FF2B5EF4-FFF2-40B4-BE49-F238E27FC236}">
              <a16:creationId xmlns:a16="http://schemas.microsoft.com/office/drawing/2014/main" id="{A1B86ABC-B636-4ED9-BCA0-3B98A90D89A2}"/>
            </a:ext>
          </a:extLst>
        </xdr:cNvPr>
        <xdr:cNvCxnSpPr/>
      </xdr:nvCxnSpPr>
      <xdr:spPr>
        <a:xfrm>
          <a:off x="18821400" y="76200"/>
          <a:ext cx="0" cy="10414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c:userShapes xmlns:c="http://schemas.openxmlformats.org/drawingml/2006/chart">
  <cdr:relSizeAnchor xmlns:cdr="http://schemas.openxmlformats.org/drawingml/2006/chartDrawing">
    <cdr:from>
      <cdr:x>0.03469</cdr:x>
      <cdr:y>0.03263</cdr:y>
    </cdr:from>
    <cdr:to>
      <cdr:x>0.10492</cdr:x>
      <cdr:y>0.18122</cdr:y>
    </cdr:to>
    <cdr:pic>
      <cdr:nvPicPr>
        <cdr:cNvPr id="2" name="Graphic 1" descr="Group of people">
          <a:extLst xmlns:a="http://schemas.openxmlformats.org/drawingml/2006/main">
            <a:ext uri="{FF2B5EF4-FFF2-40B4-BE49-F238E27FC236}">
              <a16:creationId xmlns:a16="http://schemas.microsoft.com/office/drawing/2014/main" id="{B065A43F-CF23-4223-AB5D-B9C644F1A49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228601" y="101601"/>
          <a:ext cx="462722" cy="462722"/>
        </a:xfrm>
        <a:prstGeom xmlns:a="http://schemas.openxmlformats.org/drawingml/2006/main" prst="rect">
          <a:avLst/>
        </a:prstGeom>
      </cdr:spPr>
    </cdr:pic>
  </cdr:relSizeAnchor>
</c:userShapes>
</file>

<file path=xl/drawings/drawing3.xml><?xml version="1.0" encoding="utf-8"?>
<c:userShapes xmlns:c="http://schemas.openxmlformats.org/drawingml/2006/chart">
  <cdr:relSizeAnchor xmlns:cdr="http://schemas.openxmlformats.org/drawingml/2006/chartDrawing">
    <cdr:from>
      <cdr:x>0.30908</cdr:x>
      <cdr:y>0</cdr:y>
    </cdr:from>
    <cdr:to>
      <cdr:x>0.39968</cdr:x>
      <cdr:y>0.07695</cdr:y>
    </cdr:to>
    <cdr:pic>
      <cdr:nvPicPr>
        <cdr:cNvPr id="2" name="Graphic 1" descr="Flip calendar">
          <a:extLst xmlns:a="http://schemas.openxmlformats.org/drawingml/2006/main">
            <a:ext uri="{FF2B5EF4-FFF2-40B4-BE49-F238E27FC236}">
              <a16:creationId xmlns:a16="http://schemas.microsoft.com/office/drawing/2014/main" id="{91AE54FF-6C15-418C-B77A-886CD4144D4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473200" y="0"/>
          <a:ext cx="431801" cy="431801"/>
        </a:xfrm>
        <a:prstGeom xmlns:a="http://schemas.openxmlformats.org/drawingml/2006/main" prst="rect">
          <a:avLst/>
        </a:prstGeom>
      </cdr:spPr>
    </cdr:pic>
  </cdr:relSizeAnchor>
</c:userShapes>
</file>

<file path=xl/drawings/drawing4.xml><?xml version="1.0" encoding="utf-8"?>
<c:userShapes xmlns:c="http://schemas.openxmlformats.org/drawingml/2006/chart">
  <cdr:relSizeAnchor xmlns:cdr="http://schemas.openxmlformats.org/drawingml/2006/chartDrawing">
    <cdr:from>
      <cdr:x>0.20837</cdr:x>
      <cdr:y>0</cdr:y>
    </cdr:from>
    <cdr:to>
      <cdr:x>0.32285</cdr:x>
      <cdr:y>0.08901</cdr:y>
    </cdr:to>
    <cdr:pic>
      <cdr:nvPicPr>
        <cdr:cNvPr id="2" name="Graphic 1" descr="Map with pin">
          <a:extLst xmlns:a="http://schemas.openxmlformats.org/drawingml/2006/main">
            <a:ext uri="{FF2B5EF4-FFF2-40B4-BE49-F238E27FC236}">
              <a16:creationId xmlns:a16="http://schemas.microsoft.com/office/drawing/2014/main" id="{BA1E388D-E9F3-4E30-9629-148F491CD11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939801" y="0"/>
          <a:ext cx="516284" cy="516284"/>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0.01582</cdr:x>
      <cdr:y>0.04092</cdr:y>
    </cdr:from>
    <cdr:to>
      <cdr:x>0.10807</cdr:x>
      <cdr:y>0.18226</cdr:y>
    </cdr:to>
    <cdr:pic>
      <cdr:nvPicPr>
        <cdr:cNvPr id="5" name="Graphic 4" descr="High voltage">
          <a:extLst xmlns:a="http://schemas.openxmlformats.org/drawingml/2006/main">
            <a:ext uri="{FF2B5EF4-FFF2-40B4-BE49-F238E27FC236}">
              <a16:creationId xmlns:a16="http://schemas.microsoft.com/office/drawing/2014/main" id="{3C8BC483-637D-4D37-A73D-854BDA61081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73800" y="124600"/>
          <a:ext cx="430335" cy="430335"/>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nghu" refreshedDate="43978.883937847226" backgroundQuery="1" createdVersion="6" refreshedVersion="6" minRefreshableVersion="3" recordCount="0" supportSubquery="1" supportAdvancedDrill="1" xr:uid="{BC1F7C8B-71F4-4AFD-B338-72BA333E62FB}">
  <cacheSource type="external" connectionId="6"/>
  <cacheFields count="5">
    <cacheField name="[HR Data].[FP].[FP]" caption="FP" numFmtId="0" hierarchy="5" level="1">
      <sharedItems count="2">
        <s v="FT"/>
        <s v="PT"/>
      </sharedItems>
    </cacheField>
    <cacheField name="[HR Data].[Gender].[Gender]" caption="Gender" numFmtId="0" hierarchy="2" level="1">
      <sharedItems count="2">
        <s v="F"/>
        <s v="M"/>
      </sharedItems>
    </cacheField>
    <cacheField name="[HR Data].[EthnicGroup].[EthnicGroup]" caption="EthnicGroup" numFmtId="0" hierarchy="4" level="1">
      <sharedItems count="7">
        <s v="Group A"/>
        <s v="Group B"/>
        <s v="Group C"/>
        <s v="Group D"/>
        <s v="Group E"/>
        <s v="Group F"/>
        <s v="Group G"/>
      </sharedItems>
    </cacheField>
    <cacheField name="[Measures].[Avg. Tenure Months]" caption="Avg. Tenure Months" numFmtId="0" hierarchy="30" level="32767"/>
    <cacheField name="[HR Data].[Date (Year)].[Date (Year)]" caption="Date (Year)" numFmtId="0" hierarchy="16" level="1">
      <sharedItems containsSemiMixedTypes="0" containsNonDate="0" containsString="0"/>
    </cacheField>
  </cacheFields>
  <cacheHierarchies count="35">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2"/>
      </fieldsUsage>
    </cacheHierarchy>
    <cacheHierarchy uniqueName="[HR Data].[FP]" caption="FP" attribute="1" defaultMemberUniqueName="[HR Data].[FP].[All]" allUniqueName="[HR Data].[FP].[All]" dimensionUniqueName="[HR Data]" displayFolder="" count="2" memberValueDatatype="130" unbalanced="0">
      <fieldsUsage count="2">
        <fieldUsage x="-1"/>
        <fieldUsage x="0"/>
      </fieldsUsage>
    </cacheHierarchy>
    <cacheHierarchy uniqueName="[HR Data].[TermDate]" caption="TermDate" attribute="1" defaultMemberUniqueName="[HR Data].[TermDate].[All]" allUniqueName="[HR Data].[TermDate].[All]" dimensionUniqueName="[HR Data]" displayFolder="" count="0" memberValueDatatype="130"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0"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4"/>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 Data" count="0">
      <extLst>
        <ext xmlns:x15="http://schemas.microsoft.com/office/spreadsheetml/2010/11/main" uri="{B97F6D7D-B522-45F9-BDA1-12C45D357490}">
          <x15:cacheHierarchy aggregatedColumn="11"/>
        </ext>
      </extLst>
    </cacheHierarchy>
    <cacheHierarchy uniqueName="[Measures].[Count of PayType]" caption="Count of PayType" measure="1" displayFolder="" measureGroup="HR Data" count="0">
      <extLst>
        <ext xmlns:x15="http://schemas.microsoft.com/office/spreadsheetml/2010/11/main" uri="{B97F6D7D-B522-45F9-BDA1-12C45D357490}">
          <x15:cacheHierarchy aggregatedColumn="10"/>
        </ext>
      </extLst>
    </cacheHierarchy>
    <cacheHierarchy uniqueName="[Measures].[TotalEmployee]" caption="TotalEmployee" measure="1" displayFolder="" measureGroup="HR Data" count="0"/>
    <cacheHierarchy uniqueName="[Measures].[ActiveEmployee]" caption="ActiveEmployee" measure="1" displayFolder="" measureGroup="HR Data" count="0"/>
    <cacheHierarchy uniqueName="[Measures].[NewEmployee]" caption="NewEmployee" measure="1" displayFolder="" measureGroup="HR Data" count="0"/>
    <cacheHierarchy uniqueName="[Measures].[Avg. Tenure Months]" caption="Avg. Tenure Months" measure="1" displayFolder="" measureGroup="HR Data" count="0" oneField="1">
      <fieldsUsage count="1">
        <fieldUsage x="3"/>
      </fieldsUsage>
    </cacheHierarchy>
    <cacheHierarchy uniqueName="[Measures].[Seperations]" caption="Seperations" measure="1" displayFolder="" measureGroup="HR Data" count="0"/>
    <cacheHierarchy uniqueName="[Measures].[Turnover]" caption="Turn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nghu" refreshedDate="43978.883947800925" backgroundQuery="1" createdVersion="6" refreshedVersion="6" minRefreshableVersion="3" recordCount="0" supportSubquery="1" supportAdvancedDrill="1" xr:uid="{B21C60CE-8396-4978-A322-780ED147A791}">
  <cacheSource type="external" connectionId="6"/>
  <cacheFields count="9">
    <cacheField name="[HR Data].[Date].[Date]" caption="Date" numFmtId="0" level="1">
      <sharedItems containsSemiMixedTypes="0" containsNonDate="0" containsDate="1" containsString="0" minDate="2015-01-01T00:00:00" maxDate="2018-11-02T00:00:00" count="47">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sharedItems>
    </cacheField>
    <cacheField name="[HR Data].[Date (Month)].[Date (Month)]" caption="Date (Month)" numFmtId="0" hierarchy="18" level="1">
      <sharedItems count="12">
        <s v="Jan"/>
        <s v="Feb"/>
        <s v="Mar"/>
        <s v="Apr"/>
        <s v="May"/>
        <s v="Jun"/>
        <s v="Jul"/>
        <s v="Aug"/>
        <s v="Sep"/>
        <s v="Oct"/>
        <s v="Nov"/>
        <s v="Dec"/>
      </sharedItems>
    </cacheField>
    <cacheField name="[HR Data].[Date (Quarter)].[Date (Quarter)]" caption="Date (Quarter)" numFmtId="0" hierarchy="17" level="1">
      <sharedItems count="4">
        <s v="Qtr1"/>
        <s v="Qtr2"/>
        <s v="Qtr3"/>
        <s v="Qtr4"/>
      </sharedItems>
    </cacheField>
    <cacheField name="[HR Data].[Date (Year)].[Date (Year)]" caption="Date (Year)" numFmtId="0" hierarchy="16" level="1">
      <sharedItems count="4">
        <s v="2015"/>
        <s v="2016"/>
        <s v="2017"/>
        <s v="2018"/>
      </sharedItems>
    </cacheField>
    <cacheField name="[Measures].[ActiveEmployee]" caption="ActiveEmployee" numFmtId="0" hierarchy="28" level="32767"/>
    <cacheField name="[Measures].[NewEmployee]" caption="NewEmployee" numFmtId="0" hierarchy="29" level="32767"/>
    <cacheField name="[HR Data].[EthnicGroup].[EthnicGroup]" caption="EthnicGroup" numFmtId="0" hierarchy="4" level="1">
      <sharedItems containsSemiMixedTypes="0" containsNonDate="0" containsString="0"/>
    </cacheField>
    <cacheField name="[HR Data].[FP].[FP]" caption="FP" numFmtId="0" hierarchy="5" level="1">
      <sharedItems containsSemiMixedTypes="0" containsNonDate="0" containsString="0"/>
    </cacheField>
    <cacheField name="[HR Data].[BU Region].[BU Region]" caption="BU Region" numFmtId="0" hierarchy="8" level="1">
      <sharedItems containsSemiMixedTypes="0" containsNonDate="0" containsString="0"/>
    </cacheField>
  </cacheFields>
  <cacheHierarchies count="35">
    <cacheHierarchy uniqueName="[HR Data].[Date]" caption="Date" attribute="1" time="1" defaultMemberUniqueName="[HR Data].[Date].[All]" allUniqueName="[HR Data].[Date].[All]" dimensionUniqueName="[HR Data]" displayFolder="" count="2" memberValueDatatype="7" unbalanced="0">
      <fieldsUsage count="2">
        <fieldUsage x="-1"/>
        <fieldUsage x="0"/>
      </fieldsUsage>
    </cacheHierarchy>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0"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6"/>
      </fieldsUsage>
    </cacheHierarchy>
    <cacheHierarchy uniqueName="[HR Data].[FP]" caption="FP" attribute="1" defaultMemberUniqueName="[HR Data].[FP].[All]" allUniqueName="[HR Data].[FP].[All]" dimensionUniqueName="[HR Data]" displayFolder="" count="2" memberValueDatatype="130" unbalanced="0">
      <fieldsUsage count="2">
        <fieldUsage x="-1"/>
        <fieldUsage x="7"/>
      </fieldsUsage>
    </cacheHierarchy>
    <cacheHierarchy uniqueName="[HR Data].[TermDate]" caption="TermDate" attribute="1" defaultMemberUniqueName="[HR Data].[TermDate].[All]" allUniqueName="[HR Data].[TermDate].[All]" dimensionUniqueName="[HR Data]" displayFolder="" count="0" memberValueDatatype="130"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8"/>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2" memberValueDatatype="130" unbalanced="0">
      <fieldsUsage count="2">
        <fieldUsage x="-1"/>
        <fieldUsage x="2"/>
      </fieldsUsage>
    </cacheHierarchy>
    <cacheHierarchy uniqueName="[HR Data].[Date (Month)]" caption="Date (Month)" attribute="1" defaultMemberUniqueName="[HR Data].[Date (Month)].[All]" allUniqueName="[HR Data].[Date (Month)].[All]" dimensionUniqueName="[HR Data]" displayFolder="" count="2" memberValueDatatype="130" unbalanced="0">
      <fieldsUsage count="2">
        <fieldUsage x="-1"/>
        <fieldUsage x="1"/>
      </fieldsUsage>
    </cacheHierarchy>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 Data" count="0">
      <extLst>
        <ext xmlns:x15="http://schemas.microsoft.com/office/spreadsheetml/2010/11/main" uri="{B97F6D7D-B522-45F9-BDA1-12C45D357490}">
          <x15:cacheHierarchy aggregatedColumn="11"/>
        </ext>
      </extLst>
    </cacheHierarchy>
    <cacheHierarchy uniqueName="[Measures].[Count of PayType]" caption="Count of PayType" measure="1" displayFolder="" measureGroup="HR Data" count="0">
      <extLst>
        <ext xmlns:x15="http://schemas.microsoft.com/office/spreadsheetml/2010/11/main" uri="{B97F6D7D-B522-45F9-BDA1-12C45D357490}">
          <x15:cacheHierarchy aggregatedColumn="10"/>
        </ext>
      </extLst>
    </cacheHierarchy>
    <cacheHierarchy uniqueName="[Measures].[TotalEmployee]" caption="TotalEmployee" measure="1" displayFolder="" measureGroup="HR Data" count="0"/>
    <cacheHierarchy uniqueName="[Measures].[ActiveEmployee]" caption="ActiveEmployee" measure="1" displayFolder="" measureGroup="HR Data" count="0" oneField="1">
      <fieldsUsage count="1">
        <fieldUsage x="4"/>
      </fieldsUsage>
    </cacheHierarchy>
    <cacheHierarchy uniqueName="[Measures].[NewEmployee]" caption="NewEmployee" measure="1" displayFolder="" measureGroup="HR Data" count="0" oneField="1">
      <fieldsUsage count="1">
        <fieldUsage x="5"/>
      </fieldsUsage>
    </cacheHierarchy>
    <cacheHierarchy uniqueName="[Measures].[Avg. Tenure Months]" caption="Avg. Tenure Months" measure="1" displayFolder="" measureGroup="HR Data" count="0"/>
    <cacheHierarchy uniqueName="[Measures].[Seperations]" caption="Seperations" measure="1" displayFolder="" measureGroup="HR Data" count="0"/>
    <cacheHierarchy uniqueName="[Measures].[Turnover]" caption="Turn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nghu" refreshedDate="43978.883948958333" backgroundQuery="1" createdVersion="6" refreshedVersion="6" minRefreshableVersion="3" recordCount="0" supportSubquery="1" supportAdvancedDrill="1" xr:uid="{2167CFF6-CDF5-4205-823D-DE356081CBA3}">
  <cacheSource type="external" connectionId="6"/>
  <cacheFields count="6">
    <cacheField name="[HR Data].[Date (Year)].[Date (Year)]" caption="Date (Year)" numFmtId="0" hierarchy="16" level="1">
      <sharedItems count="4">
        <s v="2015"/>
        <s v="2016"/>
        <s v="2017"/>
        <s v="2018"/>
      </sharedItems>
    </cacheField>
    <cacheField name="[Measures].[Seperations]" caption="Seperations" numFmtId="0" hierarchy="31" level="32767"/>
    <cacheField name="[Measures].[Sum of BadHires]" caption="Sum of BadHires" numFmtId="0" hierarchy="24" level="32767"/>
    <cacheField name="[HR Data].[FP].[FP]" caption="FP" numFmtId="0" hierarchy="5" level="1">
      <sharedItems containsSemiMixedTypes="0" containsNonDate="0" containsString="0"/>
    </cacheField>
    <cacheField name="[HR Data].[EthnicGroup].[EthnicGroup]" caption="EthnicGroup" numFmtId="0" hierarchy="4" level="1">
      <sharedItems containsSemiMixedTypes="0" containsNonDate="0" containsString="0"/>
    </cacheField>
    <cacheField name="[HR Data].[BU Region].[BU Region]" caption="BU Region" numFmtId="0" hierarchy="8" level="1">
      <sharedItems containsSemiMixedTypes="0" containsNonDate="0" containsString="0"/>
    </cacheField>
  </cacheFields>
  <cacheHierarchies count="35">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0"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4"/>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defaultMemberUniqueName="[HR Data].[TermDate].[All]" allUniqueName="[HR Data].[TermDate].[All]" dimensionUniqueName="[HR Data]" displayFolder="" count="0" memberValueDatatype="130"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5"/>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0"/>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oneField="1">
      <fieldsUsage count="1">
        <fieldUsage x="2"/>
      </fieldsUsage>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 Data" count="0">
      <extLst>
        <ext xmlns:x15="http://schemas.microsoft.com/office/spreadsheetml/2010/11/main" uri="{B97F6D7D-B522-45F9-BDA1-12C45D357490}">
          <x15:cacheHierarchy aggregatedColumn="11"/>
        </ext>
      </extLst>
    </cacheHierarchy>
    <cacheHierarchy uniqueName="[Measures].[Count of PayType]" caption="Count of PayType" measure="1" displayFolder="" measureGroup="HR Data" count="0">
      <extLst>
        <ext xmlns:x15="http://schemas.microsoft.com/office/spreadsheetml/2010/11/main" uri="{B97F6D7D-B522-45F9-BDA1-12C45D357490}">
          <x15:cacheHierarchy aggregatedColumn="10"/>
        </ext>
      </extLst>
    </cacheHierarchy>
    <cacheHierarchy uniqueName="[Measures].[TotalEmployee]" caption="TotalEmployee" measure="1" displayFolder="" measureGroup="HR Data" count="0"/>
    <cacheHierarchy uniqueName="[Measures].[ActiveEmployee]" caption="ActiveEmployee" measure="1" displayFolder="" measureGroup="HR Data" count="0"/>
    <cacheHierarchy uniqueName="[Measures].[NewEmployee]" caption="NewEmployee" measure="1" displayFolder="" measureGroup="HR Data" count="0"/>
    <cacheHierarchy uniqueName="[Measures].[Avg. Tenure Months]" caption="Avg. Tenure Months" measure="1" displayFolder="" measureGroup="HR Data" count="0"/>
    <cacheHierarchy uniqueName="[Measures].[Seperations]" caption="Seperations" measure="1" displayFolder="" measureGroup="HR Data" count="0" oneField="1">
      <fieldsUsage count="1">
        <fieldUsage x="1"/>
      </fieldsUsage>
    </cacheHierarchy>
    <cacheHierarchy uniqueName="[Measures].[Turnover]" caption="Turn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nghu" refreshedDate="43978.883936689817" backgroundQuery="1" createdVersion="3" refreshedVersion="6" minRefreshableVersion="3" recordCount="0" supportSubquery="1" supportAdvancedDrill="1" xr:uid="{1D0D640B-6E30-40E1-9112-A6343CD89B11}">
  <cacheSource type="external" connectionId="6">
    <extLst>
      <ext xmlns:x14="http://schemas.microsoft.com/office/spreadsheetml/2009/9/main" uri="{F057638F-6D5F-4e77-A914-E7F072B9BCA8}">
        <x14:sourceConnection name="ThisWorkbookDataModel"/>
      </ext>
    </extLst>
  </cacheSource>
  <cacheFields count="0"/>
  <cacheHierarchies count="35">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defaultMemberUniqueName="[HR Data].[TermDate].[All]" allUniqueName="[HR Data].[TermDate].[All]" dimensionUniqueName="[HR Data]" displayFolder="" count="0" memberValueDatatype="130"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 Data" count="0">
      <extLst>
        <ext xmlns:x15="http://schemas.microsoft.com/office/spreadsheetml/2010/11/main" uri="{B97F6D7D-B522-45F9-BDA1-12C45D357490}">
          <x15:cacheHierarchy aggregatedColumn="11"/>
        </ext>
      </extLst>
    </cacheHierarchy>
    <cacheHierarchy uniqueName="[Measures].[Count of PayType]" caption="Count of PayType" measure="1" displayFolder="" measureGroup="HR Data" count="0">
      <extLst>
        <ext xmlns:x15="http://schemas.microsoft.com/office/spreadsheetml/2010/11/main" uri="{B97F6D7D-B522-45F9-BDA1-12C45D357490}">
          <x15:cacheHierarchy aggregatedColumn="10"/>
        </ext>
      </extLst>
    </cacheHierarchy>
    <cacheHierarchy uniqueName="[Measures].[TotalEmployee]" caption="TotalEmployee" measure="1" displayFolder="" measureGroup="HR Data" count="0"/>
    <cacheHierarchy uniqueName="[Measures].[ActiveEmployee]" caption="ActiveEmployee" measure="1" displayFolder="" measureGroup="HR Data" count="0"/>
    <cacheHierarchy uniqueName="[Measures].[NewEmployee]" caption="NewEmployee" measure="1" displayFolder="" measureGroup="HR Data" count="0"/>
    <cacheHierarchy uniqueName="[Measures].[Avg. Tenure Months]" caption="Avg. Tenure Months" measure="1" displayFolder="" measureGroup="HR Data" count="0"/>
    <cacheHierarchy uniqueName="[Measures].[Seperations]" caption="Seperations" measure="1" displayFolder="" measureGroup="HR Data" count="0"/>
    <cacheHierarchy uniqueName="[Measures].[Turnover]" caption="Turn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0521329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nghu" refreshedDate="43978.883939120373" backgroundQuery="1" createdVersion="6" refreshedVersion="6" minRefreshableVersion="3" recordCount="0" supportSubquery="1" supportAdvancedDrill="1" xr:uid="{F3499B3A-0FC4-49E9-BD8E-DF9DD0126D45}">
  <cacheSource type="external" connectionId="6"/>
  <cacheFields count="5">
    <cacheField name="[Measures].[ActiveEmployee]" caption="ActiveEmployee" numFmtId="0" hierarchy="28" level="32767"/>
    <cacheField name="[HR Data].[EthnicGroup].[EthnicGroup]" caption="EthnicGroup" numFmtId="0" hierarchy="4" level="1">
      <sharedItems count="7">
        <s v="Group A"/>
        <s v="Group B"/>
        <s v="Group C"/>
        <s v="Group D"/>
        <s v="Group E"/>
        <s v="Group F"/>
        <s v="Group G"/>
      </sharedItems>
    </cacheField>
    <cacheField name="[HR Data].[FP].[FP]" caption="FP" numFmtId="0" hierarchy="5" level="1">
      <sharedItems count="2">
        <s v="FT"/>
        <s v="PT"/>
      </sharedItems>
    </cacheField>
    <cacheField name="[HR Data].[Gender].[Gender]" caption="Gender" numFmtId="0" hierarchy="2" level="1">
      <sharedItems count="2">
        <s v="F"/>
        <s v="M"/>
      </sharedItems>
    </cacheField>
    <cacheField name="[HR Data].[Date (Year)].[Date (Year)]" caption="Date (Year)" numFmtId="0" hierarchy="16" level="1">
      <sharedItems containsSemiMixedTypes="0" containsNonDate="0" containsString="0"/>
    </cacheField>
  </cacheFields>
  <cacheHierarchies count="35">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3"/>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1"/>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defaultMemberUniqueName="[HR Data].[TermDate].[All]" allUniqueName="[HR Data].[TermDate].[All]" dimensionUniqueName="[HR Data]" displayFolder="" count="0" memberValueDatatype="130"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0"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4"/>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 Data" count="0">
      <extLst>
        <ext xmlns:x15="http://schemas.microsoft.com/office/spreadsheetml/2010/11/main" uri="{B97F6D7D-B522-45F9-BDA1-12C45D357490}">
          <x15:cacheHierarchy aggregatedColumn="11"/>
        </ext>
      </extLst>
    </cacheHierarchy>
    <cacheHierarchy uniqueName="[Measures].[Count of PayType]" caption="Count of PayType" measure="1" displayFolder="" measureGroup="HR Data" count="0">
      <extLst>
        <ext xmlns:x15="http://schemas.microsoft.com/office/spreadsheetml/2010/11/main" uri="{B97F6D7D-B522-45F9-BDA1-12C45D357490}">
          <x15:cacheHierarchy aggregatedColumn="10"/>
        </ext>
      </extLst>
    </cacheHierarchy>
    <cacheHierarchy uniqueName="[Measures].[TotalEmployee]" caption="TotalEmployee" measure="1" displayFolder="" measureGroup="HR Data" count="0"/>
    <cacheHierarchy uniqueName="[Measures].[ActiveEmployee]" caption="ActiveEmployee" measure="1" displayFolder="" measureGroup="HR Data" count="0" oneField="1">
      <fieldsUsage count="1">
        <fieldUsage x="0"/>
      </fieldsUsage>
    </cacheHierarchy>
    <cacheHierarchy uniqueName="[Measures].[NewEmployee]" caption="NewEmployee" measure="1" displayFolder="" measureGroup="HR Data" count="0"/>
    <cacheHierarchy uniqueName="[Measures].[Avg. Tenure Months]" caption="Avg. Tenure Months" measure="1" displayFolder="" measureGroup="HR Data" count="0"/>
    <cacheHierarchy uniqueName="[Measures].[Seperations]" caption="Seperations" measure="1" displayFolder="" measureGroup="HR Data" count="0"/>
    <cacheHierarchy uniqueName="[Measures].[Turnover]" caption="Turn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nghu" refreshedDate="43978.883940277781" backgroundQuery="1" createdVersion="6" refreshedVersion="6" minRefreshableVersion="3" recordCount="0" supportSubquery="1" supportAdvancedDrill="1" xr:uid="{5750B8F6-88C2-448D-8683-4F90BFBFEEF5}">
  <cacheSource type="external" connectionId="6"/>
  <cacheFields count="7">
    <cacheField name="[Measures].[ActiveEmployee]" caption="ActiveEmployee" numFmtId="0" hierarchy="28" level="32767"/>
    <cacheField name="[HR Data].[AgeGroup].[AgeGroup]" caption="AgeGroup" numFmtId="0" hierarchy="12" level="1">
      <sharedItems count="3">
        <s v="&lt;30"/>
        <s v="30-49"/>
        <s v="50+"/>
      </sharedItems>
    </cacheField>
    <cacheField name="[HR Data].[Gender].[Gender]" caption="Gender" numFmtId="0" hierarchy="2" level="1">
      <sharedItems count="2">
        <s v="F"/>
        <s v="M"/>
      </sharedItems>
    </cacheField>
    <cacheField name="[HR Data].[Date (Year)].[Date (Year)]" caption="Date (Year)" numFmtId="0" hierarchy="16" level="1">
      <sharedItems containsSemiMixedTypes="0" containsNonDate="0" containsString="0"/>
    </cacheField>
    <cacheField name="[HR Data].[FP].[FP]" caption="FP" numFmtId="0" hierarchy="5" level="1">
      <sharedItems containsSemiMixedTypes="0" containsNonDate="0" containsString="0"/>
    </cacheField>
    <cacheField name="[HR Data].[EthnicGroup].[EthnicGroup]" caption="EthnicGroup" numFmtId="0" hierarchy="4" level="1">
      <sharedItems containsSemiMixedTypes="0" containsNonDate="0" containsString="0"/>
    </cacheField>
    <cacheField name="[HR Data].[BU Region].[BU Region]" caption="BU Region" numFmtId="0" hierarchy="8" level="1">
      <sharedItems containsSemiMixedTypes="0" containsNonDate="0" containsString="0"/>
    </cacheField>
  </cacheFields>
  <cacheHierarchies count="35">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2"/>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5"/>
      </fieldsUsage>
    </cacheHierarchy>
    <cacheHierarchy uniqueName="[HR Data].[FP]" caption="FP" attribute="1" defaultMemberUniqueName="[HR Data].[FP].[All]" allUniqueName="[HR Data].[FP].[All]" dimensionUniqueName="[HR Data]" displayFolder="" count="2" memberValueDatatype="130" unbalanced="0">
      <fieldsUsage count="2">
        <fieldUsage x="-1"/>
        <fieldUsage x="4"/>
      </fieldsUsage>
    </cacheHierarchy>
    <cacheHierarchy uniqueName="[HR Data].[TermDate]" caption="TermDate" attribute="1" defaultMemberUniqueName="[HR Data].[TermDate].[All]" allUniqueName="[HR Data].[TermDate].[All]" dimensionUniqueName="[HR Data]" displayFolder="" count="0" memberValueDatatype="130"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6"/>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2" memberValueDatatype="130" unbalanced="0">
      <fieldsUsage count="2">
        <fieldUsage x="-1"/>
        <fieldUsage x="1"/>
      </fieldsUsage>
    </cacheHierarchy>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 Data" count="0">
      <extLst>
        <ext xmlns:x15="http://schemas.microsoft.com/office/spreadsheetml/2010/11/main" uri="{B97F6D7D-B522-45F9-BDA1-12C45D357490}">
          <x15:cacheHierarchy aggregatedColumn="11"/>
        </ext>
      </extLst>
    </cacheHierarchy>
    <cacheHierarchy uniqueName="[Measures].[Count of PayType]" caption="Count of PayType" measure="1" displayFolder="" measureGroup="HR Data" count="0">
      <extLst>
        <ext xmlns:x15="http://schemas.microsoft.com/office/spreadsheetml/2010/11/main" uri="{B97F6D7D-B522-45F9-BDA1-12C45D357490}">
          <x15:cacheHierarchy aggregatedColumn="10"/>
        </ext>
      </extLst>
    </cacheHierarchy>
    <cacheHierarchy uniqueName="[Measures].[TotalEmployee]" caption="TotalEmployee" measure="1" displayFolder="" measureGroup="HR Data" count="0"/>
    <cacheHierarchy uniqueName="[Measures].[ActiveEmployee]" caption="ActiveEmployee" measure="1" displayFolder="" measureGroup="HR Data" count="0" oneField="1">
      <fieldsUsage count="1">
        <fieldUsage x="0"/>
      </fieldsUsage>
    </cacheHierarchy>
    <cacheHierarchy uniqueName="[Measures].[NewEmployee]" caption="NewEmployee" measure="1" displayFolder="" measureGroup="HR Data" count="0"/>
    <cacheHierarchy uniqueName="[Measures].[Avg. Tenure Months]" caption="Avg. Tenure Months" measure="1" displayFolder="" measureGroup="HR Data" count="0"/>
    <cacheHierarchy uniqueName="[Measures].[Seperations]" caption="Seperations" measure="1" displayFolder="" measureGroup="HR Data" count="0"/>
    <cacheHierarchy uniqueName="[Measures].[Turnover]" caption="Turn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nghu" refreshedDate="43978.883941319444" backgroundQuery="1" createdVersion="6" refreshedVersion="6" minRefreshableVersion="3" recordCount="0" supportSubquery="1" supportAdvancedDrill="1" xr:uid="{064AC191-17F5-4ED2-9EA3-F07F672E7BA5}">
  <cacheSource type="external" connectionId="6"/>
  <cacheFields count="6">
    <cacheField name="[Measures].[Turnover]" caption="Turnover" numFmtId="0" hierarchy="32" level="32767"/>
    <cacheField name="[HR Data].[Gender].[Gender]" caption="Gender" numFmtId="0" hierarchy="2" level="1">
      <sharedItems count="2">
        <s v="F"/>
        <s v="M"/>
      </sharedItems>
    </cacheField>
    <cacheField name="[HR Data].[Date (Year)].[Date (Year)]" caption="Date (Year)" numFmtId="0" hierarchy="16" level="1">
      <sharedItems containsSemiMixedTypes="0" containsNonDate="0" containsString="0"/>
    </cacheField>
    <cacheField name="[HR Data].[FP].[FP]" caption="FP" numFmtId="0" hierarchy="5" level="1">
      <sharedItems containsSemiMixedTypes="0" containsNonDate="0" containsString="0"/>
    </cacheField>
    <cacheField name="[HR Data].[EthnicGroup].[EthnicGroup]" caption="EthnicGroup" numFmtId="0" hierarchy="4" level="1">
      <sharedItems containsSemiMixedTypes="0" containsNonDate="0" containsString="0"/>
    </cacheField>
    <cacheField name="[HR Data].[BU Region].[BU Region]" caption="BU Region" numFmtId="0" hierarchy="8" level="1">
      <sharedItems containsSemiMixedTypes="0" containsNonDate="0" containsString="0"/>
    </cacheField>
  </cacheFields>
  <cacheHierarchies count="35">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4"/>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defaultMemberUniqueName="[HR Data].[TermDate].[All]" allUniqueName="[HR Data].[TermDate].[All]" dimensionUniqueName="[HR Data]" displayFolder="" count="0" memberValueDatatype="130"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5"/>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 Data" count="0">
      <extLst>
        <ext xmlns:x15="http://schemas.microsoft.com/office/spreadsheetml/2010/11/main" uri="{B97F6D7D-B522-45F9-BDA1-12C45D357490}">
          <x15:cacheHierarchy aggregatedColumn="11"/>
        </ext>
      </extLst>
    </cacheHierarchy>
    <cacheHierarchy uniqueName="[Measures].[Count of PayType]" caption="Count of PayType" measure="1" displayFolder="" measureGroup="HR Data" count="0">
      <extLst>
        <ext xmlns:x15="http://schemas.microsoft.com/office/spreadsheetml/2010/11/main" uri="{B97F6D7D-B522-45F9-BDA1-12C45D357490}">
          <x15:cacheHierarchy aggregatedColumn="10"/>
        </ext>
      </extLst>
    </cacheHierarchy>
    <cacheHierarchy uniqueName="[Measures].[TotalEmployee]" caption="TotalEmployee" measure="1" displayFolder="" measureGroup="HR Data" count="0"/>
    <cacheHierarchy uniqueName="[Measures].[ActiveEmployee]" caption="ActiveEmployee" measure="1" displayFolder="" measureGroup="HR Data" count="0"/>
    <cacheHierarchy uniqueName="[Measures].[NewEmployee]" caption="NewEmployee" measure="1" displayFolder="" measureGroup="HR Data" count="0"/>
    <cacheHierarchy uniqueName="[Measures].[Avg. Tenure Months]" caption="Avg. Tenure Months" measure="1" displayFolder="" measureGroup="HR Data" count="0"/>
    <cacheHierarchy uniqueName="[Measures].[Seperations]" caption="Seperations" measure="1" displayFolder="" measureGroup="HR Data" count="0"/>
    <cacheHierarchy uniqueName="[Measures].[Turnover]" caption="Turnover" measure="1" displayFolder="" measureGroup="HR Data" count="0" oneField="1">
      <fieldsUsage count="1">
        <fieldUsage x="0"/>
      </fieldsUsage>
    </cacheHierarchy>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nghu" refreshedDate="43978.883942361113" backgroundQuery="1" createdVersion="6" refreshedVersion="6" minRefreshableVersion="3" recordCount="0" supportSubquery="1" supportAdvancedDrill="1" xr:uid="{3FEE3076-E2F5-4232-B165-15EAF1D12A61}">
  <cacheSource type="external" connectionId="6"/>
  <cacheFields count="6">
    <cacheField name="[HR Data].[Gender].[Gender]" caption="Gender" numFmtId="0" hierarchy="2" level="1">
      <sharedItems count="2">
        <s v="F"/>
        <s v="M"/>
      </sharedItems>
    </cacheField>
    <cacheField name="[Measures].[ActiveEmployee]" caption="ActiveEmployee" numFmtId="0" hierarchy="28" level="32767"/>
    <cacheField name="[HR Data].[FP].[FP]" caption="FP" numFmtId="0" hierarchy="5" level="1">
      <sharedItems count="2">
        <s v="FT"/>
        <s v="PT"/>
      </sharedItems>
    </cacheField>
    <cacheField name="[HR Data].[Date (Year)].[Date (Year)]" caption="Date (Year)" numFmtId="0" hierarchy="16" level="1">
      <sharedItems containsSemiMixedTypes="0" containsNonDate="0" containsString="0"/>
    </cacheField>
    <cacheField name="[HR Data].[EthnicGroup].[EthnicGroup]" caption="EthnicGroup" numFmtId="0" hierarchy="4" level="1">
      <sharedItems containsSemiMixedTypes="0" containsNonDate="0" containsString="0"/>
    </cacheField>
    <cacheField name="[HR Data].[BU Region].[BU Region]" caption="BU Region" numFmtId="0" hierarchy="8" level="1">
      <sharedItems containsSemiMixedTypes="0" containsNonDate="0" containsString="0"/>
    </cacheField>
  </cacheFields>
  <cacheHierarchies count="35">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4"/>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defaultMemberUniqueName="[HR Data].[TermDate].[All]" allUniqueName="[HR Data].[TermDate].[All]" dimensionUniqueName="[HR Data]" displayFolder="" count="0" memberValueDatatype="130"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5"/>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 Data" count="0">
      <extLst>
        <ext xmlns:x15="http://schemas.microsoft.com/office/spreadsheetml/2010/11/main" uri="{B97F6D7D-B522-45F9-BDA1-12C45D357490}">
          <x15:cacheHierarchy aggregatedColumn="11"/>
        </ext>
      </extLst>
    </cacheHierarchy>
    <cacheHierarchy uniqueName="[Measures].[Count of PayType]" caption="Count of PayType" measure="1" displayFolder="" measureGroup="HR Data" count="0">
      <extLst>
        <ext xmlns:x15="http://schemas.microsoft.com/office/spreadsheetml/2010/11/main" uri="{B97F6D7D-B522-45F9-BDA1-12C45D357490}">
          <x15:cacheHierarchy aggregatedColumn="10"/>
        </ext>
      </extLst>
    </cacheHierarchy>
    <cacheHierarchy uniqueName="[Measures].[TotalEmployee]" caption="TotalEmployee" measure="1" displayFolder="" measureGroup="HR Data" count="0"/>
    <cacheHierarchy uniqueName="[Measures].[ActiveEmployee]" caption="ActiveEmployee" measure="1" displayFolder="" measureGroup="HR Data" count="0" oneField="1">
      <fieldsUsage count="1">
        <fieldUsage x="1"/>
      </fieldsUsage>
    </cacheHierarchy>
    <cacheHierarchy uniqueName="[Measures].[NewEmployee]" caption="NewEmployee" measure="1" displayFolder="" measureGroup="HR Data" count="0"/>
    <cacheHierarchy uniqueName="[Measures].[Avg. Tenure Months]" caption="Avg. Tenure Months" measure="1" displayFolder="" measureGroup="HR Data" count="0"/>
    <cacheHierarchy uniqueName="[Measures].[Seperations]" caption="Seperations" measure="1" displayFolder="" measureGroup="HR Data" count="0"/>
    <cacheHierarchy uniqueName="[Measures].[Turnover]" caption="Turn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nghu" refreshedDate="43978.883943402776" backgroundQuery="1" createdVersion="6" refreshedVersion="6" minRefreshableVersion="3" recordCount="0" supportSubquery="1" supportAdvancedDrill="1" xr:uid="{0987A069-E005-43D4-8BB9-D39F85547FF8}">
  <cacheSource type="external" connectionId="6"/>
  <cacheFields count="5">
    <cacheField name="[Measures].[ActiveEmployee]" caption="ActiveEmployee" numFmtId="0" hierarchy="28" level="32767"/>
    <cacheField name="[HR Data].[Gender].[Gender]" caption="Gender" numFmtId="0" hierarchy="2" level="1">
      <sharedItems count="2">
        <s v="F"/>
        <s v="M"/>
      </sharedItems>
    </cacheField>
    <cacheField name="[HR Data].[Date (Year)].[Date (Year)]" caption="Date (Year)" numFmtId="0" hierarchy="16" level="1">
      <sharedItems containsSemiMixedTypes="0" containsNonDate="0" containsString="0"/>
    </cacheField>
    <cacheField name="[HR Data].[EthnicGroup].[EthnicGroup]" caption="EthnicGroup" numFmtId="0" hierarchy="4" level="1">
      <sharedItems containsSemiMixedTypes="0" containsNonDate="0" containsString="0"/>
    </cacheField>
    <cacheField name="[HR Data].[BU Region].[BU Region]" caption="BU Region" numFmtId="0" hierarchy="8" level="1">
      <sharedItems containsSemiMixedTypes="0" containsNonDate="0" containsString="0"/>
    </cacheField>
  </cacheFields>
  <cacheHierarchies count="35">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0" memberValueDatatype="130" unbalanced="0"/>
    <cacheHierarchy uniqueName="[HR Data].[TermDate]" caption="TermDate" attribute="1" defaultMemberUniqueName="[HR Data].[TermDate].[All]" allUniqueName="[HR Data].[TermDate].[All]" dimensionUniqueName="[HR Data]" displayFolder="" count="0" memberValueDatatype="130"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 Data" count="0">
      <extLst>
        <ext xmlns:x15="http://schemas.microsoft.com/office/spreadsheetml/2010/11/main" uri="{B97F6D7D-B522-45F9-BDA1-12C45D357490}">
          <x15:cacheHierarchy aggregatedColumn="11"/>
        </ext>
      </extLst>
    </cacheHierarchy>
    <cacheHierarchy uniqueName="[Measures].[Count of PayType]" caption="Count of PayType" measure="1" displayFolder="" measureGroup="HR Data" count="0">
      <extLst>
        <ext xmlns:x15="http://schemas.microsoft.com/office/spreadsheetml/2010/11/main" uri="{B97F6D7D-B522-45F9-BDA1-12C45D357490}">
          <x15:cacheHierarchy aggregatedColumn="10"/>
        </ext>
      </extLst>
    </cacheHierarchy>
    <cacheHierarchy uniqueName="[Measures].[TotalEmployee]" caption="TotalEmployee" measure="1" displayFolder="" measureGroup="HR Data" count="0"/>
    <cacheHierarchy uniqueName="[Measures].[ActiveEmployee]" caption="ActiveEmployee" measure="1" displayFolder="" measureGroup="HR Data" count="0" oneField="1">
      <fieldsUsage count="1">
        <fieldUsage x="0"/>
      </fieldsUsage>
    </cacheHierarchy>
    <cacheHierarchy uniqueName="[Measures].[NewEmployee]" caption="NewEmployee" measure="1" displayFolder="" measureGroup="HR Data" count="0"/>
    <cacheHierarchy uniqueName="[Measures].[Avg. Tenure Months]" caption="Avg. Tenure Months" measure="1" displayFolder="" measureGroup="HR Data" count="0"/>
    <cacheHierarchy uniqueName="[Measures].[Seperations]" caption="Seperations" measure="1" displayFolder="" measureGroup="HR Data" count="0"/>
    <cacheHierarchy uniqueName="[Measures].[Turnover]" caption="Turn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nghu" refreshedDate="43978.883944444446" backgroundQuery="1" createdVersion="6" refreshedVersion="6" minRefreshableVersion="3" recordCount="0" supportSubquery="1" supportAdvancedDrill="1" xr:uid="{07377494-4590-47FB-9A76-AF17FE32D410}">
  <cacheSource type="external" connectionId="6"/>
  <cacheFields count="6">
    <cacheField name="[HR Data].[Gender].[Gender]" caption="Gender" numFmtId="0" hierarchy="2" level="1">
      <sharedItems count="2">
        <s v="F"/>
        <s v="M"/>
      </sharedItems>
    </cacheField>
    <cacheField name="[HR Data].[PayType].[PayType]" caption="PayType" numFmtId="0" hierarchy="10" level="1">
      <sharedItems count="2">
        <s v="Hourly"/>
        <s v="Salary"/>
      </sharedItems>
    </cacheField>
    <cacheField name="[Measures].[ActiveEmployee]" caption="ActiveEmployee" numFmtId="0" hierarchy="28" level="32767"/>
    <cacheField name="[HR Data].[Date (Year)].[Date (Year)]" caption="Date (Year)" numFmtId="0" hierarchy="16" level="1">
      <sharedItems containsSemiMixedTypes="0" containsNonDate="0" containsString="0"/>
    </cacheField>
    <cacheField name="[HR Data].[EthnicGroup].[EthnicGroup]" caption="EthnicGroup" numFmtId="0" hierarchy="4" level="1">
      <sharedItems containsSemiMixedTypes="0" containsNonDate="0" containsString="0"/>
    </cacheField>
    <cacheField name="[HR Data].[BU Region].[BU Region]" caption="BU Region" numFmtId="0" hierarchy="8" level="1">
      <sharedItems containsSemiMixedTypes="0" containsNonDate="0" containsString="0"/>
    </cacheField>
  </cacheFields>
  <cacheHierarchies count="35">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4"/>
      </fieldsUsage>
    </cacheHierarchy>
    <cacheHierarchy uniqueName="[HR Data].[FP]" caption="FP" attribute="1" defaultMemberUniqueName="[HR Data].[FP].[All]" allUniqueName="[HR Data].[FP].[All]" dimensionUniqueName="[HR Data]" displayFolder="" count="0" memberValueDatatype="130" unbalanced="0"/>
    <cacheHierarchy uniqueName="[HR Data].[TermDate]" caption="TermDate" attribute="1" defaultMemberUniqueName="[HR Data].[TermDate].[All]" allUniqueName="[HR Data].[TermDate].[All]" dimensionUniqueName="[HR Data]" displayFolder="" count="0" memberValueDatatype="130"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5"/>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2" memberValueDatatype="130" unbalanced="0">
      <fieldsUsage count="2">
        <fieldUsage x="-1"/>
        <fieldUsage x="1"/>
      </fieldsUsage>
    </cacheHierarchy>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 Data" count="0">
      <extLst>
        <ext xmlns:x15="http://schemas.microsoft.com/office/spreadsheetml/2010/11/main" uri="{B97F6D7D-B522-45F9-BDA1-12C45D357490}">
          <x15:cacheHierarchy aggregatedColumn="11"/>
        </ext>
      </extLst>
    </cacheHierarchy>
    <cacheHierarchy uniqueName="[Measures].[Count of PayType]" caption="Count of PayType" measure="1" displayFolder="" measureGroup="HR Data" count="0">
      <extLst>
        <ext xmlns:x15="http://schemas.microsoft.com/office/spreadsheetml/2010/11/main" uri="{B97F6D7D-B522-45F9-BDA1-12C45D357490}">
          <x15:cacheHierarchy aggregatedColumn="10"/>
        </ext>
      </extLst>
    </cacheHierarchy>
    <cacheHierarchy uniqueName="[Measures].[TotalEmployee]" caption="TotalEmployee" measure="1" displayFolder="" measureGroup="HR Data" count="0"/>
    <cacheHierarchy uniqueName="[Measures].[ActiveEmployee]" caption="ActiveEmployee" measure="1" displayFolder="" measureGroup="HR Data" count="0" oneField="1">
      <fieldsUsage count="1">
        <fieldUsage x="2"/>
      </fieldsUsage>
    </cacheHierarchy>
    <cacheHierarchy uniqueName="[Measures].[NewEmployee]" caption="NewEmployee" measure="1" displayFolder="" measureGroup="HR Data" count="0"/>
    <cacheHierarchy uniqueName="[Measures].[Avg. Tenure Months]" caption="Avg. Tenure Months" measure="1" displayFolder="" measureGroup="HR Data" count="0"/>
    <cacheHierarchy uniqueName="[Measures].[Seperations]" caption="Seperations" measure="1" displayFolder="" measureGroup="HR Data" count="0"/>
    <cacheHierarchy uniqueName="[Measures].[Turnover]" caption="Turn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nghu" refreshedDate="43978.883945370369" backgroundQuery="1" createdVersion="6" refreshedVersion="6" minRefreshableVersion="3" recordCount="0" supportSubquery="1" supportAdvancedDrill="1" xr:uid="{1C5C8135-CC67-490F-9512-6214FE86B2F5}">
  <cacheSource type="external" connectionId="6"/>
  <cacheFields count="5">
    <cacheField name="[HR Data].[BU Region].[BU Region]" caption="BU Region" numFmtId="0" hierarchy="8" level="1">
      <sharedItems count="7">
        <s v="Central"/>
        <s v="East"/>
        <s v="Midwest"/>
        <s v="North"/>
        <s v="Northwest"/>
        <s v="South"/>
        <s v="West"/>
      </sharedItems>
    </cacheField>
    <cacheField name="[HR Data].[FP].[FP]" caption="FP" numFmtId="0" hierarchy="5" level="1">
      <sharedItems count="2">
        <s v="FT"/>
        <s v="PT"/>
      </sharedItems>
    </cacheField>
    <cacheField name="[Measures].[ActiveEmployee]" caption="ActiveEmployee" numFmtId="0" hierarchy="28" level="32767"/>
    <cacheField name="[HR Data].[Date (Year)].[Date (Year)]" caption="Date (Year)" numFmtId="0" hierarchy="16" level="1">
      <sharedItems containsSemiMixedTypes="0" containsNonDate="0" containsString="0"/>
    </cacheField>
    <cacheField name="[HR Data].[EthnicGroup].[EthnicGroup]" caption="EthnicGroup" numFmtId="0" hierarchy="4" level="1">
      <sharedItems containsSemiMixedTypes="0" containsNonDate="0" containsString="0"/>
    </cacheField>
  </cacheFields>
  <cacheHierarchies count="35">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0"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4"/>
      </fieldsUsage>
    </cacheHierarchy>
    <cacheHierarchy uniqueName="[HR Data].[FP]" caption="FP" attribute="1" defaultMemberUniqueName="[HR Data].[FP].[All]" allUniqueName="[HR Data].[FP].[All]" dimensionUniqueName="[HR Data]" displayFolder="" count="2" memberValueDatatype="130" unbalanced="0">
      <fieldsUsage count="2">
        <fieldUsage x="-1"/>
        <fieldUsage x="1"/>
      </fieldsUsage>
    </cacheHierarchy>
    <cacheHierarchy uniqueName="[HR Data].[TermDate]" caption="TermDate" attribute="1" defaultMemberUniqueName="[HR Data].[TermDate].[All]" allUniqueName="[HR Data].[TermDate].[All]" dimensionUniqueName="[HR Data]" displayFolder="" count="0" memberValueDatatype="130"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 Data" count="0">
      <extLst>
        <ext xmlns:x15="http://schemas.microsoft.com/office/spreadsheetml/2010/11/main" uri="{B97F6D7D-B522-45F9-BDA1-12C45D357490}">
          <x15:cacheHierarchy aggregatedColumn="11"/>
        </ext>
      </extLst>
    </cacheHierarchy>
    <cacheHierarchy uniqueName="[Measures].[Count of PayType]" caption="Count of PayType" measure="1" displayFolder="" measureGroup="HR Data" count="0">
      <extLst>
        <ext xmlns:x15="http://schemas.microsoft.com/office/spreadsheetml/2010/11/main" uri="{B97F6D7D-B522-45F9-BDA1-12C45D357490}">
          <x15:cacheHierarchy aggregatedColumn="10"/>
        </ext>
      </extLst>
    </cacheHierarchy>
    <cacheHierarchy uniqueName="[Measures].[TotalEmployee]" caption="TotalEmployee" measure="1" displayFolder="" measureGroup="HR Data" count="0"/>
    <cacheHierarchy uniqueName="[Measures].[ActiveEmployee]" caption="ActiveEmployee" measure="1" displayFolder="" measureGroup="HR Data" count="0" oneField="1">
      <fieldsUsage count="1">
        <fieldUsage x="2"/>
      </fieldsUsage>
    </cacheHierarchy>
    <cacheHierarchy uniqueName="[Measures].[NewEmployee]" caption="NewEmployee" measure="1" displayFolder="" measureGroup="HR Data" count="0"/>
    <cacheHierarchy uniqueName="[Measures].[Avg. Tenure Months]" caption="Avg. Tenure Months" measure="1" displayFolder="" measureGroup="HR Data" count="0"/>
    <cacheHierarchy uniqueName="[Measures].[Seperations]" caption="Seperations" measure="1" displayFolder="" measureGroup="HR Data" count="0"/>
    <cacheHierarchy uniqueName="[Measures].[Turnover]" caption="Turn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nghu" refreshedDate="43978.883946412039" backgroundQuery="1" createdVersion="6" refreshedVersion="6" minRefreshableVersion="3" recordCount="0" supportSubquery="1" supportAdvancedDrill="1" xr:uid="{E4289C9A-5BA1-4B2B-8112-DC7F850BFE83}">
  <cacheSource type="external" connectionId="6"/>
  <cacheFields count="6">
    <cacheField name="[Measures].[Seperations]" caption="Seperations" numFmtId="0" hierarchy="31" level="32767"/>
    <cacheField name="[HR Data].[TermReason].[TermReason]" caption="TermReason" numFmtId="0" hierarchy="11" level="1">
      <sharedItems count="2">
        <s v="Involuntary"/>
        <s v="Voluntary"/>
      </sharedItems>
    </cacheField>
    <cacheField name="[HR Data].[Date (Year)].[Date (Year)]" caption="Date (Year)" numFmtId="0" hierarchy="16" level="1">
      <sharedItems count="4">
        <s v="2015"/>
        <s v="2016"/>
        <s v="2017"/>
        <s v="2018"/>
      </sharedItems>
    </cacheField>
    <cacheField name="[HR Data].[FP].[FP]" caption="FP" numFmtId="0" hierarchy="5" level="1">
      <sharedItems containsSemiMixedTypes="0" containsNonDate="0" containsString="0"/>
    </cacheField>
    <cacheField name="[HR Data].[EthnicGroup].[EthnicGroup]" caption="EthnicGroup" numFmtId="0" hierarchy="4" level="1">
      <sharedItems containsSemiMixedTypes="0" containsNonDate="0" containsString="0"/>
    </cacheField>
    <cacheField name="[HR Data].[BU Region].[BU Region]" caption="BU Region" numFmtId="0" hierarchy="8" level="1">
      <sharedItems containsSemiMixedTypes="0" containsNonDate="0" containsString="0"/>
    </cacheField>
  </cacheFields>
  <cacheHierarchies count="35">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0"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4"/>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defaultMemberUniqueName="[HR Data].[TermDate].[All]" allUniqueName="[HR Data].[TermDate].[All]" dimensionUniqueName="[HR Data]" displayFolder="" count="0" memberValueDatatype="130"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5"/>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2" memberValueDatatype="130" unbalanced="0">
      <fieldsUsage count="2">
        <fieldUsage x="-1"/>
        <fieldUsage x="1"/>
      </fieldsUsage>
    </cacheHierarchy>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 Data" count="0">
      <extLst>
        <ext xmlns:x15="http://schemas.microsoft.com/office/spreadsheetml/2010/11/main" uri="{B97F6D7D-B522-45F9-BDA1-12C45D357490}">
          <x15:cacheHierarchy aggregatedColumn="11"/>
        </ext>
      </extLst>
    </cacheHierarchy>
    <cacheHierarchy uniqueName="[Measures].[Count of PayType]" caption="Count of PayType" measure="1" displayFolder="" measureGroup="HR Data" count="0">
      <extLst>
        <ext xmlns:x15="http://schemas.microsoft.com/office/spreadsheetml/2010/11/main" uri="{B97F6D7D-B522-45F9-BDA1-12C45D357490}">
          <x15:cacheHierarchy aggregatedColumn="10"/>
        </ext>
      </extLst>
    </cacheHierarchy>
    <cacheHierarchy uniqueName="[Measures].[TotalEmployee]" caption="TotalEmployee" measure="1" displayFolder="" measureGroup="HR Data" count="0"/>
    <cacheHierarchy uniqueName="[Measures].[ActiveEmployee]" caption="ActiveEmployee" measure="1" displayFolder="" measureGroup="HR Data" count="0"/>
    <cacheHierarchy uniqueName="[Measures].[NewEmployee]" caption="NewEmployee" measure="1" displayFolder="" measureGroup="HR Data" count="0"/>
    <cacheHierarchy uniqueName="[Measures].[Avg. Tenure Months]" caption="Avg. Tenure Months" measure="1" displayFolder="" measureGroup="HR Data" count="0"/>
    <cacheHierarchy uniqueName="[Measures].[Seperations]" caption="Seperations" measure="1" displayFolder="" measureGroup="HR Data" count="0" oneField="1">
      <fieldsUsage count="1">
        <fieldUsage x="0"/>
      </fieldsUsage>
    </cacheHierarchy>
    <cacheHierarchy uniqueName="[Measures].[Turnover]" caption="Turn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A00CDB-0AEC-4AE4-BFCE-64678A53E36E}" name="Turnover" cacheId="856" applyNumberFormats="0" applyBorderFormats="0" applyFontFormats="0" applyPatternFormats="0" applyAlignmentFormats="0" applyWidthHeightFormats="1" dataCaption="Values" tag="0be04b4b-d739-4833-86a9-3e01896f61ff" updatedVersion="6" minRefreshableVersion="3" useAutoFormatting="1" itemPrintTitles="1" createdVersion="6" indent="0" outline="1" outlineData="1" multipleFieldFilters="0">
  <location ref="A12:B15" firstHeaderRow="1" firstDataRow="1" firstDataCol="1"/>
  <pivotFields count="6">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3">
    <i>
      <x/>
    </i>
    <i>
      <x v="1"/>
    </i>
    <i t="grand">
      <x/>
    </i>
  </rowItems>
  <colItems count="1">
    <i/>
  </colItems>
  <dataFields count="1">
    <dataField fld="0" subtotal="count" baseField="0" baseItem="0"/>
  </dataFields>
  <pivotHierarchies count="35">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4EF2686-A21A-4A2F-8CAF-9D22658098A9}" name="PivotTable2" cacheId="850" applyNumberFormats="0" applyBorderFormats="0" applyFontFormats="0" applyPatternFormats="0" applyAlignmentFormats="0" applyWidthHeightFormats="1" dataCaption="Values" tag="98543fb8-a767-47e2-9c12-01f777f5298e" updatedVersion="6" minRefreshableVersion="3" useAutoFormatting="1" itemPrintTitles="1" createdVersion="6" indent="0" outline="1" outlineData="1" multipleFieldFilters="0" chartFormat="3">
  <location ref="A3:D26" firstHeaderRow="1" firstDataRow="2" firstDataCol="1"/>
  <pivotFields count="5">
    <pivotField dataField="1" subtotalTop="0" showAll="0" defaultSubtotal="0"/>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1"/>
    <field x="3"/>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2"/>
  </colFields>
  <colItems count="3">
    <i>
      <x/>
    </i>
    <i>
      <x v="1"/>
    </i>
    <i t="grand">
      <x/>
    </i>
  </colItems>
  <dataFields count="1">
    <dataField fld="0" subtotal="count" baseField="0" baseItem="0"/>
  </dataFields>
  <chartFormats count="2">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4"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05592E1-8C7E-494E-8BA8-8D86757DC68D}" name="ActiveEmployee" cacheId="874" applyNumberFormats="0" applyBorderFormats="0" applyFontFormats="0" applyPatternFormats="0" applyAlignmentFormats="0" applyWidthHeightFormats="1" dataCaption="Values" tag="c39e11fe-f674-44b7-ac8a-1317276a6485" updatedVersion="6" minRefreshableVersion="3" useAutoFormatting="1" subtotalHiddenItems="1" itemPrintTitles="1" createdVersion="6" indent="0" outline="1" outlineData="1" multipleFieldFilters="0" chartFormat="3">
  <location ref="A3:C92" firstHeaderRow="0" firstDataRow="1" firstDataCol="1"/>
  <pivotFields count="9">
    <pivotField axis="axisRow" allDrilled="1" subtotalTop="0" showAll="0" dataSourceSort="1" defaultAttributeDrillState="1">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axis="axisRow" allDrilled="1" subtotalTop="0" showAll="0" dataSourceSort="1">
      <items count="13">
        <item x="0" e="0"/>
        <item x="1" e="0"/>
        <item x="2" e="0"/>
        <item x="3" e="0"/>
        <item x="4" e="0"/>
        <item x="5" e="0"/>
        <item x="6" e="0"/>
        <item x="7" e="0"/>
        <item x="8" e="0"/>
        <item x="9" e="0"/>
        <item x="10" e="0"/>
        <item x="11" e="0"/>
        <item t="default"/>
      </items>
    </pivotField>
    <pivotField axis="axisRow" allDrilled="1" subtotalTop="0" showAll="0" dataSourceSort="1" defaultAttributeDrillState="1">
      <items count="5">
        <item x="0"/>
        <item x="1"/>
        <item x="2"/>
        <item x="3"/>
        <item t="default"/>
      </items>
    </pivotField>
    <pivotField axis="axisRow" allDrilled="1" subtotalTop="0" showAll="0" dataSourceSort="1" defaultAttributeDrillState="1">
      <items count="5">
        <item x="0"/>
        <item x="1"/>
        <item x="2"/>
        <item x="3"/>
        <item t="default"/>
      </items>
    </pivotField>
    <pivotField dataField="1" subtotalTop="0" showAll="0"/>
    <pivotField dataField="1" subtotalTop="0" showAll="0"/>
    <pivotField axis="axisRow" allDrilled="1" subtotalTop="0" showAll="0" dataSourceSort="1" defaultAttributeDrillState="1">
      <items count="1">
        <item t="default"/>
      </items>
    </pivotField>
    <pivotField allDrilled="1" subtotalTop="0" showAll="0" dataSourceSort="1" defaultAttributeDrillState="1"/>
    <pivotField allDrilled="1" subtotalTop="0" showAll="0" dataSourceSort="1" defaultAttributeDrillState="1"/>
  </pivotFields>
  <rowFields count="5">
    <field x="3"/>
    <field x="2"/>
    <field x="1"/>
    <field x="0"/>
    <field x="6"/>
  </rowFields>
  <rowItems count="89">
    <i>
      <x/>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i>
    <i>
      <x v="1"/>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1"/>
    </i>
    <i>
      <x v="2"/>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2"/>
    </i>
    <i>
      <x v="3"/>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3"/>
    </i>
    <i t="grand">
      <x/>
    </i>
  </rowItems>
  <colFields count="1">
    <field x="-2"/>
  </colFields>
  <colItems count="2">
    <i>
      <x/>
    </i>
    <i i="1">
      <x v="1"/>
    </i>
  </colItems>
  <dataFields count="2">
    <dataField fld="4" subtotal="count" baseField="0" baseItem="0"/>
    <dataField fld="5" subtotal="count"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5">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ID"/>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4" showRowHeaders="1" showColHeaders="1" showRowStripes="0" showColStripes="0" showLastColumn="1"/>
  <rowHierarchiesUsage count="5">
    <rowHierarchyUsage hierarchyUsage="16"/>
    <rowHierarchyUsage hierarchyUsage="17"/>
    <rowHierarchyUsage hierarchyUsage="18"/>
    <rowHierarchyUsage hierarchyUsage="0"/>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99E1BC-04C8-4CBC-B732-19099069BCAE}" name="AgeGroup" cacheId="853" applyNumberFormats="0" applyBorderFormats="0" applyFontFormats="0" applyPatternFormats="0" applyAlignmentFormats="0" applyWidthHeightFormats="1" dataCaption="Values" tag="31eae110-23a4-4862-b016-86687deb0549" updatedVersion="6" minRefreshableVersion="3" useAutoFormatting="1" itemPrintTitles="1" createdVersion="6" indent="0" outline="1" outlineData="1" multipleFieldFilters="0" chartFormat="3">
  <location ref="A3:D8" firstHeaderRow="1" firstDataRow="2" firstDataCol="1"/>
  <pivotFields count="7">
    <pivotField dataField="1" subtotalTop="0" showAll="0" defaultSubtotal="0"/>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Fields count="1">
    <field x="2"/>
  </colFields>
  <colItems count="3">
    <i>
      <x/>
    </i>
    <i>
      <x v="1"/>
    </i>
    <i t="grand">
      <x/>
    </i>
  </colItems>
  <dataFields count="1">
    <dataField fld="0" subtotal="count" baseField="0" baseItem="0"/>
  </dataFields>
  <chartFormats count="2">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2"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E2903F-B2B3-4BA7-BD91-D7F4F1AB2E60}" name="FPHeadline" cacheId="859" applyNumberFormats="0" applyBorderFormats="0" applyFontFormats="0" applyPatternFormats="0" applyAlignmentFormats="0" applyWidthHeightFormats="1" dataCaption="Values" tag="6d59dbd4-eb70-4fe6-9470-69ad06341428" updatedVersion="6" minRefreshableVersion="3" useAutoFormatting="1" subtotalHiddenItems="1" itemPrintTitles="1" createdVersion="6" indent="0" outline="1" outlineData="1" multipleFieldFilters="0">
  <location ref="A17:D21" firstHeaderRow="1" firstDataRow="2" firstDataCol="1"/>
  <pivotFields count="6">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3">
    <i>
      <x/>
    </i>
    <i>
      <x v="1"/>
    </i>
    <i t="grand">
      <x/>
    </i>
  </rowItems>
  <colFields count="1">
    <field x="0"/>
  </colFields>
  <colItems count="3">
    <i>
      <x/>
    </i>
    <i>
      <x v="1"/>
    </i>
    <i t="grand">
      <x/>
    </i>
  </colItems>
  <dataFields count="1">
    <dataField fld="1" subtotal="count" showDataAs="percentOfCol" baseField="0" baseItem="0" numFmtId="9"/>
  </dataFields>
  <formats count="1">
    <format dxfId="191">
      <pivotArea outline="0" collapsedLevelsAreSubtotals="1" fieldPosition="0"/>
    </format>
  </formats>
  <pivotHierarchies count="35">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3"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5B16F6-FD9E-4785-8834-29D55E92354E}" name="SalaryHeadline" cacheId="865" applyNumberFormats="0" applyBorderFormats="0" applyFontFormats="0" applyPatternFormats="0" applyAlignmentFormats="0" applyWidthHeightFormats="1" dataCaption="Values" tag="6e8acaed-3eb2-4706-85ce-b0113a586ec8" updatedVersion="6" minRefreshableVersion="3" useAutoFormatting="1" itemPrintTitles="1" createdVersion="6" indent="0" outline="1" outlineData="1" multipleFieldFilters="0">
  <location ref="A10:D14" firstHeaderRow="1" firstDataRow="2" firstDataCol="1"/>
  <pivotFields count="6">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3">
    <i>
      <x/>
    </i>
    <i>
      <x v="1"/>
    </i>
    <i t="grand">
      <x/>
    </i>
  </rowItems>
  <colFields count="1">
    <field x="0"/>
  </colFields>
  <colItems count="3">
    <i>
      <x/>
    </i>
    <i>
      <x v="1"/>
    </i>
    <i t="grand">
      <x/>
    </i>
  </colItems>
  <dataFields count="1">
    <dataField fld="2" subtotal="count" baseField="0" baseItem="0"/>
  </dataFields>
  <pivotHierarchies count="35">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6D5F01B-1FFA-4E32-AE29-7227123EA6BE}" name="HeadlineActive" cacheId="862" applyNumberFormats="0" applyBorderFormats="0" applyFontFormats="0" applyPatternFormats="0" applyAlignmentFormats="0" applyWidthHeightFormats="1" dataCaption="Values" tag="42d9c42a-0126-4c57-bea5-ee615c66e4c9" updatedVersion="6" minRefreshableVersion="3" useAutoFormatting="1" itemPrintTitles="1" createdVersion="6" indent="0" outline="1" outlineData="1" multipleFieldFilters="0">
  <location ref="A3:B6" firstHeaderRow="1" firstDataRow="1" firstDataCol="1"/>
  <pivotFields count="5">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3">
    <i>
      <x/>
    </i>
    <i>
      <x v="1"/>
    </i>
    <i t="grand">
      <x/>
    </i>
  </rowItems>
  <colItems count="1">
    <i/>
  </colItems>
  <dataFields count="1">
    <dataField fld="0" subtotal="count" baseField="0" baseItem="0"/>
  </dataFields>
  <pivotHierarchies count="35">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4"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A122ED8-8593-43B7-B963-99D0BD7104DE}" name="TermReason" cacheId="871" applyNumberFormats="0" applyBorderFormats="0" applyFontFormats="0" applyPatternFormats="0" applyAlignmentFormats="0" applyWidthHeightFormats="1" dataCaption="Values" tag="28c8efe4-4960-4c59-a17d-d98b826d5ffa" updatedVersion="6" minRefreshableVersion="3" useAutoFormatting="1" itemPrintTitles="1" createdVersion="6" indent="0" outline="1" outlineData="1" multipleFieldFilters="0" chartFormat="3">
  <location ref="A3:D9" firstHeaderRow="1" firstDataRow="2" firstDataCol="1"/>
  <pivotFields count="6">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5">
    <i>
      <x/>
    </i>
    <i>
      <x v="1"/>
    </i>
    <i>
      <x v="2"/>
    </i>
    <i>
      <x v="3"/>
    </i>
    <i t="grand">
      <x/>
    </i>
  </rowItems>
  <colFields count="1">
    <field x="1"/>
  </colFields>
  <colItems count="3">
    <i>
      <x/>
    </i>
    <i>
      <x v="1"/>
    </i>
    <i t="grand">
      <x/>
    </i>
  </colItems>
  <dataFields count="1">
    <dataField fld="0" subtotal="count" baseField="0" baseItem="0"/>
  </dataFields>
  <chartFormats count="2">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4" showRowHeaders="1" showColHeaders="1" showRowStripes="0" showColStripes="0" showLastColumn="1"/>
  <rowHierarchiesUsage count="1">
    <rowHierarchyUsage hierarchyUsage="16"/>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2FEA7BF-AD8B-4EF1-9987-A88D929F9B6F}" name="Seperations" cacheId="877" applyNumberFormats="0" applyBorderFormats="0" applyFontFormats="0" applyPatternFormats="0" applyAlignmentFormats="0" applyWidthHeightFormats="1" dataCaption="Values" tag="36063f9c-61d0-42d1-b0bd-b8bedad14cc0" updatedVersion="6" minRefreshableVersion="3" useAutoFormatting="1" itemPrintTitles="1" createdVersion="6" indent="0" outline="1" outlineData="1" multipleFieldFilters="0" chartFormat="3">
  <location ref="A3:C8" firstHeaderRow="0" firstDataRow="1" firstDataCol="1"/>
  <pivotFields count="6">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Fields count="1">
    <field x="-2"/>
  </colFields>
  <colItems count="2">
    <i>
      <x/>
    </i>
    <i i="1">
      <x v="1"/>
    </i>
  </colItems>
  <dataFields count="2">
    <dataField fld="1" subtotal="count" baseField="0" baseItem="0"/>
    <dataField name="BadHires" fld="2"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5">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BadHires"/>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4"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5E3F54D-C215-45C5-96B0-94009B448A10}" name="RegionPivot" cacheId="868" applyNumberFormats="0" applyBorderFormats="0" applyFontFormats="0" applyPatternFormats="0" applyAlignmentFormats="0" applyWidthHeightFormats="1" dataCaption="Values" tag="ce5d0e18-41aa-4b17-bbe0-4bd11b58e9d9" updatedVersion="6" minRefreshableVersion="3" useAutoFormatting="1" subtotalHiddenItems="1" itemPrintTitles="1" createdVersion="6" indent="0" outline="1" outlineData="1" multipleFieldFilters="0" chartFormat="4">
  <location ref="A3:D12"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Fields count="1">
    <field x="1"/>
  </colFields>
  <colItems count="3">
    <i>
      <x/>
    </i>
    <i>
      <x v="1"/>
    </i>
    <i t="grand">
      <x/>
    </i>
  </colItems>
  <dataFields count="1">
    <dataField fld="2" subtotal="count" baseField="0" baseItem="0"/>
  </dataFields>
  <chartFormats count="2">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Count of EmpID"/>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4" showRowHeaders="1" showColHeaders="1" showRowStripes="0" showColStripes="0" showLastColumn="1"/>
  <rowHierarchiesUsage count="1">
    <rowHierarchyUsage hierarchyUsage="8"/>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6AA34AC-AA74-4D78-92DF-737987305F2E}" name="PivotTable3" cacheId="847" applyNumberFormats="0" applyBorderFormats="0" applyFontFormats="0" applyPatternFormats="0" applyAlignmentFormats="0" applyWidthHeightFormats="1" dataCaption="Values" tag="c4d8ef81-d217-4521-ae1f-2212485e45b4" updatedVersion="6" minRefreshableVersion="3" useAutoFormatting="1" itemPrintTitles="1" createdVersion="6" indent="0" outline="1" outlineData="1" multipleFieldFilters="0" chartFormat="3">
  <location ref="A3:D26" firstHeaderRow="1" firstDataRow="2" firstDataCol="1"/>
  <pivotFields count="5">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2">
    <field x="2"/>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0"/>
  </colFields>
  <colItems count="3">
    <i>
      <x/>
    </i>
    <i>
      <x v="1"/>
    </i>
    <i t="grand">
      <x/>
    </i>
  </colItems>
  <dataFields count="1">
    <dataField fld="3" subtotal="count" baseField="0" baseItem="0"/>
  </dataFields>
  <formats count="14">
    <format dxfId="205">
      <pivotArea collapsedLevelsAreSubtotals="1" fieldPosition="0">
        <references count="2">
          <reference field="1" count="0"/>
          <reference field="2" count="1" selected="0">
            <x v="0"/>
          </reference>
        </references>
      </pivotArea>
    </format>
    <format dxfId="204">
      <pivotArea collapsedLevelsAreSubtotals="1" fieldPosition="0">
        <references count="1">
          <reference field="2" count="1">
            <x v="1"/>
          </reference>
        </references>
      </pivotArea>
    </format>
    <format dxfId="203">
      <pivotArea collapsedLevelsAreSubtotals="1" fieldPosition="0">
        <references count="2">
          <reference field="1" count="0"/>
          <reference field="2" count="1" selected="0">
            <x v="1"/>
          </reference>
        </references>
      </pivotArea>
    </format>
    <format dxfId="202">
      <pivotArea collapsedLevelsAreSubtotals="1" fieldPosition="0">
        <references count="1">
          <reference field="2" count="1">
            <x v="2"/>
          </reference>
        </references>
      </pivotArea>
    </format>
    <format dxfId="201">
      <pivotArea collapsedLevelsAreSubtotals="1" fieldPosition="0">
        <references count="2">
          <reference field="1" count="0"/>
          <reference field="2" count="1" selected="0">
            <x v="2"/>
          </reference>
        </references>
      </pivotArea>
    </format>
    <format dxfId="200">
      <pivotArea collapsedLevelsAreSubtotals="1" fieldPosition="0">
        <references count="1">
          <reference field="2" count="1">
            <x v="3"/>
          </reference>
        </references>
      </pivotArea>
    </format>
    <format dxfId="199">
      <pivotArea collapsedLevelsAreSubtotals="1" fieldPosition="0">
        <references count="2">
          <reference field="1" count="0"/>
          <reference field="2" count="1" selected="0">
            <x v="3"/>
          </reference>
        </references>
      </pivotArea>
    </format>
    <format dxfId="198">
      <pivotArea collapsedLevelsAreSubtotals="1" fieldPosition="0">
        <references count="1">
          <reference field="2" count="1">
            <x v="4"/>
          </reference>
        </references>
      </pivotArea>
    </format>
    <format dxfId="197">
      <pivotArea collapsedLevelsAreSubtotals="1" fieldPosition="0">
        <references count="2">
          <reference field="1" count="0"/>
          <reference field="2" count="1" selected="0">
            <x v="4"/>
          </reference>
        </references>
      </pivotArea>
    </format>
    <format dxfId="196">
      <pivotArea collapsedLevelsAreSubtotals="1" fieldPosition="0">
        <references count="1">
          <reference field="2" count="1">
            <x v="5"/>
          </reference>
        </references>
      </pivotArea>
    </format>
    <format dxfId="195">
      <pivotArea collapsedLevelsAreSubtotals="1" fieldPosition="0">
        <references count="2">
          <reference field="1" count="0"/>
          <reference field="2" count="1" selected="0">
            <x v="5"/>
          </reference>
        </references>
      </pivotArea>
    </format>
    <format dxfId="194">
      <pivotArea collapsedLevelsAreSubtotals="1" fieldPosition="0">
        <references count="1">
          <reference field="2" count="1">
            <x v="6"/>
          </reference>
        </references>
      </pivotArea>
    </format>
    <format dxfId="193">
      <pivotArea collapsedLevelsAreSubtotals="1" fieldPosition="0">
        <references count="2">
          <reference field="1" count="0"/>
          <reference field="2" count="1" selected="0">
            <x v="6"/>
          </reference>
        </references>
      </pivotArea>
    </format>
    <format dxfId="192">
      <pivotArea grandRow="1" outline="0" collapsedLevelsAreSubtotals="1" fieldPosition="0"/>
    </format>
  </formats>
  <chartFormats count="2">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s>
  <pivotHierarchies count="35">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Average of TenureMonths"/>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4"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0E008EDD-8D96-4CE6-98C7-85C9525FA154}" sourceName="[HR Data].[Date (Year)]">
  <pivotTables>
    <pivotTable tabId="5" name="PivotTable3"/>
    <pivotTable tabId="4" name="PivotTable2"/>
    <pivotTable tabId="11" name="AgeGroup"/>
    <pivotTable tabId="11" name="Turnover"/>
    <pivotTable tabId="10" name="FPHeadline"/>
    <pivotTable tabId="10" name="HeadlineActive"/>
    <pivotTable tabId="10" name="SalaryHeadline"/>
    <pivotTable tabId="6" name="RegionPivot"/>
    <pivotTable tabId="7" name="Seperations"/>
    <pivotTable tabId="9" name="TermReason"/>
  </pivotTables>
  <data>
    <olap pivotCacheId="1205213296">
      <levels count="2">
        <level uniqueName="[HR Data].[Date (Year)].[(All)]" sourceCaption="(All)" count="0"/>
        <level uniqueName="[HR Data].[Date (Year)].[Date (Year)]" sourceCaption="Date (Year)" count="4">
          <ranges>
            <range startItem="0">
              <i n="[HR Data].[Date (Year)].&amp;[2015]" c="2015"/>
              <i n="[HR Data].[Date (Year)].&amp;[2016]" c="2016"/>
              <i n="[HR Data].[Date (Year)].&amp;[2017]" c="2017"/>
              <i n="[HR Data].[Date (Year)].&amp;[2018]" c="2018"/>
            </range>
          </ranges>
        </level>
      </levels>
      <selections count="1">
        <selection n="[HR Data].[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P" xr10:uid="{FA94DDDA-93A6-460D-AFF8-1F40E5BE6DEC}" sourceName="[HR Data].[FP]">
  <pivotTables>
    <pivotTable tabId="3" name="ActiveEmployee"/>
    <pivotTable tabId="7" name="Seperations"/>
    <pivotTable tabId="9" name="TermReason"/>
    <pivotTable tabId="11" name="AgeGroup"/>
    <pivotTable tabId="11" name="Turnover"/>
  </pivotTables>
  <data>
    <olap pivotCacheId="1205213296">
      <levels count="2">
        <level uniqueName="[HR Data].[FP].[(All)]" sourceCaption="(All)" count="0"/>
        <level uniqueName="[HR Data].[FP].[FP]" sourceCaption="FP" count="2">
          <ranges>
            <range startItem="0">
              <i n="[HR Data].[FP].&amp;[FT]" c="FT"/>
              <i n="[HR Data].[FP].&amp;[PT]" c="PT"/>
            </range>
          </ranges>
        </level>
      </levels>
      <selections count="1">
        <selection n="[HR Data].[FP].[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Group" xr10:uid="{CC90855C-7B79-4393-8215-D378B9B0E034}" sourceName="[HR Data].[EthnicGroup]">
  <pivotTables>
    <pivotTable tabId="3" name="ActiveEmployee"/>
    <pivotTable tabId="11" name="AgeGroup"/>
    <pivotTable tabId="6" name="RegionPivot"/>
    <pivotTable tabId="7" name="Seperations"/>
    <pivotTable tabId="9" name="TermReason"/>
    <pivotTable tabId="11" name="Turnover"/>
    <pivotTable tabId="10" name="FPHeadline"/>
    <pivotTable tabId="10" name="HeadlineActive"/>
    <pivotTable tabId="10" name="SalaryHeadline"/>
  </pivotTables>
  <data>
    <olap pivotCacheId="1205213296">
      <levels count="2">
        <level uniqueName="[HR Data].[EthnicGroup].[(All)]" sourceCaption="(All)" count="0"/>
        <level uniqueName="[HR Data].[EthnicGroup].[EthnicGroup]" sourceCaption="EthnicGroup" count="7">
          <ranges>
            <range startItem="0">
              <i n="[HR Data].[EthnicGroup].&amp;[Group A]" c="Group A"/>
              <i n="[HR Data].[EthnicGroup].&amp;[Group B]" c="Group B"/>
              <i n="[HR Data].[EthnicGroup].&amp;[Group C]" c="Group C"/>
              <i n="[HR Data].[EthnicGroup].&amp;[Group D]" c="Group D"/>
              <i n="[HR Data].[EthnicGroup].&amp;[Group E]" c="Group E"/>
              <i n="[HR Data].[EthnicGroup].&amp;[Group F]" c="Group F"/>
              <i n="[HR Data].[EthnicGroup].&amp;[Group G]" c="Group G"/>
            </range>
          </ranges>
        </level>
      </levels>
      <selections count="1">
        <selection n="[HR Data].[EthnicGroup].[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4607FB4-5F6D-4523-910C-FDE5CB59B59A}" sourceName="[HR Data].[Gender]">
  <pivotTables>
    <pivotTable tabId="5" name="PivotTable3"/>
  </pivotTables>
  <data>
    <olap pivotCacheId="1205213296">
      <levels count="2">
        <level uniqueName="[HR Data].[Gender].[(All)]" sourceCaption="(All)" count="0"/>
        <level uniqueName="[HR Data].[Gender].[Gender]" sourceCaption="Gender" count="2">
          <ranges>
            <range startItem="0">
              <i n="[HR Data].[Gender].&amp;[F]" c="F"/>
              <i n="[HR Data].[Gender].&amp;[M]" c="M"/>
            </range>
          </ranges>
        </level>
      </levels>
      <selections count="1">
        <selection n="[HR Data].[Gende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_Region" xr10:uid="{49F00C5C-86A6-476C-ACAB-67DAB959CEF6}" sourceName="[HR Data].[BU Region]">
  <pivotTables>
    <pivotTable tabId="3" name="ActiveEmployee"/>
    <pivotTable tabId="11" name="AgeGroup"/>
    <pivotTable tabId="11" name="Turnover"/>
    <pivotTable tabId="10" name="FPHeadline"/>
    <pivotTable tabId="10" name="HeadlineActive"/>
    <pivotTable tabId="10" name="SalaryHeadline"/>
    <pivotTable tabId="7" name="Seperations"/>
    <pivotTable tabId="9" name="TermReason"/>
  </pivotTables>
  <data>
    <olap pivotCacheId="1205213296">
      <levels count="2">
        <level uniqueName="[HR Data].[BU Region].[(All)]" sourceCaption="(All)" count="0"/>
        <level uniqueName="[HR Data].[BU Region].[BU Region]" sourceCaption="BU Region" count="7">
          <ranges>
            <range startItem="0">
              <i n="[HR Data].[BU Region].&amp;[Central]" c="Central"/>
              <i n="[HR Data].[BU Region].&amp;[East]" c="East"/>
              <i n="[HR Data].[BU Region].&amp;[Midwest]" c="Midwest"/>
              <i n="[HR Data].[BU Region].&amp;[North]" c="North"/>
              <i n="[HR Data].[BU Region].&amp;[Northwest]" c="Northwest"/>
              <i n="[HR Data].[BU Region].&amp;[South]" c="South"/>
              <i n="[HR Data].[BU Region].&amp;[West]" c="West"/>
            </range>
          </ranges>
        </level>
      </levels>
      <selections count="1">
        <selection n="[HR Data].[BU 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F6DBBFD0-1A34-4527-B478-1A0F208D89BE}" cache="Slicer_Date__Year" caption="Date (Year)" columnCount="2" level="1" lockedPosition="1" rowHeight="234950"/>
  <slicer name="FP" xr10:uid="{9F0A06B3-0C14-4655-B274-19F044FF94BB}" cache="Slicer_FP" caption="FP" level="1" lockedPosition="1" rowHeight="234950"/>
  <slicer name="EthnicGroup" xr10:uid="{27C586CA-EBBB-4A3F-8056-7FEC3A16B75A}" cache="Slicer_EthnicGroup" caption="EthnicGroup" level="1" lockedPosition="1" rowHeight="234950"/>
  <slicer name="Gender" xr10:uid="{A9B5A75F-A372-4112-B5F3-F3E7E2B05D34}" cache="Slicer_Gender" caption="Gender" level="1" lockedPosition="1" rowHeight="234950"/>
  <slicer name="BU Region" xr10:uid="{606CBF6A-D838-49C0-A158-1901AFEA0244}" cache="Slicer_BU_Region" caption="BU Region" level="1" lockedPosition="1" rowHeight="2349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Ion">
      <a:dk1>
        <a:sysClr val="windowText" lastClr="000000"/>
      </a:dk1>
      <a:lt1>
        <a:sysClr val="window" lastClr="FFFFFF"/>
      </a:lt1>
      <a:dk2>
        <a:srgbClr val="1E5155"/>
      </a:dk2>
      <a:lt2>
        <a:srgbClr val="EBEBEB"/>
      </a:lt2>
      <a:accent1>
        <a:srgbClr val="B01513"/>
      </a:accent1>
      <a:accent2>
        <a:srgbClr val="EA6312"/>
      </a:accent2>
      <a:accent3>
        <a:srgbClr val="E6B729"/>
      </a:accent3>
      <a:accent4>
        <a:srgbClr val="6AAC90"/>
      </a:accent4>
      <a:accent5>
        <a:srgbClr val="54849A"/>
      </a:accent5>
      <a:accent6>
        <a:srgbClr val="9E5E9B"/>
      </a:accent6>
      <a:hlink>
        <a:srgbClr val="58C1BA"/>
      </a:hlink>
      <a:folHlink>
        <a:srgbClr val="9DFFCB"/>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D699E-F042-4636-A7A8-A5912CA1C9A9}">
  <dimension ref="A1:X4"/>
  <sheetViews>
    <sheetView showGridLines="0" tabSelected="1" zoomScale="60" zoomScaleNormal="60" workbookViewId="0">
      <selection activeCell="AC16" sqref="AC16"/>
    </sheetView>
  </sheetViews>
  <sheetFormatPr defaultRowHeight="13.8" x14ac:dyDescent="0.25"/>
  <cols>
    <col min="1" max="1" width="14.09765625" customWidth="1"/>
    <col min="2" max="2" width="11.3984375" customWidth="1"/>
    <col min="3" max="3" width="15.59765625" customWidth="1"/>
    <col min="4" max="4" width="14" customWidth="1"/>
    <col min="5" max="5" width="13.5" customWidth="1"/>
    <col min="6" max="6" width="9.09765625" customWidth="1"/>
    <col min="7" max="7" width="10.5" customWidth="1"/>
    <col min="8" max="8" width="3.5" customWidth="1"/>
    <col min="22" max="24" width="10.59765625" customWidth="1"/>
  </cols>
  <sheetData>
    <row r="1" spans="1:24" s="10" customFormat="1" ht="32.4" customHeight="1" x14ac:dyDescent="0.25">
      <c r="A1" s="16" t="s">
        <v>62</v>
      </c>
      <c r="B1" s="16"/>
      <c r="C1" s="16"/>
      <c r="E1" s="14" t="s">
        <v>63</v>
      </c>
      <c r="V1" s="12" t="s">
        <v>61</v>
      </c>
      <c r="W1" s="12"/>
      <c r="X1" s="12"/>
    </row>
    <row r="2" spans="1:24" s="10" customFormat="1" x14ac:dyDescent="0.25"/>
    <row r="3" spans="1:24" s="10" customFormat="1" ht="19.8" customHeight="1" x14ac:dyDescent="0.25">
      <c r="I3" s="11" t="s">
        <v>56</v>
      </c>
      <c r="J3" s="13">
        <f>GETPIVOTDATA("[Measures].[ActiveEmployee]",Headlines!$A$10,"[HR Data].[Gender]","[HR Data].[Gender].&amp;[M]","[HR Data].[PayType]","[HR Data].[PayType].&amp;[Hourly]")</f>
        <v>323</v>
      </c>
      <c r="K3" s="13">
        <f>GETPIVOTDATA("[Measures].[ActiveEmployee]",Headlines!$A$10,"[HR Data].[Gender]","[HR Data].[Gender].&amp;[F]","[HR Data].[PayType]","[HR Data].[PayType].&amp;[Hourly]")</f>
        <v>243</v>
      </c>
      <c r="M3" s="11" t="s">
        <v>64</v>
      </c>
      <c r="N3" s="15">
        <f>GETPIVOTDATA("[Measures].[ActiveEmployee]",Headlines!$A$17,"[HR Data].[Gender]","[HR Data].[Gender].&amp;[M]","[HR Data].[FP]","[HR Data].[FP].&amp;[FT]")</f>
        <v>0.27762039660056659</v>
      </c>
      <c r="O3" s="15">
        <f>GETPIVOTDATA("[Measures].[ActiveEmployee]",Headlines!$A$17,"[HR Data].[Gender]","[HR Data].[Gender].&amp;[F]","[HR Data].[FP]","[HR Data].[FP].&amp;[FT]")</f>
        <v>0.50168350168350173</v>
      </c>
    </row>
    <row r="4" spans="1:24" s="10" customFormat="1" ht="24.6" customHeight="1" x14ac:dyDescent="0.25">
      <c r="E4" s="13">
        <f>GETPIVOTDATA("[Measures].[ActiveEmployee]",Headlines!$A$3)</f>
        <v>650</v>
      </c>
      <c r="F4" s="13">
        <f>GETPIVOTDATA("[Measures].[ActiveEmployee]",Headlines!$A$3,"[HR Data].[Gender]","[HR Data].[Gender].&amp;[M]")</f>
        <v>353</v>
      </c>
      <c r="G4" s="13">
        <f>GETPIVOTDATA("[Measures].[ActiveEmployee]",Headlines!$A$3,"[HR Data].[Gender]","[HR Data].[Gender].&amp;[F]")</f>
        <v>297</v>
      </c>
      <c r="I4" s="11" t="s">
        <v>57</v>
      </c>
      <c r="J4" s="13">
        <f>GETPIVOTDATA("[Measures].[ActiveEmployee]",Headlines!$A$10,"[HR Data].[Gender]","[HR Data].[Gender].&amp;[M]","[HR Data].[PayType]","[HR Data].[PayType].&amp;[Salary]")</f>
        <v>30</v>
      </c>
      <c r="K4" s="13">
        <f>GETPIVOTDATA("[Measures].[ActiveEmployee]",Headlines!$A$10,"[HR Data].[Gender]","[HR Data].[Gender].&amp;[F]","[HR Data].[PayType]","[HR Data].[PayType].&amp;[Salary]")</f>
        <v>54</v>
      </c>
      <c r="M4" s="11" t="s">
        <v>65</v>
      </c>
      <c r="N4" s="15">
        <f>GETPIVOTDATA("[Measures].[ActiveEmployee]",Headlines!$A$17,"[HR Data].[Gender]","[HR Data].[Gender].&amp;[M]","[HR Data].[FP]","[HR Data].[FP].&amp;[PT]")</f>
        <v>0.72237960339943341</v>
      </c>
      <c r="O4" s="15">
        <f>GETPIVOTDATA("[Measures].[ActiveEmployee]",Headlines!$A$17,"[HR Data].[Gender]","[HR Data].[Gender].&amp;[F]","[HR Data].[FP]","[HR Data].[FP].&amp;[PT]")</f>
        <v>0.49831649831649832</v>
      </c>
      <c r="V4" s="15">
        <f>GETPIVOTDATA("[Measures].[Turnover]",Headline2!$A$12)</f>
        <v>2.5476923076923077</v>
      </c>
      <c r="W4" s="15">
        <f>GETPIVOTDATA("[Measures].[Turnover]",Headline2!$A$12,"[HR Data].[Gender]","[HR Data].[Gender].&amp;[M]")</f>
        <v>2.5552407932011332</v>
      </c>
      <c r="X4" s="15">
        <f>GETPIVOTDATA("[Measures].[Turnover]",Headline2!$A$12,"[HR Data].[Gender]","[HR Data].[Gender].&amp;[F]")</f>
        <v>2.5387205387205389</v>
      </c>
    </row>
  </sheetData>
  <mergeCells count="1">
    <mergeCell ref="V1:X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7AFB6-7C8B-421B-AB51-B663110496C3}">
  <dimension ref="A3:D15"/>
  <sheetViews>
    <sheetView workbookViewId="0">
      <selection activeCell="L21" sqref="L21"/>
    </sheetView>
  </sheetViews>
  <sheetFormatPr defaultRowHeight="13.8" x14ac:dyDescent="0.25"/>
  <cols>
    <col min="1" max="1" width="12.59765625" bestFit="1" customWidth="1"/>
    <col min="2" max="2" width="8.5" bestFit="1" customWidth="1"/>
    <col min="3" max="3" width="3.8984375" customWidth="1"/>
    <col min="4" max="4" width="11.19921875" bestFit="1" customWidth="1"/>
  </cols>
  <sheetData>
    <row r="3" spans="1:4" x14ac:dyDescent="0.25">
      <c r="A3" s="2" t="s">
        <v>31</v>
      </c>
      <c r="B3" s="2" t="s">
        <v>0</v>
      </c>
    </row>
    <row r="4" spans="1:4" x14ac:dyDescent="0.25">
      <c r="A4" s="2" t="s">
        <v>2</v>
      </c>
      <c r="B4" t="s">
        <v>42</v>
      </c>
      <c r="C4" t="s">
        <v>43</v>
      </c>
      <c r="D4" t="s">
        <v>1</v>
      </c>
    </row>
    <row r="5" spans="1:4" x14ac:dyDescent="0.25">
      <c r="A5" s="3" t="s">
        <v>58</v>
      </c>
      <c r="B5" s="1">
        <v>172</v>
      </c>
      <c r="C5" s="1">
        <v>165</v>
      </c>
      <c r="D5" s="1">
        <v>337</v>
      </c>
    </row>
    <row r="6" spans="1:4" x14ac:dyDescent="0.25">
      <c r="A6" s="3" t="s">
        <v>59</v>
      </c>
      <c r="B6" s="1">
        <v>81</v>
      </c>
      <c r="C6" s="1">
        <v>105</v>
      </c>
      <c r="D6" s="1">
        <v>186</v>
      </c>
    </row>
    <row r="7" spans="1:4" x14ac:dyDescent="0.25">
      <c r="A7" s="3" t="s">
        <v>60</v>
      </c>
      <c r="B7" s="1">
        <v>44</v>
      </c>
      <c r="C7" s="1">
        <v>83</v>
      </c>
      <c r="D7" s="1">
        <v>127</v>
      </c>
    </row>
    <row r="8" spans="1:4" x14ac:dyDescent="0.25">
      <c r="A8" s="3" t="s">
        <v>1</v>
      </c>
      <c r="B8" s="1">
        <v>297</v>
      </c>
      <c r="C8" s="1">
        <v>353</v>
      </c>
      <c r="D8" s="1">
        <v>650</v>
      </c>
    </row>
    <row r="12" spans="1:4" x14ac:dyDescent="0.25">
      <c r="A12" s="2" t="s">
        <v>2</v>
      </c>
      <c r="B12" t="s">
        <v>61</v>
      </c>
    </row>
    <row r="13" spans="1:4" x14ac:dyDescent="0.25">
      <c r="A13" s="3" t="s">
        <v>42</v>
      </c>
      <c r="B13" s="9">
        <v>2.5387205387205389</v>
      </c>
    </row>
    <row r="14" spans="1:4" x14ac:dyDescent="0.25">
      <c r="A14" s="3" t="s">
        <v>43</v>
      </c>
      <c r="B14" s="9">
        <v>2.5552407932011332</v>
      </c>
    </row>
    <row r="15" spans="1:4" x14ac:dyDescent="0.25">
      <c r="A15" s="3" t="s">
        <v>1</v>
      </c>
      <c r="B15" s="9">
        <v>2.5476923076923077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CAB2E-6086-482E-AAE2-0EA2EAFEE762}">
  <dimension ref="A3:D21"/>
  <sheetViews>
    <sheetView workbookViewId="0">
      <selection activeCell="G3" sqref="G3"/>
    </sheetView>
  </sheetViews>
  <sheetFormatPr defaultRowHeight="13.8" x14ac:dyDescent="0.25"/>
  <cols>
    <col min="1" max="1" width="15.3984375" bestFit="1" customWidth="1"/>
    <col min="2" max="2" width="16" bestFit="1" customWidth="1"/>
    <col min="3" max="3" width="3.8984375" bestFit="1" customWidth="1"/>
    <col min="4" max="4" width="11.09765625" bestFit="1" customWidth="1"/>
    <col min="5" max="5" width="6" customWidth="1"/>
    <col min="6" max="6" width="10.69921875" customWidth="1"/>
  </cols>
  <sheetData>
    <row r="3" spans="1:4" x14ac:dyDescent="0.25">
      <c r="A3" s="2" t="s">
        <v>2</v>
      </c>
      <c r="B3" t="s">
        <v>31</v>
      </c>
    </row>
    <row r="4" spans="1:4" x14ac:dyDescent="0.25">
      <c r="A4" s="3" t="s">
        <v>42</v>
      </c>
      <c r="B4" s="1">
        <v>297</v>
      </c>
    </row>
    <row r="5" spans="1:4" x14ac:dyDescent="0.25">
      <c r="A5" s="3" t="s">
        <v>43</v>
      </c>
      <c r="B5" s="1">
        <v>353</v>
      </c>
    </row>
    <row r="6" spans="1:4" x14ac:dyDescent="0.25">
      <c r="A6" s="3" t="s">
        <v>1</v>
      </c>
      <c r="B6" s="1">
        <v>650</v>
      </c>
    </row>
    <row r="10" spans="1:4" x14ac:dyDescent="0.25">
      <c r="A10" s="2" t="s">
        <v>31</v>
      </c>
      <c r="B10" s="2" t="s">
        <v>0</v>
      </c>
    </row>
    <row r="11" spans="1:4" x14ac:dyDescent="0.25">
      <c r="A11" s="2" t="s">
        <v>2</v>
      </c>
      <c r="B11" t="s">
        <v>42</v>
      </c>
      <c r="C11" t="s">
        <v>43</v>
      </c>
      <c r="D11" t="s">
        <v>1</v>
      </c>
    </row>
    <row r="12" spans="1:4" x14ac:dyDescent="0.25">
      <c r="A12" s="3" t="s">
        <v>56</v>
      </c>
      <c r="B12" s="1">
        <v>243</v>
      </c>
      <c r="C12" s="1">
        <v>323</v>
      </c>
      <c r="D12" s="1">
        <v>566</v>
      </c>
    </row>
    <row r="13" spans="1:4" x14ac:dyDescent="0.25">
      <c r="A13" s="3" t="s">
        <v>57</v>
      </c>
      <c r="B13" s="1">
        <v>54</v>
      </c>
      <c r="C13" s="1">
        <v>30</v>
      </c>
      <c r="D13" s="1">
        <v>84</v>
      </c>
    </row>
    <row r="14" spans="1:4" x14ac:dyDescent="0.25">
      <c r="A14" s="3" t="s">
        <v>1</v>
      </c>
      <c r="B14" s="1">
        <v>297</v>
      </c>
      <c r="C14" s="1">
        <v>353</v>
      </c>
      <c r="D14" s="1">
        <v>650</v>
      </c>
    </row>
    <row r="17" spans="1:4" x14ac:dyDescent="0.25">
      <c r="A17" s="2" t="s">
        <v>31</v>
      </c>
      <c r="B17" s="2" t="s">
        <v>0</v>
      </c>
    </row>
    <row r="18" spans="1:4" x14ac:dyDescent="0.25">
      <c r="A18" s="2" t="s">
        <v>2</v>
      </c>
      <c r="B18" t="s">
        <v>42</v>
      </c>
      <c r="C18" t="s">
        <v>43</v>
      </c>
      <c r="D18" t="s">
        <v>1</v>
      </c>
    </row>
    <row r="19" spans="1:4" x14ac:dyDescent="0.25">
      <c r="A19" s="3" t="s">
        <v>40</v>
      </c>
      <c r="B19" s="8">
        <v>0.50168350168350173</v>
      </c>
      <c r="C19" s="8">
        <v>0.27762039660056659</v>
      </c>
      <c r="D19" s="8">
        <v>0.38</v>
      </c>
    </row>
    <row r="20" spans="1:4" x14ac:dyDescent="0.25">
      <c r="A20" s="3" t="s">
        <v>41</v>
      </c>
      <c r="B20" s="8">
        <v>0.49831649831649832</v>
      </c>
      <c r="C20" s="8">
        <v>0.72237960339943341</v>
      </c>
      <c r="D20" s="8">
        <v>0.62</v>
      </c>
    </row>
    <row r="21" spans="1:4" x14ac:dyDescent="0.25">
      <c r="A21" s="3" t="s">
        <v>1</v>
      </c>
      <c r="B21" s="8">
        <v>1</v>
      </c>
      <c r="C21" s="8">
        <v>1</v>
      </c>
      <c r="D21" s="8">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C8D40-95B3-4609-90B6-D5702EFD1BEE}">
  <dimension ref="A3:D9"/>
  <sheetViews>
    <sheetView workbookViewId="0">
      <selection activeCell="B15" sqref="B15"/>
    </sheetView>
  </sheetViews>
  <sheetFormatPr defaultRowHeight="13.8" x14ac:dyDescent="0.25"/>
  <cols>
    <col min="1" max="1" width="12.59765625" bestFit="1" customWidth="1"/>
    <col min="2" max="2" width="16" bestFit="1" customWidth="1"/>
    <col min="3" max="3" width="9.19921875" bestFit="1" customWidth="1"/>
    <col min="4" max="4" width="11.09765625" bestFit="1" customWidth="1"/>
  </cols>
  <sheetData>
    <row r="3" spans="1:4" x14ac:dyDescent="0.25">
      <c r="A3" s="2" t="s">
        <v>52</v>
      </c>
      <c r="B3" s="2" t="s">
        <v>0</v>
      </c>
    </row>
    <row r="4" spans="1:4" x14ac:dyDescent="0.25">
      <c r="A4" s="2" t="s">
        <v>2</v>
      </c>
      <c r="B4" t="s">
        <v>54</v>
      </c>
      <c r="C4" t="s">
        <v>55</v>
      </c>
      <c r="D4" t="s">
        <v>1</v>
      </c>
    </row>
    <row r="5" spans="1:4" x14ac:dyDescent="0.25">
      <c r="A5" s="3" t="s">
        <v>3</v>
      </c>
      <c r="B5" s="1">
        <v>11</v>
      </c>
      <c r="C5" s="1"/>
      <c r="D5" s="1">
        <v>11</v>
      </c>
    </row>
    <row r="6" spans="1:4" x14ac:dyDescent="0.25">
      <c r="A6" s="3" t="s">
        <v>6</v>
      </c>
      <c r="B6" s="1">
        <v>73</v>
      </c>
      <c r="C6" s="1">
        <v>23</v>
      </c>
      <c r="D6" s="1">
        <v>96</v>
      </c>
    </row>
    <row r="7" spans="1:4" x14ac:dyDescent="0.25">
      <c r="A7" s="3" t="s">
        <v>7</v>
      </c>
      <c r="B7" s="1">
        <v>127</v>
      </c>
      <c r="C7" s="1">
        <v>472</v>
      </c>
      <c r="D7" s="1">
        <v>599</v>
      </c>
    </row>
    <row r="8" spans="1:4" x14ac:dyDescent="0.25">
      <c r="A8" s="3" t="s">
        <v>8</v>
      </c>
      <c r="B8" s="1">
        <v>228</v>
      </c>
      <c r="C8" s="1">
        <v>722</v>
      </c>
      <c r="D8" s="1">
        <v>950</v>
      </c>
    </row>
    <row r="9" spans="1:4" x14ac:dyDescent="0.25">
      <c r="A9" s="3" t="s">
        <v>1</v>
      </c>
      <c r="B9" s="1">
        <v>439</v>
      </c>
      <c r="C9" s="1">
        <v>1217</v>
      </c>
      <c r="D9" s="1">
        <v>1656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29671-49FB-42A2-B01D-9BBD169C923C}">
  <dimension ref="A3:C8"/>
  <sheetViews>
    <sheetView workbookViewId="0">
      <selection activeCell="B16" sqref="B16"/>
    </sheetView>
  </sheetViews>
  <sheetFormatPr defaultRowHeight="13.8" x14ac:dyDescent="0.25"/>
  <cols>
    <col min="1" max="1" width="12.59765625" bestFit="1" customWidth="1"/>
    <col min="2" max="2" width="11.19921875" bestFit="1" customWidth="1"/>
    <col min="3" max="3" width="8.5" bestFit="1" customWidth="1"/>
    <col min="4" max="4" width="10.69921875" customWidth="1"/>
  </cols>
  <sheetData>
    <row r="3" spans="1:3" x14ac:dyDescent="0.25">
      <c r="A3" s="2" t="s">
        <v>2</v>
      </c>
      <c r="B3" t="s">
        <v>52</v>
      </c>
      <c r="C3" t="s">
        <v>53</v>
      </c>
    </row>
    <row r="4" spans="1:3" x14ac:dyDescent="0.25">
      <c r="A4" s="3" t="s">
        <v>3</v>
      </c>
      <c r="B4" s="1">
        <v>11</v>
      </c>
      <c r="C4" s="1">
        <v>11</v>
      </c>
    </row>
    <row r="5" spans="1:3" x14ac:dyDescent="0.25">
      <c r="A5" s="3" t="s">
        <v>6</v>
      </c>
      <c r="B5" s="1">
        <v>96</v>
      </c>
      <c r="C5" s="1">
        <v>92</v>
      </c>
    </row>
    <row r="6" spans="1:3" x14ac:dyDescent="0.25">
      <c r="A6" s="3" t="s">
        <v>7</v>
      </c>
      <c r="B6" s="1">
        <v>599</v>
      </c>
      <c r="C6" s="1">
        <v>400</v>
      </c>
    </row>
    <row r="7" spans="1:3" x14ac:dyDescent="0.25">
      <c r="A7" s="3" t="s">
        <v>8</v>
      </c>
      <c r="B7" s="1">
        <v>950</v>
      </c>
      <c r="C7" s="1">
        <v>676</v>
      </c>
    </row>
    <row r="8" spans="1:3" x14ac:dyDescent="0.25">
      <c r="A8" s="3" t="s">
        <v>1</v>
      </c>
      <c r="B8" s="1">
        <v>1656</v>
      </c>
      <c r="C8" s="1">
        <v>1179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CE059-CA00-4081-9C2B-F6241C6ACF45}">
  <dimension ref="A3:T14"/>
  <sheetViews>
    <sheetView workbookViewId="0">
      <selection activeCell="A9" sqref="A5:A11"/>
    </sheetView>
  </sheetViews>
  <sheetFormatPr defaultRowHeight="13.8" x14ac:dyDescent="0.25"/>
  <cols>
    <col min="1" max="1" width="15.3984375" bestFit="1" customWidth="1"/>
    <col min="2" max="2" width="16" bestFit="1" customWidth="1"/>
    <col min="3" max="3" width="3.8984375" customWidth="1"/>
    <col min="4" max="4" width="11.09765625" bestFit="1" customWidth="1"/>
  </cols>
  <sheetData>
    <row r="3" spans="1:20" x14ac:dyDescent="0.25">
      <c r="A3" s="2" t="s">
        <v>31</v>
      </c>
      <c r="B3" s="2" t="s">
        <v>0</v>
      </c>
    </row>
    <row r="4" spans="1:20" x14ac:dyDescent="0.25">
      <c r="A4" s="2" t="s">
        <v>2</v>
      </c>
      <c r="B4" t="s">
        <v>40</v>
      </c>
      <c r="C4" t="s">
        <v>41</v>
      </c>
      <c r="D4" t="s">
        <v>1</v>
      </c>
    </row>
    <row r="5" spans="1:20" x14ac:dyDescent="0.25">
      <c r="A5" s="3" t="s">
        <v>45</v>
      </c>
      <c r="B5" s="1">
        <v>25</v>
      </c>
      <c r="C5" s="1">
        <v>50</v>
      </c>
      <c r="D5" s="1">
        <v>75</v>
      </c>
    </row>
    <row r="6" spans="1:20" x14ac:dyDescent="0.25">
      <c r="A6" s="3" t="s">
        <v>46</v>
      </c>
      <c r="B6" s="1">
        <v>86</v>
      </c>
      <c r="C6" s="1">
        <v>27</v>
      </c>
      <c r="D6" s="1">
        <v>113</v>
      </c>
    </row>
    <row r="7" spans="1:20" x14ac:dyDescent="0.25">
      <c r="A7" s="3" t="s">
        <v>47</v>
      </c>
      <c r="B7" s="1">
        <v>21</v>
      </c>
      <c r="C7" s="1">
        <v>41</v>
      </c>
      <c r="D7" s="1">
        <v>62</v>
      </c>
      <c r="R7" s="1"/>
      <c r="S7" s="1"/>
      <c r="T7" s="1"/>
    </row>
    <row r="8" spans="1:20" x14ac:dyDescent="0.25">
      <c r="A8" s="3" t="s">
        <v>48</v>
      </c>
      <c r="B8" s="1">
        <v>34</v>
      </c>
      <c r="C8" s="1">
        <v>90</v>
      </c>
      <c r="D8" s="1">
        <v>124</v>
      </c>
      <c r="R8" s="1"/>
      <c r="S8" s="1"/>
      <c r="T8" s="1"/>
    </row>
    <row r="9" spans="1:20" x14ac:dyDescent="0.25">
      <c r="A9" s="3" t="s">
        <v>49</v>
      </c>
      <c r="B9" s="1">
        <v>21</v>
      </c>
      <c r="C9" s="1">
        <v>73</v>
      </c>
      <c r="D9" s="1">
        <v>94</v>
      </c>
      <c r="R9" s="1"/>
      <c r="S9" s="1"/>
      <c r="T9" s="1"/>
    </row>
    <row r="10" spans="1:20" x14ac:dyDescent="0.25">
      <c r="A10" s="3" t="s">
        <v>50</v>
      </c>
      <c r="B10" s="1">
        <v>33</v>
      </c>
      <c r="C10" s="1">
        <v>81</v>
      </c>
      <c r="D10" s="1">
        <v>114</v>
      </c>
      <c r="R10" s="1"/>
      <c r="S10" s="1"/>
      <c r="T10" s="1"/>
    </row>
    <row r="11" spans="1:20" x14ac:dyDescent="0.25">
      <c r="A11" s="3" t="s">
        <v>51</v>
      </c>
      <c r="B11" s="1">
        <v>27</v>
      </c>
      <c r="C11" s="1">
        <v>41</v>
      </c>
      <c r="D11" s="1">
        <v>68</v>
      </c>
      <c r="R11" s="1"/>
      <c r="S11" s="1"/>
      <c r="T11" s="1"/>
    </row>
    <row r="12" spans="1:20" x14ac:dyDescent="0.25">
      <c r="A12" s="3" t="s">
        <v>1</v>
      </c>
      <c r="B12" s="1">
        <v>247</v>
      </c>
      <c r="C12" s="1">
        <v>403</v>
      </c>
      <c r="D12" s="1">
        <v>650</v>
      </c>
      <c r="R12" s="1"/>
      <c r="S12" s="1"/>
      <c r="T12" s="1"/>
    </row>
    <row r="13" spans="1:20" x14ac:dyDescent="0.25">
      <c r="R13" s="1"/>
      <c r="S13" s="1"/>
      <c r="T13" s="1"/>
    </row>
    <row r="14" spans="1:20" x14ac:dyDescent="0.25">
      <c r="R14" s="7"/>
      <c r="S14" s="7"/>
      <c r="T14"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5CF55-AABC-4604-9350-E2F0F774EDF4}">
  <dimension ref="A3:D26"/>
  <sheetViews>
    <sheetView workbookViewId="0">
      <selection activeCell="B9" sqref="B9"/>
    </sheetView>
  </sheetViews>
  <sheetFormatPr defaultRowHeight="13.8" x14ac:dyDescent="0.25"/>
  <cols>
    <col min="1" max="1" width="18.3984375" bestFit="1" customWidth="1"/>
    <col min="2" max="2" width="16" bestFit="1" customWidth="1"/>
    <col min="3" max="3" width="2.8984375" bestFit="1" customWidth="1"/>
    <col min="4" max="4" width="11.09765625" bestFit="1" customWidth="1"/>
    <col min="5" max="5" width="18.296875" customWidth="1"/>
    <col min="6" max="6" width="28" customWidth="1"/>
    <col min="7" max="7" width="23" customWidth="1"/>
  </cols>
  <sheetData>
    <row r="3" spans="1:4" x14ac:dyDescent="0.25">
      <c r="A3" s="2" t="s">
        <v>44</v>
      </c>
      <c r="B3" s="2" t="s">
        <v>0</v>
      </c>
    </row>
    <row r="4" spans="1:4" x14ac:dyDescent="0.25">
      <c r="A4" s="2" t="s">
        <v>2</v>
      </c>
      <c r="B4" t="s">
        <v>40</v>
      </c>
      <c r="C4" t="s">
        <v>41</v>
      </c>
      <c r="D4" t="s">
        <v>1</v>
      </c>
    </row>
    <row r="5" spans="1:4" x14ac:dyDescent="0.25">
      <c r="A5" s="3" t="s">
        <v>33</v>
      </c>
      <c r="B5" s="1"/>
      <c r="C5" s="1"/>
      <c r="D5" s="1"/>
    </row>
    <row r="6" spans="1:4" x14ac:dyDescent="0.25">
      <c r="A6" s="4" t="s">
        <v>42</v>
      </c>
      <c r="B6" s="6">
        <v>76.815238095238087</v>
      </c>
      <c r="C6" s="6">
        <v>28.947199999999999</v>
      </c>
      <c r="D6" s="6">
        <v>50.800000000000004</v>
      </c>
    </row>
    <row r="7" spans="1:4" x14ac:dyDescent="0.25">
      <c r="A7" s="4" t="s">
        <v>43</v>
      </c>
      <c r="B7" s="6">
        <v>112.63642857142858</v>
      </c>
      <c r="C7" s="6">
        <v>20.302857142857142</v>
      </c>
      <c r="D7" s="6">
        <v>46.683877551020416</v>
      </c>
    </row>
    <row r="8" spans="1:4" x14ac:dyDescent="0.25">
      <c r="A8" s="3" t="s">
        <v>34</v>
      </c>
      <c r="B8" s="1"/>
      <c r="C8" s="1"/>
      <c r="D8" s="1"/>
    </row>
    <row r="9" spans="1:4" x14ac:dyDescent="0.25">
      <c r="A9" s="4" t="s">
        <v>42</v>
      </c>
      <c r="B9" s="6">
        <v>86.816800000000001</v>
      </c>
      <c r="C9" s="6">
        <v>15.668823529411766</v>
      </c>
      <c r="D9" s="6">
        <v>58.018809523809523</v>
      </c>
    </row>
    <row r="10" spans="1:4" x14ac:dyDescent="0.25">
      <c r="A10" s="4" t="s">
        <v>43</v>
      </c>
      <c r="B10" s="6">
        <v>63.764000000000003</v>
      </c>
      <c r="C10" s="6">
        <v>16.629428571428569</v>
      </c>
      <c r="D10" s="6">
        <v>30.7698</v>
      </c>
    </row>
    <row r="11" spans="1:4" x14ac:dyDescent="0.25">
      <c r="A11" s="3" t="s">
        <v>35</v>
      </c>
      <c r="B11" s="1"/>
      <c r="C11" s="1"/>
      <c r="D11" s="1"/>
    </row>
    <row r="12" spans="1:4" x14ac:dyDescent="0.25">
      <c r="A12" s="4" t="s">
        <v>42</v>
      </c>
      <c r="B12" s="6">
        <v>55.166428571428575</v>
      </c>
      <c r="C12" s="6">
        <v>10.90764705882353</v>
      </c>
      <c r="D12" s="6">
        <v>30.895483870967741</v>
      </c>
    </row>
    <row r="13" spans="1:4" x14ac:dyDescent="0.25">
      <c r="A13" s="4" t="s">
        <v>43</v>
      </c>
      <c r="B13" s="6">
        <v>130.64363636363635</v>
      </c>
      <c r="C13" s="6">
        <v>18.820399999999999</v>
      </c>
      <c r="D13" s="6">
        <v>38.985245901639345</v>
      </c>
    </row>
    <row r="14" spans="1:4" x14ac:dyDescent="0.25">
      <c r="A14" s="3" t="s">
        <v>36</v>
      </c>
      <c r="B14" s="1"/>
      <c r="C14" s="1"/>
      <c r="D14" s="1"/>
    </row>
    <row r="15" spans="1:4" x14ac:dyDescent="0.25">
      <c r="A15" s="4" t="s">
        <v>42</v>
      </c>
      <c r="B15" s="6">
        <v>88.446315789473687</v>
      </c>
      <c r="C15" s="6">
        <v>18.317083333333333</v>
      </c>
      <c r="D15" s="6">
        <v>49.304418604651168</v>
      </c>
    </row>
    <row r="16" spans="1:4" x14ac:dyDescent="0.25">
      <c r="A16" s="4" t="s">
        <v>43</v>
      </c>
      <c r="B16" s="6">
        <v>83.696923076923071</v>
      </c>
      <c r="C16" s="6">
        <v>18.36611111111111</v>
      </c>
      <c r="D16" s="6">
        <v>35.698775510204079</v>
      </c>
    </row>
    <row r="17" spans="1:4" x14ac:dyDescent="0.25">
      <c r="A17" s="3" t="s">
        <v>37</v>
      </c>
      <c r="B17" s="1"/>
      <c r="C17" s="1"/>
      <c r="D17" s="1"/>
    </row>
    <row r="18" spans="1:4" x14ac:dyDescent="0.25">
      <c r="A18" s="4" t="s">
        <v>42</v>
      </c>
      <c r="B18" s="6">
        <v>86.20703703703704</v>
      </c>
      <c r="C18" s="6">
        <v>12.388260869565217</v>
      </c>
      <c r="D18" s="6">
        <v>52.250399999999999</v>
      </c>
    </row>
    <row r="19" spans="1:4" x14ac:dyDescent="0.25">
      <c r="A19" s="4" t="s">
        <v>43</v>
      </c>
      <c r="B19" s="6">
        <v>66.261538461538464</v>
      </c>
      <c r="C19" s="6">
        <v>33.782258064516128</v>
      </c>
      <c r="D19" s="6">
        <v>43.378409090909095</v>
      </c>
    </row>
    <row r="20" spans="1:4" x14ac:dyDescent="0.25">
      <c r="A20" s="3" t="s">
        <v>38</v>
      </c>
      <c r="B20" s="1"/>
      <c r="C20" s="1"/>
      <c r="D20" s="1"/>
    </row>
    <row r="21" spans="1:4" x14ac:dyDescent="0.25">
      <c r="A21" s="4" t="s">
        <v>42</v>
      </c>
      <c r="B21" s="6">
        <v>68.317826086956515</v>
      </c>
      <c r="C21" s="6">
        <v>12.6516</v>
      </c>
      <c r="D21" s="6">
        <v>39.324999999999996</v>
      </c>
    </row>
    <row r="22" spans="1:4" x14ac:dyDescent="0.25">
      <c r="A22" s="4" t="s">
        <v>43</v>
      </c>
      <c r="B22" s="6">
        <v>74.398571428571429</v>
      </c>
      <c r="C22" s="6">
        <v>19.814146341463413</v>
      </c>
      <c r="D22" s="6">
        <v>33.708363636363636</v>
      </c>
    </row>
    <row r="23" spans="1:4" x14ac:dyDescent="0.25">
      <c r="A23" s="3" t="s">
        <v>39</v>
      </c>
      <c r="B23" s="1"/>
      <c r="C23" s="1"/>
      <c r="D23" s="1"/>
    </row>
    <row r="24" spans="1:4" x14ac:dyDescent="0.25">
      <c r="A24" s="4" t="s">
        <v>42</v>
      </c>
      <c r="B24" s="6">
        <v>73.84571428571428</v>
      </c>
      <c r="C24" s="6">
        <v>7.696315789473684</v>
      </c>
      <c r="D24" s="6">
        <v>42.424750000000003</v>
      </c>
    </row>
    <row r="25" spans="1:4" x14ac:dyDescent="0.25">
      <c r="A25" s="4" t="s">
        <v>43</v>
      </c>
      <c r="B25" s="6">
        <v>93.846666666666664</v>
      </c>
      <c r="C25" s="6">
        <v>17.697741935483872</v>
      </c>
      <c r="D25" s="6">
        <v>45.670816326530613</v>
      </c>
    </row>
    <row r="26" spans="1:4" x14ac:dyDescent="0.25">
      <c r="A26" s="3" t="s">
        <v>1</v>
      </c>
      <c r="B26" s="6">
        <v>82.002983870967753</v>
      </c>
      <c r="C26" s="6">
        <v>18.742371638141808</v>
      </c>
      <c r="D26" s="6">
        <v>42.621567732115679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5D7D0-0119-4FA5-A705-DE4CB2DA4AB3}">
  <dimension ref="A3:D26"/>
  <sheetViews>
    <sheetView workbookViewId="0">
      <selection activeCell="E30" sqref="E30"/>
    </sheetView>
  </sheetViews>
  <sheetFormatPr defaultRowHeight="13.8" x14ac:dyDescent="0.25"/>
  <cols>
    <col min="1" max="1" width="15.3984375" bestFit="1" customWidth="1"/>
    <col min="2" max="2" width="16" bestFit="1" customWidth="1"/>
    <col min="3" max="3" width="3.8984375" customWidth="1"/>
    <col min="4" max="4" width="11.09765625" bestFit="1" customWidth="1"/>
  </cols>
  <sheetData>
    <row r="3" spans="1:4" x14ac:dyDescent="0.25">
      <c r="A3" s="2" t="s">
        <v>31</v>
      </c>
      <c r="B3" s="2" t="s">
        <v>0</v>
      </c>
    </row>
    <row r="4" spans="1:4" x14ac:dyDescent="0.25">
      <c r="A4" s="2" t="s">
        <v>2</v>
      </c>
      <c r="B4" t="s">
        <v>40</v>
      </c>
      <c r="C4" t="s">
        <v>41</v>
      </c>
      <c r="D4" t="s">
        <v>1</v>
      </c>
    </row>
    <row r="5" spans="1:4" x14ac:dyDescent="0.25">
      <c r="A5" s="3" t="s">
        <v>33</v>
      </c>
      <c r="B5" s="1"/>
      <c r="C5" s="1"/>
      <c r="D5" s="1"/>
    </row>
    <row r="6" spans="1:4" x14ac:dyDescent="0.25">
      <c r="A6" s="4" t="s">
        <v>42</v>
      </c>
      <c r="B6" s="1">
        <v>20</v>
      </c>
      <c r="C6" s="1">
        <v>25</v>
      </c>
      <c r="D6" s="1">
        <v>45</v>
      </c>
    </row>
    <row r="7" spans="1:4" x14ac:dyDescent="0.25">
      <c r="A7" s="4" t="s">
        <v>43</v>
      </c>
      <c r="B7" s="1">
        <v>14</v>
      </c>
      <c r="C7" s="1">
        <v>35</v>
      </c>
      <c r="D7" s="1">
        <v>49</v>
      </c>
    </row>
    <row r="8" spans="1:4" x14ac:dyDescent="0.25">
      <c r="A8" s="3" t="s">
        <v>34</v>
      </c>
      <c r="B8" s="1"/>
      <c r="C8" s="1"/>
      <c r="D8" s="1"/>
    </row>
    <row r="9" spans="1:4" x14ac:dyDescent="0.25">
      <c r="A9" s="4" t="s">
        <v>42</v>
      </c>
      <c r="B9" s="1">
        <v>25</v>
      </c>
      <c r="C9" s="1">
        <v>17</v>
      </c>
      <c r="D9" s="1">
        <v>42</v>
      </c>
    </row>
    <row r="10" spans="1:4" x14ac:dyDescent="0.25">
      <c r="A10" s="4" t="s">
        <v>43</v>
      </c>
      <c r="B10" s="1">
        <v>15</v>
      </c>
      <c r="C10" s="1">
        <v>35</v>
      </c>
      <c r="D10" s="1">
        <v>50</v>
      </c>
    </row>
    <row r="11" spans="1:4" x14ac:dyDescent="0.25">
      <c r="A11" s="3" t="s">
        <v>35</v>
      </c>
      <c r="B11" s="1"/>
      <c r="C11" s="1"/>
      <c r="D11" s="1"/>
    </row>
    <row r="12" spans="1:4" x14ac:dyDescent="0.25">
      <c r="A12" s="4" t="s">
        <v>42</v>
      </c>
      <c r="B12" s="1">
        <v>14</v>
      </c>
      <c r="C12" s="1">
        <v>16</v>
      </c>
      <c r="D12" s="1">
        <v>30</v>
      </c>
    </row>
    <row r="13" spans="1:4" x14ac:dyDescent="0.25">
      <c r="A13" s="4" t="s">
        <v>43</v>
      </c>
      <c r="B13" s="1">
        <v>11</v>
      </c>
      <c r="C13" s="1">
        <v>50</v>
      </c>
      <c r="D13" s="1">
        <v>61</v>
      </c>
    </row>
    <row r="14" spans="1:4" x14ac:dyDescent="0.25">
      <c r="A14" s="3" t="s">
        <v>36</v>
      </c>
      <c r="B14" s="1"/>
      <c r="C14" s="1"/>
      <c r="D14" s="1"/>
    </row>
    <row r="15" spans="1:4" x14ac:dyDescent="0.25">
      <c r="A15" s="4" t="s">
        <v>42</v>
      </c>
      <c r="B15" s="1">
        <v>19</v>
      </c>
      <c r="C15" s="1">
        <v>24</v>
      </c>
      <c r="D15" s="1">
        <v>43</v>
      </c>
    </row>
    <row r="16" spans="1:4" x14ac:dyDescent="0.25">
      <c r="A16" s="4" t="s">
        <v>43</v>
      </c>
      <c r="B16" s="1">
        <v>13</v>
      </c>
      <c r="C16" s="1">
        <v>35</v>
      </c>
      <c r="D16" s="1">
        <v>48</v>
      </c>
    </row>
    <row r="17" spans="1:4" x14ac:dyDescent="0.25">
      <c r="A17" s="3" t="s">
        <v>37</v>
      </c>
      <c r="B17" s="1"/>
      <c r="C17" s="1"/>
      <c r="D17" s="1"/>
    </row>
    <row r="18" spans="1:4" x14ac:dyDescent="0.25">
      <c r="A18" s="4" t="s">
        <v>42</v>
      </c>
      <c r="B18" s="1">
        <v>27</v>
      </c>
      <c r="C18" s="1">
        <v>22</v>
      </c>
      <c r="D18" s="1">
        <v>49</v>
      </c>
    </row>
    <row r="19" spans="1:4" x14ac:dyDescent="0.25">
      <c r="A19" s="4" t="s">
        <v>43</v>
      </c>
      <c r="B19" s="1">
        <v>13</v>
      </c>
      <c r="C19" s="1">
        <v>30</v>
      </c>
      <c r="D19" s="1">
        <v>43</v>
      </c>
    </row>
    <row r="20" spans="1:4" x14ac:dyDescent="0.25">
      <c r="A20" s="3" t="s">
        <v>38</v>
      </c>
      <c r="B20" s="1"/>
      <c r="C20" s="1"/>
      <c r="D20" s="1"/>
    </row>
    <row r="21" spans="1:4" x14ac:dyDescent="0.25">
      <c r="A21" s="4" t="s">
        <v>42</v>
      </c>
      <c r="B21" s="1">
        <v>23</v>
      </c>
      <c r="C21" s="1">
        <v>25</v>
      </c>
      <c r="D21" s="1">
        <v>48</v>
      </c>
    </row>
    <row r="22" spans="1:4" x14ac:dyDescent="0.25">
      <c r="A22" s="4" t="s">
        <v>43</v>
      </c>
      <c r="B22" s="1">
        <v>14</v>
      </c>
      <c r="C22" s="1">
        <v>40</v>
      </c>
      <c r="D22" s="1">
        <v>54</v>
      </c>
    </row>
    <row r="23" spans="1:4" x14ac:dyDescent="0.25">
      <c r="A23" s="3" t="s">
        <v>39</v>
      </c>
      <c r="B23" s="1"/>
      <c r="C23" s="1"/>
      <c r="D23" s="1"/>
    </row>
    <row r="24" spans="1:4" x14ac:dyDescent="0.25">
      <c r="A24" s="4" t="s">
        <v>42</v>
      </c>
      <c r="B24" s="1">
        <v>21</v>
      </c>
      <c r="C24" s="1">
        <v>19</v>
      </c>
      <c r="D24" s="1">
        <v>40</v>
      </c>
    </row>
    <row r="25" spans="1:4" x14ac:dyDescent="0.25">
      <c r="A25" s="4" t="s">
        <v>43</v>
      </c>
      <c r="B25" s="1">
        <v>18</v>
      </c>
      <c r="C25" s="1">
        <v>30</v>
      </c>
      <c r="D25" s="1">
        <v>48</v>
      </c>
    </row>
    <row r="26" spans="1:4" x14ac:dyDescent="0.25">
      <c r="A26" s="3" t="s">
        <v>1</v>
      </c>
      <c r="B26" s="1">
        <v>247</v>
      </c>
      <c r="C26" s="1">
        <v>403</v>
      </c>
      <c r="D26" s="1">
        <v>650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97866-26CB-47BD-9098-7565F8E1FD87}">
  <dimension ref="A3:C2248"/>
  <sheetViews>
    <sheetView workbookViewId="0">
      <selection activeCell="A3" sqref="A3"/>
    </sheetView>
  </sheetViews>
  <sheetFormatPr defaultRowHeight="14.4" x14ac:dyDescent="0.25"/>
  <cols>
    <col min="1" max="1" width="12.59765625" bestFit="1" customWidth="1"/>
    <col min="2" max="2" width="15.3984375" bestFit="1" customWidth="1"/>
    <col min="3" max="3" width="13.69921875" bestFit="1" customWidth="1"/>
    <col min="4" max="10" width="8.8984375" customWidth="1"/>
    <col min="11" max="13" width="9.69921875" customWidth="1"/>
    <col min="14" max="22" width="8.8984375" customWidth="1"/>
    <col min="23" max="25" width="9.69921875" customWidth="1"/>
    <col min="26" max="34" width="8.8984375" customWidth="1"/>
    <col min="35" max="37" width="9.69921875" customWidth="1"/>
    <col min="38" max="46" width="8.8984375" customWidth="1"/>
    <col min="47" max="48" width="9.69921875" customWidth="1"/>
    <col min="49" max="49" width="10.8984375" customWidth="1"/>
  </cols>
  <sheetData>
    <row r="3" spans="1:3" ht="13.8" x14ac:dyDescent="0.25">
      <c r="A3" s="2" t="s">
        <v>2</v>
      </c>
      <c r="B3" t="s">
        <v>31</v>
      </c>
      <c r="C3" t="s">
        <v>32</v>
      </c>
    </row>
    <row r="4" spans="1:3" ht="13.8" x14ac:dyDescent="0.25">
      <c r="A4" s="3" t="s">
        <v>3</v>
      </c>
      <c r="B4" s="1"/>
      <c r="C4" s="1"/>
    </row>
    <row r="5" spans="1:3" ht="13.8" x14ac:dyDescent="0.25">
      <c r="A5" s="4" t="s">
        <v>4</v>
      </c>
      <c r="B5" s="1"/>
      <c r="C5" s="1"/>
    </row>
    <row r="6" spans="1:3" ht="13.8" x14ac:dyDescent="0.25">
      <c r="A6" s="5" t="s">
        <v>5</v>
      </c>
      <c r="B6" s="1">
        <v>228</v>
      </c>
      <c r="C6" s="1">
        <v>1</v>
      </c>
    </row>
    <row r="7" spans="1:3" ht="13.8" x14ac:dyDescent="0.25">
      <c r="A7" s="5" t="s">
        <v>9</v>
      </c>
      <c r="B7" s="1">
        <v>229</v>
      </c>
      <c r="C7" s="1">
        <v>1</v>
      </c>
    </row>
    <row r="8" spans="1:3" ht="13.8" x14ac:dyDescent="0.25">
      <c r="A8" s="5" t="s">
        <v>10</v>
      </c>
      <c r="B8" s="1">
        <v>229</v>
      </c>
      <c r="C8" s="1">
        <v>1</v>
      </c>
    </row>
    <row r="9" spans="1:3" ht="13.8" x14ac:dyDescent="0.25">
      <c r="A9" s="4" t="s">
        <v>23</v>
      </c>
      <c r="B9" s="1">
        <v>229</v>
      </c>
      <c r="C9" s="1">
        <v>3</v>
      </c>
    </row>
    <row r="10" spans="1:3" ht="13.8" x14ac:dyDescent="0.25">
      <c r="A10" s="4" t="s">
        <v>11</v>
      </c>
      <c r="B10" s="1"/>
      <c r="C10" s="1"/>
    </row>
    <row r="11" spans="1:3" ht="13.8" x14ac:dyDescent="0.25">
      <c r="A11" s="5" t="s">
        <v>12</v>
      </c>
      <c r="B11" s="1">
        <v>233</v>
      </c>
      <c r="C11" s="1">
        <v>4</v>
      </c>
    </row>
    <row r="12" spans="1:3" ht="13.8" x14ac:dyDescent="0.25">
      <c r="A12" s="5" t="s">
        <v>13</v>
      </c>
      <c r="B12" s="1">
        <v>242</v>
      </c>
      <c r="C12" s="1">
        <v>8</v>
      </c>
    </row>
    <row r="13" spans="1:3" ht="13.8" x14ac:dyDescent="0.25">
      <c r="A13" s="5" t="s">
        <v>14</v>
      </c>
      <c r="B13" s="1">
        <v>251</v>
      </c>
      <c r="C13" s="1">
        <v>9</v>
      </c>
    </row>
    <row r="14" spans="1:3" ht="13.8" x14ac:dyDescent="0.25">
      <c r="A14" s="4" t="s">
        <v>24</v>
      </c>
      <c r="B14" s="1">
        <v>251</v>
      </c>
      <c r="C14" s="1">
        <v>21</v>
      </c>
    </row>
    <row r="15" spans="1:3" ht="13.8" x14ac:dyDescent="0.25">
      <c r="A15" s="4" t="s">
        <v>15</v>
      </c>
      <c r="B15" s="1"/>
      <c r="C15" s="1"/>
    </row>
    <row r="16" spans="1:3" ht="13.8" x14ac:dyDescent="0.25">
      <c r="A16" s="5" t="s">
        <v>16</v>
      </c>
      <c r="B16" s="1">
        <v>258</v>
      </c>
      <c r="C16" s="1">
        <v>7</v>
      </c>
    </row>
    <row r="17" spans="1:3" ht="13.8" x14ac:dyDescent="0.25">
      <c r="A17" s="5" t="s">
        <v>17</v>
      </c>
      <c r="B17" s="1">
        <v>269</v>
      </c>
      <c r="C17" s="1">
        <v>11</v>
      </c>
    </row>
    <row r="18" spans="1:3" ht="13.8" x14ac:dyDescent="0.25">
      <c r="A18" s="5" t="s">
        <v>18</v>
      </c>
      <c r="B18" s="1">
        <v>275</v>
      </c>
      <c r="C18" s="1">
        <v>6</v>
      </c>
    </row>
    <row r="19" spans="1:3" ht="13.8" x14ac:dyDescent="0.25">
      <c r="A19" s="4" t="s">
        <v>25</v>
      </c>
      <c r="B19" s="1">
        <v>275</v>
      </c>
      <c r="C19" s="1">
        <v>24</v>
      </c>
    </row>
    <row r="20" spans="1:3" ht="13.8" x14ac:dyDescent="0.25">
      <c r="A20" s="4" t="s">
        <v>19</v>
      </c>
      <c r="B20" s="1"/>
      <c r="C20" s="1"/>
    </row>
    <row r="21" spans="1:3" ht="13.8" x14ac:dyDescent="0.25">
      <c r="A21" s="5" t="s">
        <v>20</v>
      </c>
      <c r="B21" s="1">
        <v>289</v>
      </c>
      <c r="C21" s="1">
        <v>14</v>
      </c>
    </row>
    <row r="22" spans="1:3" ht="13.8" x14ac:dyDescent="0.25">
      <c r="A22" s="5" t="s">
        <v>21</v>
      </c>
      <c r="B22" s="1">
        <v>291</v>
      </c>
      <c r="C22" s="1">
        <v>9</v>
      </c>
    </row>
    <row r="23" spans="1:3" ht="13.8" x14ac:dyDescent="0.25">
      <c r="A23" s="5" t="s">
        <v>22</v>
      </c>
      <c r="B23" s="1">
        <v>300</v>
      </c>
      <c r="C23" s="1">
        <v>7</v>
      </c>
    </row>
    <row r="24" spans="1:3" ht="13.8" x14ac:dyDescent="0.25">
      <c r="A24" s="4" t="s">
        <v>26</v>
      </c>
      <c r="B24" s="1">
        <v>300</v>
      </c>
      <c r="C24" s="1">
        <v>30</v>
      </c>
    </row>
    <row r="25" spans="1:3" ht="13.8" x14ac:dyDescent="0.25">
      <c r="A25" s="3" t="s">
        <v>27</v>
      </c>
      <c r="B25" s="1">
        <v>300</v>
      </c>
      <c r="C25" s="1">
        <v>78</v>
      </c>
    </row>
    <row r="26" spans="1:3" ht="13.8" x14ac:dyDescent="0.25">
      <c r="A26" s="3" t="s">
        <v>6</v>
      </c>
      <c r="B26" s="1"/>
      <c r="C26" s="1"/>
    </row>
    <row r="27" spans="1:3" ht="13.8" x14ac:dyDescent="0.25">
      <c r="A27" s="4" t="s">
        <v>4</v>
      </c>
      <c r="B27" s="1"/>
      <c r="C27" s="1"/>
    </row>
    <row r="28" spans="1:3" ht="13.8" x14ac:dyDescent="0.25">
      <c r="A28" s="5" t="s">
        <v>5</v>
      </c>
      <c r="B28" s="1">
        <v>312</v>
      </c>
      <c r="C28" s="1">
        <v>10</v>
      </c>
    </row>
    <row r="29" spans="1:3" ht="13.8" x14ac:dyDescent="0.25">
      <c r="A29" s="5" t="s">
        <v>9</v>
      </c>
      <c r="B29" s="1">
        <v>322</v>
      </c>
      <c r="C29" s="1">
        <v>9</v>
      </c>
    </row>
    <row r="30" spans="1:3" ht="13.8" x14ac:dyDescent="0.25">
      <c r="A30" s="5" t="s">
        <v>10</v>
      </c>
      <c r="B30" s="1">
        <v>338</v>
      </c>
      <c r="C30" s="1">
        <v>18</v>
      </c>
    </row>
    <row r="31" spans="1:3" ht="13.8" x14ac:dyDescent="0.25">
      <c r="A31" s="4" t="s">
        <v>23</v>
      </c>
      <c r="B31" s="1">
        <v>338</v>
      </c>
      <c r="C31" s="1">
        <v>37</v>
      </c>
    </row>
    <row r="32" spans="1:3" ht="13.8" x14ac:dyDescent="0.25">
      <c r="A32" s="4" t="s">
        <v>11</v>
      </c>
      <c r="B32" s="1"/>
      <c r="C32" s="1"/>
    </row>
    <row r="33" spans="1:3" ht="13.8" x14ac:dyDescent="0.25">
      <c r="A33" s="5" t="s">
        <v>12</v>
      </c>
      <c r="B33" s="1">
        <v>343</v>
      </c>
      <c r="C33" s="1">
        <v>8</v>
      </c>
    </row>
    <row r="34" spans="1:3" ht="13.8" x14ac:dyDescent="0.25">
      <c r="A34" s="5" t="s">
        <v>13</v>
      </c>
      <c r="B34" s="1">
        <v>351</v>
      </c>
      <c r="C34" s="1">
        <v>7</v>
      </c>
    </row>
    <row r="35" spans="1:3" ht="13.8" x14ac:dyDescent="0.25">
      <c r="A35" s="5" t="s">
        <v>14</v>
      </c>
      <c r="B35" s="1">
        <v>361</v>
      </c>
      <c r="C35" s="1">
        <v>7</v>
      </c>
    </row>
    <row r="36" spans="1:3" ht="13.8" x14ac:dyDescent="0.25">
      <c r="A36" s="4" t="s">
        <v>24</v>
      </c>
      <c r="B36" s="1">
        <v>361</v>
      </c>
      <c r="C36" s="1">
        <v>22</v>
      </c>
    </row>
    <row r="37" spans="1:3" ht="13.8" x14ac:dyDescent="0.25">
      <c r="A37" s="4" t="s">
        <v>15</v>
      </c>
      <c r="B37" s="1"/>
      <c r="C37" s="1"/>
    </row>
    <row r="38" spans="1:3" ht="13.8" x14ac:dyDescent="0.25">
      <c r="A38" s="5" t="s">
        <v>16</v>
      </c>
      <c r="B38" s="1">
        <v>370</v>
      </c>
      <c r="C38" s="1">
        <v>8</v>
      </c>
    </row>
    <row r="39" spans="1:3" ht="13.8" x14ac:dyDescent="0.25">
      <c r="A39" s="5" t="s">
        <v>17</v>
      </c>
      <c r="B39" s="1">
        <v>386</v>
      </c>
      <c r="C39" s="1">
        <v>18</v>
      </c>
    </row>
    <row r="40" spans="1:3" ht="13.8" x14ac:dyDescent="0.25">
      <c r="A40" s="5" t="s">
        <v>18</v>
      </c>
      <c r="B40" s="1">
        <v>403</v>
      </c>
      <c r="C40" s="1">
        <v>21</v>
      </c>
    </row>
    <row r="41" spans="1:3" ht="13.8" x14ac:dyDescent="0.25">
      <c r="A41" s="4" t="s">
        <v>25</v>
      </c>
      <c r="B41" s="1">
        <v>403</v>
      </c>
      <c r="C41" s="1">
        <v>47</v>
      </c>
    </row>
    <row r="42" spans="1:3" ht="13.8" x14ac:dyDescent="0.25">
      <c r="A42" s="4" t="s">
        <v>19</v>
      </c>
      <c r="B42" s="1"/>
      <c r="C42" s="1"/>
    </row>
    <row r="43" spans="1:3" ht="13.8" x14ac:dyDescent="0.25">
      <c r="A43" s="5" t="s">
        <v>20</v>
      </c>
      <c r="B43" s="1">
        <v>426</v>
      </c>
      <c r="C43" s="1">
        <v>24</v>
      </c>
    </row>
    <row r="44" spans="1:3" ht="13.8" x14ac:dyDescent="0.25">
      <c r="A44" s="5" t="s">
        <v>21</v>
      </c>
      <c r="B44" s="1">
        <v>453</v>
      </c>
      <c r="C44" s="1">
        <v>33</v>
      </c>
    </row>
    <row r="45" spans="1:3" ht="13.8" x14ac:dyDescent="0.25">
      <c r="A45" s="5" t="s">
        <v>22</v>
      </c>
      <c r="B45" s="1">
        <v>467</v>
      </c>
      <c r="C45" s="1">
        <v>17</v>
      </c>
    </row>
    <row r="46" spans="1:3" ht="13.8" x14ac:dyDescent="0.25">
      <c r="A46" s="4" t="s">
        <v>26</v>
      </c>
      <c r="B46" s="1">
        <v>467</v>
      </c>
      <c r="C46" s="1">
        <v>74</v>
      </c>
    </row>
    <row r="47" spans="1:3" ht="13.8" x14ac:dyDescent="0.25">
      <c r="A47" s="3" t="s">
        <v>28</v>
      </c>
      <c r="B47" s="1">
        <v>467</v>
      </c>
      <c r="C47" s="1">
        <v>180</v>
      </c>
    </row>
    <row r="48" spans="1:3" ht="13.8" x14ac:dyDescent="0.25">
      <c r="A48" s="3" t="s">
        <v>7</v>
      </c>
      <c r="B48" s="1"/>
      <c r="C48" s="1"/>
    </row>
    <row r="49" spans="1:3" ht="13.8" x14ac:dyDescent="0.25">
      <c r="A49" s="4" t="s">
        <v>4</v>
      </c>
      <c r="B49" s="1"/>
      <c r="C49" s="1"/>
    </row>
    <row r="50" spans="1:3" ht="13.8" x14ac:dyDescent="0.25">
      <c r="A50" s="5" t="s">
        <v>5</v>
      </c>
      <c r="B50" s="1">
        <v>455</v>
      </c>
      <c r="C50" s="1">
        <v>18</v>
      </c>
    </row>
    <row r="51" spans="1:3" ht="13.8" x14ac:dyDescent="0.25">
      <c r="A51" s="5" t="s">
        <v>9</v>
      </c>
      <c r="B51" s="1">
        <v>454</v>
      </c>
      <c r="C51" s="1">
        <v>27</v>
      </c>
    </row>
    <row r="52" spans="1:3" ht="13.8" x14ac:dyDescent="0.25">
      <c r="A52" s="5" t="s">
        <v>10</v>
      </c>
      <c r="B52" s="1">
        <v>449</v>
      </c>
      <c r="C52" s="1">
        <v>21</v>
      </c>
    </row>
    <row r="53" spans="1:3" ht="13.8" x14ac:dyDescent="0.25">
      <c r="A53" s="4" t="s">
        <v>23</v>
      </c>
      <c r="B53" s="1">
        <v>449</v>
      </c>
      <c r="C53" s="1">
        <v>66</v>
      </c>
    </row>
    <row r="54" spans="1:3" ht="13.8" x14ac:dyDescent="0.25">
      <c r="A54" s="4" t="s">
        <v>11</v>
      </c>
      <c r="B54" s="1"/>
      <c r="C54" s="1"/>
    </row>
    <row r="55" spans="1:3" ht="13.8" x14ac:dyDescent="0.25">
      <c r="A55" s="5" t="s">
        <v>12</v>
      </c>
      <c r="B55" s="1">
        <v>448</v>
      </c>
      <c r="C55" s="1">
        <v>31</v>
      </c>
    </row>
    <row r="56" spans="1:3" ht="13.8" x14ac:dyDescent="0.25">
      <c r="A56" s="5" t="s">
        <v>13</v>
      </c>
      <c r="B56" s="1">
        <v>454</v>
      </c>
      <c r="C56" s="1">
        <v>47</v>
      </c>
    </row>
    <row r="57" spans="1:3" ht="13.8" x14ac:dyDescent="0.25">
      <c r="A57" s="5" t="s">
        <v>14</v>
      </c>
      <c r="B57" s="1">
        <v>458</v>
      </c>
      <c r="C57" s="1">
        <v>36</v>
      </c>
    </row>
    <row r="58" spans="1:3" ht="13.8" x14ac:dyDescent="0.25">
      <c r="A58" s="4" t="s">
        <v>24</v>
      </c>
      <c r="B58" s="1">
        <v>458</v>
      </c>
      <c r="C58" s="1">
        <v>114</v>
      </c>
    </row>
    <row r="59" spans="1:3" ht="13.8" x14ac:dyDescent="0.25">
      <c r="A59" s="4" t="s">
        <v>15</v>
      </c>
      <c r="B59" s="1"/>
      <c r="C59" s="1"/>
    </row>
    <row r="60" spans="1:3" ht="13.8" x14ac:dyDescent="0.25">
      <c r="A60" s="5" t="s">
        <v>16</v>
      </c>
      <c r="B60" s="1">
        <v>462</v>
      </c>
      <c r="C60" s="1">
        <v>53</v>
      </c>
    </row>
    <row r="61" spans="1:3" ht="13.8" x14ac:dyDescent="0.25">
      <c r="A61" s="5" t="s">
        <v>17</v>
      </c>
      <c r="B61" s="1">
        <v>488</v>
      </c>
      <c r="C61" s="1">
        <v>76</v>
      </c>
    </row>
    <row r="62" spans="1:3" ht="13.8" x14ac:dyDescent="0.25">
      <c r="A62" s="5" t="s">
        <v>18</v>
      </c>
      <c r="B62" s="1">
        <v>494</v>
      </c>
      <c r="C62" s="1">
        <v>47</v>
      </c>
    </row>
    <row r="63" spans="1:3" ht="13.8" x14ac:dyDescent="0.25">
      <c r="A63" s="4" t="s">
        <v>25</v>
      </c>
      <c r="B63" s="1">
        <v>494</v>
      </c>
      <c r="C63" s="1">
        <v>176</v>
      </c>
    </row>
    <row r="64" spans="1:3" ht="13.8" x14ac:dyDescent="0.25">
      <c r="A64" s="4" t="s">
        <v>19</v>
      </c>
      <c r="B64" s="1"/>
      <c r="C64" s="1"/>
    </row>
    <row r="65" spans="1:3" ht="13.8" x14ac:dyDescent="0.25">
      <c r="A65" s="5" t="s">
        <v>20</v>
      </c>
      <c r="B65" s="1">
        <v>504</v>
      </c>
      <c r="C65" s="1">
        <v>65</v>
      </c>
    </row>
    <row r="66" spans="1:3" ht="13.8" x14ac:dyDescent="0.25">
      <c r="A66" s="5" t="s">
        <v>21</v>
      </c>
      <c r="B66" s="1">
        <v>517</v>
      </c>
      <c r="C66" s="1">
        <v>55</v>
      </c>
    </row>
    <row r="67" spans="1:3" ht="13.8" x14ac:dyDescent="0.25">
      <c r="A67" s="5" t="s">
        <v>22</v>
      </c>
      <c r="B67" s="1">
        <v>505</v>
      </c>
      <c r="C67" s="1">
        <v>10</v>
      </c>
    </row>
    <row r="68" spans="1:3" ht="13.8" x14ac:dyDescent="0.25">
      <c r="A68" s="4" t="s">
        <v>26</v>
      </c>
      <c r="B68" s="1">
        <v>505</v>
      </c>
      <c r="C68" s="1">
        <v>130</v>
      </c>
    </row>
    <row r="69" spans="1:3" ht="13.8" x14ac:dyDescent="0.25">
      <c r="A69" s="3" t="s">
        <v>29</v>
      </c>
      <c r="B69" s="1">
        <v>505</v>
      </c>
      <c r="C69" s="1">
        <v>486</v>
      </c>
    </row>
    <row r="70" spans="1:3" ht="13.8" x14ac:dyDescent="0.25">
      <c r="A70" s="3" t="s">
        <v>8</v>
      </c>
      <c r="B70" s="1"/>
      <c r="C70" s="1"/>
    </row>
    <row r="71" spans="1:3" ht="13.8" x14ac:dyDescent="0.25">
      <c r="A71" s="4" t="s">
        <v>4</v>
      </c>
      <c r="B71" s="1"/>
      <c r="C71" s="1"/>
    </row>
    <row r="72" spans="1:3" ht="13.8" x14ac:dyDescent="0.25">
      <c r="A72" s="5" t="s">
        <v>5</v>
      </c>
      <c r="B72" s="1">
        <v>506</v>
      </c>
      <c r="C72" s="1">
        <v>39</v>
      </c>
    </row>
    <row r="73" spans="1:3" ht="13.8" x14ac:dyDescent="0.25">
      <c r="A73" s="5" t="s">
        <v>9</v>
      </c>
      <c r="B73" s="1">
        <v>505</v>
      </c>
      <c r="C73" s="1">
        <v>34</v>
      </c>
    </row>
    <row r="74" spans="1:3" ht="13.8" x14ac:dyDescent="0.25">
      <c r="A74" s="5" t="s">
        <v>10</v>
      </c>
      <c r="B74" s="1">
        <v>525</v>
      </c>
      <c r="C74" s="1">
        <v>54</v>
      </c>
    </row>
    <row r="75" spans="1:3" ht="13.8" x14ac:dyDescent="0.25">
      <c r="A75" s="4" t="s">
        <v>23</v>
      </c>
      <c r="B75" s="1">
        <v>525</v>
      </c>
      <c r="C75" s="1">
        <v>127</v>
      </c>
    </row>
    <row r="76" spans="1:3" ht="13.8" x14ac:dyDescent="0.25">
      <c r="A76" s="4" t="s">
        <v>11</v>
      </c>
      <c r="B76" s="1"/>
      <c r="C76" s="1"/>
    </row>
    <row r="77" spans="1:3" ht="13.8" x14ac:dyDescent="0.25">
      <c r="A77" s="5" t="s">
        <v>12</v>
      </c>
      <c r="B77" s="1">
        <v>537</v>
      </c>
      <c r="C77" s="1">
        <v>72</v>
      </c>
    </row>
    <row r="78" spans="1:3" ht="13.8" x14ac:dyDescent="0.25">
      <c r="A78" s="5" t="s">
        <v>13</v>
      </c>
      <c r="B78" s="1">
        <v>571</v>
      </c>
      <c r="C78" s="1">
        <v>108</v>
      </c>
    </row>
    <row r="79" spans="1:3" ht="13.8" x14ac:dyDescent="0.25">
      <c r="A79" s="5" t="s">
        <v>14</v>
      </c>
      <c r="B79" s="1">
        <v>633</v>
      </c>
      <c r="C79" s="1">
        <v>118</v>
      </c>
    </row>
    <row r="80" spans="1:3" ht="13.8" x14ac:dyDescent="0.25">
      <c r="A80" s="4" t="s">
        <v>24</v>
      </c>
      <c r="B80" s="1">
        <v>633</v>
      </c>
      <c r="C80" s="1">
        <v>298</v>
      </c>
    </row>
    <row r="81" spans="1:3" ht="13.8" x14ac:dyDescent="0.25">
      <c r="A81" s="4" t="s">
        <v>15</v>
      </c>
      <c r="B81" s="1"/>
      <c r="C81" s="1"/>
    </row>
    <row r="82" spans="1:3" ht="13.8" x14ac:dyDescent="0.25">
      <c r="A82" s="5" t="s">
        <v>16</v>
      </c>
      <c r="B82" s="1">
        <v>635</v>
      </c>
      <c r="C82" s="1">
        <v>102</v>
      </c>
    </row>
    <row r="83" spans="1:3" ht="13.8" x14ac:dyDescent="0.25">
      <c r="A83" s="5" t="s">
        <v>17</v>
      </c>
      <c r="B83" s="1">
        <v>634</v>
      </c>
      <c r="C83" s="1">
        <v>96</v>
      </c>
    </row>
    <row r="84" spans="1:3" ht="13.8" x14ac:dyDescent="0.25">
      <c r="A84" s="5" t="s">
        <v>18</v>
      </c>
      <c r="B84" s="1">
        <v>648</v>
      </c>
      <c r="C84" s="1">
        <v>80</v>
      </c>
    </row>
    <row r="85" spans="1:3" ht="13.8" x14ac:dyDescent="0.25">
      <c r="A85" s="4" t="s">
        <v>25</v>
      </c>
      <c r="B85" s="1">
        <v>648</v>
      </c>
      <c r="C85" s="1">
        <v>278</v>
      </c>
    </row>
    <row r="86" spans="1:3" ht="13.8" x14ac:dyDescent="0.25">
      <c r="A86" s="4" t="s">
        <v>19</v>
      </c>
      <c r="B86" s="1"/>
      <c r="C86" s="1"/>
    </row>
    <row r="87" spans="1:3" ht="13.8" x14ac:dyDescent="0.25">
      <c r="A87" s="5" t="s">
        <v>20</v>
      </c>
      <c r="B87" s="1">
        <v>658</v>
      </c>
      <c r="C87" s="1">
        <v>102</v>
      </c>
    </row>
    <row r="88" spans="1:3" ht="13.8" x14ac:dyDescent="0.25">
      <c r="A88" s="5" t="s">
        <v>21</v>
      </c>
      <c r="B88" s="1">
        <v>657</v>
      </c>
      <c r="C88" s="1">
        <v>45</v>
      </c>
    </row>
    <row r="89" spans="1:3" ht="13.8" x14ac:dyDescent="0.25">
      <c r="A89" s="5" t="s">
        <v>22</v>
      </c>
      <c r="B89" s="1">
        <v>650</v>
      </c>
      <c r="C89" s="1">
        <v>2</v>
      </c>
    </row>
    <row r="90" spans="1:3" ht="13.8" x14ac:dyDescent="0.25">
      <c r="A90" s="4" t="s">
        <v>26</v>
      </c>
      <c r="B90" s="1">
        <v>650</v>
      </c>
      <c r="C90" s="1">
        <v>149</v>
      </c>
    </row>
    <row r="91" spans="1:3" ht="13.8" x14ac:dyDescent="0.25">
      <c r="A91" s="3" t="s">
        <v>30</v>
      </c>
      <c r="B91" s="1">
        <v>650</v>
      </c>
      <c r="C91" s="1">
        <v>852</v>
      </c>
    </row>
    <row r="92" spans="1:3" ht="13.8" x14ac:dyDescent="0.25">
      <c r="A92" s="3" t="s">
        <v>1</v>
      </c>
      <c r="B92" s="1">
        <v>650</v>
      </c>
      <c r="C92" s="1">
        <v>1596</v>
      </c>
    </row>
    <row r="93" spans="1:3" ht="13.8" x14ac:dyDescent="0.25"/>
    <row r="94" spans="1:3" ht="13.8" x14ac:dyDescent="0.25"/>
    <row r="95" spans="1:3" ht="13.8" x14ac:dyDescent="0.25"/>
    <row r="96" spans="1:3" ht="13.8" x14ac:dyDescent="0.25"/>
    <row r="97" ht="13.8" x14ac:dyDescent="0.25"/>
    <row r="98" ht="13.8" x14ac:dyDescent="0.25"/>
    <row r="99" ht="13.8" x14ac:dyDescent="0.25"/>
    <row r="100" ht="13.8" x14ac:dyDescent="0.25"/>
    <row r="101" ht="13.8" x14ac:dyDescent="0.25"/>
    <row r="102" ht="13.8" x14ac:dyDescent="0.25"/>
    <row r="103" ht="13.8" x14ac:dyDescent="0.25"/>
    <row r="104" ht="13.8" x14ac:dyDescent="0.25"/>
    <row r="105" ht="13.8" x14ac:dyDescent="0.25"/>
    <row r="106" ht="13.8" x14ac:dyDescent="0.25"/>
    <row r="107" ht="13.8" x14ac:dyDescent="0.25"/>
    <row r="108" ht="13.8" x14ac:dyDescent="0.25"/>
    <row r="109" ht="13.8" x14ac:dyDescent="0.25"/>
    <row r="110" ht="13.8" x14ac:dyDescent="0.25"/>
    <row r="111" ht="13.8" x14ac:dyDescent="0.25"/>
    <row r="112" ht="13.8" x14ac:dyDescent="0.25"/>
    <row r="113" ht="13.8" x14ac:dyDescent="0.25"/>
    <row r="114" ht="13.8" x14ac:dyDescent="0.25"/>
    <row r="115" ht="13.8" x14ac:dyDescent="0.25"/>
    <row r="116" ht="13.8" x14ac:dyDescent="0.25"/>
    <row r="117" ht="13.8" x14ac:dyDescent="0.25"/>
    <row r="118" ht="13.8" x14ac:dyDescent="0.25"/>
    <row r="119" ht="13.8" x14ac:dyDescent="0.25"/>
    <row r="120" ht="13.8" x14ac:dyDescent="0.25"/>
    <row r="121" ht="13.8" x14ac:dyDescent="0.25"/>
    <row r="122" ht="13.8" x14ac:dyDescent="0.25"/>
    <row r="123" ht="13.8" x14ac:dyDescent="0.25"/>
    <row r="124" ht="13.8" x14ac:dyDescent="0.25"/>
    <row r="125" ht="13.8" x14ac:dyDescent="0.25"/>
    <row r="126" ht="13.8" x14ac:dyDescent="0.25"/>
    <row r="127" ht="13.8" x14ac:dyDescent="0.25"/>
    <row r="128" ht="13.8" x14ac:dyDescent="0.25"/>
    <row r="129" ht="13.8" x14ac:dyDescent="0.25"/>
    <row r="130" ht="13.8" x14ac:dyDescent="0.25"/>
    <row r="131" ht="13.8" x14ac:dyDescent="0.25"/>
    <row r="132" ht="13.8" x14ac:dyDescent="0.25"/>
    <row r="133" ht="13.8" x14ac:dyDescent="0.25"/>
    <row r="134" ht="13.8" x14ac:dyDescent="0.25"/>
    <row r="135" ht="13.8" x14ac:dyDescent="0.25"/>
    <row r="136" ht="13.8" x14ac:dyDescent="0.25"/>
    <row r="137" ht="13.8" x14ac:dyDescent="0.25"/>
    <row r="138" ht="13.8" x14ac:dyDescent="0.25"/>
    <row r="139" ht="13.8" x14ac:dyDescent="0.25"/>
    <row r="140" ht="13.8" x14ac:dyDescent="0.25"/>
    <row r="141" ht="13.8" x14ac:dyDescent="0.25"/>
    <row r="142" ht="13.8" x14ac:dyDescent="0.25"/>
    <row r="143" ht="13.8" x14ac:dyDescent="0.25"/>
    <row r="144" ht="13.8" x14ac:dyDescent="0.25"/>
    <row r="145" ht="13.8" x14ac:dyDescent="0.25"/>
    <row r="146" ht="13.8" x14ac:dyDescent="0.25"/>
    <row r="147" ht="13.8" x14ac:dyDescent="0.25"/>
    <row r="148" ht="13.8" x14ac:dyDescent="0.25"/>
    <row r="149" ht="13.8" x14ac:dyDescent="0.25"/>
    <row r="150" ht="13.8" x14ac:dyDescent="0.25"/>
    <row r="151" ht="13.8" x14ac:dyDescent="0.25"/>
    <row r="152" ht="13.8" x14ac:dyDescent="0.25"/>
    <row r="153" ht="13.8" x14ac:dyDescent="0.25"/>
    <row r="154" ht="13.8" x14ac:dyDescent="0.25"/>
    <row r="155" ht="13.8" x14ac:dyDescent="0.25"/>
    <row r="156" ht="13.8" x14ac:dyDescent="0.25"/>
    <row r="157" ht="13.8" x14ac:dyDescent="0.25"/>
    <row r="158" ht="13.8" x14ac:dyDescent="0.25"/>
    <row r="159" ht="13.8" x14ac:dyDescent="0.25"/>
    <row r="160" ht="13.8" x14ac:dyDescent="0.25"/>
    <row r="161" ht="13.8" x14ac:dyDescent="0.25"/>
    <row r="162" ht="13.8" x14ac:dyDescent="0.25"/>
    <row r="163" ht="13.8" x14ac:dyDescent="0.25"/>
    <row r="164" ht="13.8" x14ac:dyDescent="0.25"/>
    <row r="165" ht="13.8" x14ac:dyDescent="0.25"/>
    <row r="166" ht="13.8" x14ac:dyDescent="0.25"/>
    <row r="167" ht="13.8" x14ac:dyDescent="0.25"/>
    <row r="168" ht="13.8" x14ac:dyDescent="0.25"/>
    <row r="169" ht="13.8" x14ac:dyDescent="0.25"/>
    <row r="170" ht="13.8" x14ac:dyDescent="0.25"/>
    <row r="171" ht="13.8" x14ac:dyDescent="0.25"/>
    <row r="172" ht="13.8" x14ac:dyDescent="0.25"/>
    <row r="173" ht="13.8" x14ac:dyDescent="0.25"/>
    <row r="174" ht="13.8" x14ac:dyDescent="0.25"/>
    <row r="175" ht="13.8" x14ac:dyDescent="0.25"/>
    <row r="176" ht="13.8" x14ac:dyDescent="0.25"/>
    <row r="177" ht="13.8" x14ac:dyDescent="0.25"/>
    <row r="178" ht="13.8" x14ac:dyDescent="0.25"/>
    <row r="179" ht="13.8" x14ac:dyDescent="0.25"/>
    <row r="180" ht="13.8" x14ac:dyDescent="0.25"/>
    <row r="181" ht="13.8" x14ac:dyDescent="0.25"/>
    <row r="182" ht="13.8" x14ac:dyDescent="0.25"/>
    <row r="183" ht="13.8" x14ac:dyDescent="0.25"/>
    <row r="184" ht="13.8" x14ac:dyDescent="0.25"/>
    <row r="185" ht="13.8" x14ac:dyDescent="0.25"/>
    <row r="186" ht="13.8" x14ac:dyDescent="0.25"/>
    <row r="187" ht="13.8" x14ac:dyDescent="0.25"/>
    <row r="188" ht="13.8" x14ac:dyDescent="0.25"/>
    <row r="189" ht="13.8" x14ac:dyDescent="0.25"/>
    <row r="190" ht="13.8" x14ac:dyDescent="0.25"/>
    <row r="191" ht="13.8" x14ac:dyDescent="0.25"/>
    <row r="192" ht="13.8" x14ac:dyDescent="0.25"/>
    <row r="193" ht="13.8" x14ac:dyDescent="0.25"/>
    <row r="194" ht="13.8" x14ac:dyDescent="0.25"/>
    <row r="195" ht="13.8" x14ac:dyDescent="0.25"/>
    <row r="196" ht="13.8" x14ac:dyDescent="0.25"/>
    <row r="197" ht="13.8" x14ac:dyDescent="0.25"/>
    <row r="198" ht="13.8" x14ac:dyDescent="0.25"/>
    <row r="199" ht="13.8" x14ac:dyDescent="0.25"/>
    <row r="200" ht="13.8" x14ac:dyDescent="0.25"/>
    <row r="201" ht="13.8" x14ac:dyDescent="0.25"/>
    <row r="202" ht="13.8" x14ac:dyDescent="0.25"/>
    <row r="203" ht="13.8" x14ac:dyDescent="0.25"/>
    <row r="204" ht="13.8" x14ac:dyDescent="0.25"/>
    <row r="205" ht="13.8" x14ac:dyDescent="0.25"/>
    <row r="206" ht="13.8" x14ac:dyDescent="0.25"/>
    <row r="207" ht="13.8" x14ac:dyDescent="0.25"/>
    <row r="208" ht="13.8" x14ac:dyDescent="0.25"/>
    <row r="209" ht="13.8" x14ac:dyDescent="0.25"/>
    <row r="210" ht="13.8" x14ac:dyDescent="0.25"/>
    <row r="211" ht="13.8" x14ac:dyDescent="0.25"/>
    <row r="212" ht="13.8" x14ac:dyDescent="0.25"/>
    <row r="213" ht="13.8" x14ac:dyDescent="0.25"/>
    <row r="214" ht="13.8" x14ac:dyDescent="0.25"/>
    <row r="215" ht="13.8" x14ac:dyDescent="0.25"/>
    <row r="216" ht="13.8" x14ac:dyDescent="0.25"/>
    <row r="217" ht="13.8" x14ac:dyDescent="0.25"/>
    <row r="218" ht="13.8" x14ac:dyDescent="0.25"/>
    <row r="219" ht="13.8" x14ac:dyDescent="0.25"/>
    <row r="220" ht="13.8" x14ac:dyDescent="0.25"/>
    <row r="221" ht="13.8" x14ac:dyDescent="0.25"/>
    <row r="222" ht="13.8" x14ac:dyDescent="0.25"/>
    <row r="223" ht="13.8" x14ac:dyDescent="0.25"/>
    <row r="224" ht="13.8" x14ac:dyDescent="0.25"/>
    <row r="225" ht="13.8" x14ac:dyDescent="0.25"/>
    <row r="226" ht="13.8" x14ac:dyDescent="0.25"/>
    <row r="227" ht="13.8" x14ac:dyDescent="0.25"/>
    <row r="228" ht="13.8" x14ac:dyDescent="0.25"/>
    <row r="229" ht="13.8" x14ac:dyDescent="0.25"/>
    <row r="230" ht="13.8" x14ac:dyDescent="0.25"/>
    <row r="231" ht="13.8" x14ac:dyDescent="0.25"/>
    <row r="232" ht="13.8" x14ac:dyDescent="0.25"/>
    <row r="233" ht="13.8" x14ac:dyDescent="0.25"/>
    <row r="234" ht="13.8" x14ac:dyDescent="0.25"/>
    <row r="235" ht="13.8" x14ac:dyDescent="0.25"/>
    <row r="236" ht="13.8" x14ac:dyDescent="0.25"/>
    <row r="237" ht="13.8" x14ac:dyDescent="0.25"/>
    <row r="238" ht="13.8" x14ac:dyDescent="0.25"/>
    <row r="239" ht="13.8" x14ac:dyDescent="0.25"/>
    <row r="240" ht="13.8" x14ac:dyDescent="0.25"/>
    <row r="241" ht="13.8" x14ac:dyDescent="0.25"/>
    <row r="242" ht="13.8" x14ac:dyDescent="0.25"/>
    <row r="243" ht="13.8" x14ac:dyDescent="0.25"/>
    <row r="244" ht="13.8" x14ac:dyDescent="0.25"/>
    <row r="245" ht="13.8" x14ac:dyDescent="0.25"/>
    <row r="246" ht="13.8" x14ac:dyDescent="0.25"/>
    <row r="247" ht="13.8" x14ac:dyDescent="0.25"/>
    <row r="248" ht="13.8" x14ac:dyDescent="0.25"/>
    <row r="249" ht="13.8" x14ac:dyDescent="0.25"/>
    <row r="250" ht="13.8" x14ac:dyDescent="0.25"/>
    <row r="251" ht="13.8" x14ac:dyDescent="0.25"/>
    <row r="252" ht="13.8" x14ac:dyDescent="0.25"/>
    <row r="253" ht="13.8" x14ac:dyDescent="0.25"/>
    <row r="254" ht="13.8" x14ac:dyDescent="0.25"/>
    <row r="255" ht="13.8" x14ac:dyDescent="0.25"/>
    <row r="256" ht="13.8" x14ac:dyDescent="0.25"/>
    <row r="257" ht="13.8" x14ac:dyDescent="0.25"/>
    <row r="258" ht="13.8" x14ac:dyDescent="0.25"/>
    <row r="259" ht="13.8" x14ac:dyDescent="0.25"/>
    <row r="260" ht="13.8" x14ac:dyDescent="0.25"/>
    <row r="261" ht="13.8" x14ac:dyDescent="0.25"/>
    <row r="262" ht="13.8" x14ac:dyDescent="0.25"/>
    <row r="263" ht="13.8" x14ac:dyDescent="0.25"/>
    <row r="264" ht="13.8" x14ac:dyDescent="0.25"/>
    <row r="265" ht="13.8" x14ac:dyDescent="0.25"/>
    <row r="266" ht="13.8" x14ac:dyDescent="0.25"/>
    <row r="267" ht="13.8" x14ac:dyDescent="0.25"/>
    <row r="268" ht="13.8" x14ac:dyDescent="0.25"/>
    <row r="269" ht="13.8" x14ac:dyDescent="0.25"/>
    <row r="270" ht="13.8" x14ac:dyDescent="0.25"/>
    <row r="271" ht="13.8" x14ac:dyDescent="0.25"/>
    <row r="272" ht="13.8" x14ac:dyDescent="0.25"/>
    <row r="273" ht="13.8" x14ac:dyDescent="0.25"/>
    <row r="274" ht="13.8" x14ac:dyDescent="0.25"/>
    <row r="275" ht="13.8" x14ac:dyDescent="0.25"/>
    <row r="276" ht="13.8" x14ac:dyDescent="0.25"/>
    <row r="277" ht="13.8" x14ac:dyDescent="0.25"/>
    <row r="278" ht="13.8" x14ac:dyDescent="0.25"/>
    <row r="279" ht="13.8" x14ac:dyDescent="0.25"/>
    <row r="280" ht="13.8" x14ac:dyDescent="0.25"/>
    <row r="281" ht="13.8" x14ac:dyDescent="0.25"/>
    <row r="282" ht="13.8" x14ac:dyDescent="0.25"/>
    <row r="283" ht="13.8" x14ac:dyDescent="0.25"/>
    <row r="284" ht="13.8" x14ac:dyDescent="0.25"/>
    <row r="285" ht="13.8" x14ac:dyDescent="0.25"/>
    <row r="286" ht="13.8" x14ac:dyDescent="0.25"/>
    <row r="287" ht="13.8" x14ac:dyDescent="0.25"/>
    <row r="288" ht="13.8" x14ac:dyDescent="0.25"/>
    <row r="289" ht="13.8" x14ac:dyDescent="0.25"/>
    <row r="290" ht="13.8" x14ac:dyDescent="0.25"/>
    <row r="291" ht="13.8" x14ac:dyDescent="0.25"/>
    <row r="292" ht="13.8" x14ac:dyDescent="0.25"/>
    <row r="293" ht="13.8" x14ac:dyDescent="0.25"/>
    <row r="294" ht="13.8" x14ac:dyDescent="0.25"/>
    <row r="295" ht="13.8" x14ac:dyDescent="0.25"/>
    <row r="296" ht="13.8" x14ac:dyDescent="0.25"/>
    <row r="297" ht="13.8" x14ac:dyDescent="0.25"/>
    <row r="298" ht="13.8" x14ac:dyDescent="0.25"/>
    <row r="299" ht="13.8" x14ac:dyDescent="0.25"/>
    <row r="300" ht="13.8" x14ac:dyDescent="0.25"/>
    <row r="301" ht="13.8" x14ac:dyDescent="0.25"/>
    <row r="302" ht="13.8" x14ac:dyDescent="0.25"/>
    <row r="303" ht="13.8" x14ac:dyDescent="0.25"/>
    <row r="304" ht="13.8" x14ac:dyDescent="0.25"/>
    <row r="305" ht="13.8" x14ac:dyDescent="0.25"/>
    <row r="306" ht="13.8" x14ac:dyDescent="0.25"/>
    <row r="307" ht="13.8" x14ac:dyDescent="0.25"/>
    <row r="308" ht="13.8" x14ac:dyDescent="0.25"/>
    <row r="309" ht="13.8" x14ac:dyDescent="0.25"/>
    <row r="310" ht="13.8" x14ac:dyDescent="0.25"/>
    <row r="311" ht="13.8" x14ac:dyDescent="0.25"/>
    <row r="312" ht="13.8" x14ac:dyDescent="0.25"/>
    <row r="313" ht="13.8" x14ac:dyDescent="0.25"/>
    <row r="314" ht="13.8" x14ac:dyDescent="0.25"/>
    <row r="315" ht="13.8" x14ac:dyDescent="0.25"/>
    <row r="316" ht="13.8" x14ac:dyDescent="0.25"/>
    <row r="317" ht="13.8" x14ac:dyDescent="0.25"/>
    <row r="318" ht="13.8" x14ac:dyDescent="0.25"/>
    <row r="319" ht="13.8" x14ac:dyDescent="0.25"/>
    <row r="320" ht="13.8" x14ac:dyDescent="0.25"/>
    <row r="321" ht="13.8" x14ac:dyDescent="0.25"/>
    <row r="322" ht="13.8" x14ac:dyDescent="0.25"/>
    <row r="323" ht="13.8" x14ac:dyDescent="0.25"/>
    <row r="324" ht="13.8" x14ac:dyDescent="0.25"/>
    <row r="325" ht="13.8" x14ac:dyDescent="0.25"/>
    <row r="326" ht="13.8" x14ac:dyDescent="0.25"/>
    <row r="327" ht="13.8" x14ac:dyDescent="0.25"/>
    <row r="328" ht="13.8" x14ac:dyDescent="0.25"/>
    <row r="329" ht="13.8" x14ac:dyDescent="0.25"/>
    <row r="330" ht="13.8" x14ac:dyDescent="0.25"/>
    <row r="331" ht="13.8" x14ac:dyDescent="0.25"/>
    <row r="332" ht="13.8" x14ac:dyDescent="0.25"/>
    <row r="333" ht="13.8" x14ac:dyDescent="0.25"/>
    <row r="334" ht="13.8" x14ac:dyDescent="0.25"/>
    <row r="335" ht="13.8" x14ac:dyDescent="0.25"/>
    <row r="336" ht="13.8" x14ac:dyDescent="0.25"/>
    <row r="337" ht="13.8" x14ac:dyDescent="0.25"/>
    <row r="338" ht="13.8" x14ac:dyDescent="0.25"/>
    <row r="339" ht="13.8" x14ac:dyDescent="0.25"/>
    <row r="340" ht="13.8" x14ac:dyDescent="0.25"/>
    <row r="341" ht="13.8" x14ac:dyDescent="0.25"/>
    <row r="342" ht="13.8" x14ac:dyDescent="0.25"/>
    <row r="343" ht="13.8" x14ac:dyDescent="0.25"/>
    <row r="344" ht="13.8" x14ac:dyDescent="0.25"/>
    <row r="345" ht="13.8" x14ac:dyDescent="0.25"/>
    <row r="346" ht="13.8" x14ac:dyDescent="0.25"/>
    <row r="347" ht="13.8" x14ac:dyDescent="0.25"/>
    <row r="348" ht="13.8" x14ac:dyDescent="0.25"/>
    <row r="349" ht="13.8" x14ac:dyDescent="0.25"/>
    <row r="350" ht="13.8" x14ac:dyDescent="0.25"/>
    <row r="351" ht="13.8" x14ac:dyDescent="0.25"/>
    <row r="352" ht="13.8" x14ac:dyDescent="0.25"/>
    <row r="353" ht="13.8" x14ac:dyDescent="0.25"/>
    <row r="354" ht="13.8" x14ac:dyDescent="0.25"/>
    <row r="355" ht="13.8" x14ac:dyDescent="0.25"/>
    <row r="356" ht="13.8" x14ac:dyDescent="0.25"/>
    <row r="357" ht="13.8" x14ac:dyDescent="0.25"/>
    <row r="358" ht="13.8" x14ac:dyDescent="0.25"/>
    <row r="359" ht="13.8" x14ac:dyDescent="0.25"/>
    <row r="360" ht="13.8" x14ac:dyDescent="0.25"/>
    <row r="361" ht="13.8" x14ac:dyDescent="0.25"/>
    <row r="362" ht="13.8" x14ac:dyDescent="0.25"/>
    <row r="363" ht="13.8" x14ac:dyDescent="0.25"/>
    <row r="364" ht="13.8" x14ac:dyDescent="0.25"/>
    <row r="365" ht="13.8" x14ac:dyDescent="0.25"/>
    <row r="366" ht="13.8" x14ac:dyDescent="0.25"/>
    <row r="367" ht="13.8" x14ac:dyDescent="0.25"/>
    <row r="368" ht="13.8" x14ac:dyDescent="0.25"/>
    <row r="369" ht="13.8" x14ac:dyDescent="0.25"/>
    <row r="370" ht="13.8" x14ac:dyDescent="0.25"/>
    <row r="371" ht="13.8" x14ac:dyDescent="0.25"/>
    <row r="372" ht="13.8" x14ac:dyDescent="0.25"/>
    <row r="373" ht="13.8" x14ac:dyDescent="0.25"/>
    <row r="374" ht="13.8" x14ac:dyDescent="0.25"/>
    <row r="375" ht="13.8" x14ac:dyDescent="0.25"/>
    <row r="376" ht="13.8" x14ac:dyDescent="0.25"/>
    <row r="377" ht="13.8" x14ac:dyDescent="0.25"/>
    <row r="378" ht="13.8" x14ac:dyDescent="0.25"/>
    <row r="379" ht="13.8" x14ac:dyDescent="0.25"/>
    <row r="380" ht="13.8" x14ac:dyDescent="0.25"/>
    <row r="381" ht="13.8" x14ac:dyDescent="0.25"/>
    <row r="382" ht="13.8" x14ac:dyDescent="0.25"/>
    <row r="383" ht="13.8" x14ac:dyDescent="0.25"/>
    <row r="384" ht="13.8" x14ac:dyDescent="0.25"/>
    <row r="385" ht="13.8" x14ac:dyDescent="0.25"/>
    <row r="386" ht="13.8" x14ac:dyDescent="0.25"/>
    <row r="387" ht="13.8" x14ac:dyDescent="0.25"/>
    <row r="388" ht="13.8" x14ac:dyDescent="0.25"/>
    <row r="389" ht="13.8" x14ac:dyDescent="0.25"/>
    <row r="390" ht="13.8" x14ac:dyDescent="0.25"/>
    <row r="391" ht="13.8" x14ac:dyDescent="0.25"/>
    <row r="392" ht="13.8" x14ac:dyDescent="0.25"/>
    <row r="393" ht="13.8" x14ac:dyDescent="0.25"/>
    <row r="394" ht="13.8" x14ac:dyDescent="0.25"/>
    <row r="395" ht="13.8" x14ac:dyDescent="0.25"/>
    <row r="396" ht="13.8" x14ac:dyDescent="0.25"/>
    <row r="397" ht="13.8" x14ac:dyDescent="0.25"/>
    <row r="398" ht="13.8" x14ac:dyDescent="0.25"/>
    <row r="399" ht="13.8" x14ac:dyDescent="0.25"/>
    <row r="400" ht="13.8" x14ac:dyDescent="0.25"/>
    <row r="401" ht="13.8" x14ac:dyDescent="0.25"/>
    <row r="402" ht="13.8" x14ac:dyDescent="0.25"/>
    <row r="403" ht="13.8" x14ac:dyDescent="0.25"/>
    <row r="404" ht="13.8" x14ac:dyDescent="0.25"/>
    <row r="405" ht="13.8" x14ac:dyDescent="0.25"/>
    <row r="406" ht="13.8" x14ac:dyDescent="0.25"/>
    <row r="407" ht="13.8" x14ac:dyDescent="0.25"/>
    <row r="408" ht="13.8" x14ac:dyDescent="0.25"/>
    <row r="409" ht="13.8" x14ac:dyDescent="0.25"/>
    <row r="410" ht="13.8" x14ac:dyDescent="0.25"/>
    <row r="411" ht="13.8" x14ac:dyDescent="0.25"/>
    <row r="412" ht="13.8" x14ac:dyDescent="0.25"/>
    <row r="413" ht="13.8" x14ac:dyDescent="0.25"/>
    <row r="414" ht="13.8" x14ac:dyDescent="0.25"/>
    <row r="415" ht="13.8" x14ac:dyDescent="0.25"/>
    <row r="416" ht="13.8" x14ac:dyDescent="0.25"/>
    <row r="417" ht="13.8" x14ac:dyDescent="0.25"/>
    <row r="418" ht="13.8" x14ac:dyDescent="0.25"/>
    <row r="419" ht="13.8" x14ac:dyDescent="0.25"/>
    <row r="420" ht="13.8" x14ac:dyDescent="0.25"/>
    <row r="421" ht="13.8" x14ac:dyDescent="0.25"/>
    <row r="422" ht="13.8" x14ac:dyDescent="0.25"/>
    <row r="423" ht="13.8" x14ac:dyDescent="0.25"/>
    <row r="424" ht="13.8" x14ac:dyDescent="0.25"/>
    <row r="425" ht="13.8" x14ac:dyDescent="0.25"/>
    <row r="426" ht="13.8" x14ac:dyDescent="0.25"/>
    <row r="427" ht="13.8" x14ac:dyDescent="0.25"/>
    <row r="428" ht="13.8" x14ac:dyDescent="0.25"/>
    <row r="429" ht="13.8" x14ac:dyDescent="0.25"/>
    <row r="430" ht="13.8" x14ac:dyDescent="0.25"/>
    <row r="431" ht="13.8" x14ac:dyDescent="0.25"/>
    <row r="432" ht="13.8" x14ac:dyDescent="0.25"/>
    <row r="433" ht="13.8" x14ac:dyDescent="0.25"/>
    <row r="434" ht="13.8" x14ac:dyDescent="0.25"/>
    <row r="435" ht="13.8" x14ac:dyDescent="0.25"/>
    <row r="436" ht="13.8" x14ac:dyDescent="0.25"/>
    <row r="437" ht="13.8" x14ac:dyDescent="0.25"/>
    <row r="438" ht="13.8" x14ac:dyDescent="0.25"/>
    <row r="439" ht="13.8" x14ac:dyDescent="0.25"/>
    <row r="440" ht="13.8" x14ac:dyDescent="0.25"/>
    <row r="441" ht="13.8" x14ac:dyDescent="0.25"/>
    <row r="442" ht="13.8" x14ac:dyDescent="0.25"/>
    <row r="443" ht="13.8" x14ac:dyDescent="0.25"/>
    <row r="444" ht="13.8" x14ac:dyDescent="0.25"/>
    <row r="445" ht="13.8" x14ac:dyDescent="0.25"/>
    <row r="446" ht="13.8" x14ac:dyDescent="0.25"/>
    <row r="447" ht="13.8" x14ac:dyDescent="0.25"/>
    <row r="448" ht="13.8" x14ac:dyDescent="0.25"/>
    <row r="449" ht="13.8" x14ac:dyDescent="0.25"/>
    <row r="450" ht="13.8" x14ac:dyDescent="0.25"/>
    <row r="451" ht="13.8" x14ac:dyDescent="0.25"/>
    <row r="452" ht="13.8" x14ac:dyDescent="0.25"/>
    <row r="453" ht="13.8" x14ac:dyDescent="0.25"/>
    <row r="454" ht="13.8" x14ac:dyDescent="0.25"/>
    <row r="455" ht="13.8" x14ac:dyDescent="0.25"/>
    <row r="456" ht="13.8" x14ac:dyDescent="0.25"/>
    <row r="457" ht="13.8" x14ac:dyDescent="0.25"/>
    <row r="458" ht="13.8" x14ac:dyDescent="0.25"/>
    <row r="459" ht="13.8" x14ac:dyDescent="0.25"/>
    <row r="460" ht="13.8" x14ac:dyDescent="0.25"/>
    <row r="461" ht="13.8" x14ac:dyDescent="0.25"/>
    <row r="462" ht="13.8" x14ac:dyDescent="0.25"/>
    <row r="463" ht="13.8" x14ac:dyDescent="0.25"/>
    <row r="464" ht="13.8" x14ac:dyDescent="0.25"/>
    <row r="465" ht="13.8" x14ac:dyDescent="0.25"/>
    <row r="466" ht="13.8" x14ac:dyDescent="0.25"/>
    <row r="467" ht="13.8" x14ac:dyDescent="0.25"/>
    <row r="468" ht="13.8" x14ac:dyDescent="0.25"/>
    <row r="469" ht="13.8" x14ac:dyDescent="0.25"/>
    <row r="470" ht="13.8" x14ac:dyDescent="0.25"/>
    <row r="471" ht="13.8" x14ac:dyDescent="0.25"/>
    <row r="472" ht="13.8" x14ac:dyDescent="0.25"/>
    <row r="473" ht="13.8" x14ac:dyDescent="0.25"/>
    <row r="474" ht="13.8" x14ac:dyDescent="0.25"/>
    <row r="475" ht="13.8" x14ac:dyDescent="0.25"/>
    <row r="476" ht="13.8" x14ac:dyDescent="0.25"/>
    <row r="477" ht="13.8" x14ac:dyDescent="0.25"/>
    <row r="478" ht="13.8" x14ac:dyDescent="0.25"/>
    <row r="479" ht="13.8" x14ac:dyDescent="0.25"/>
    <row r="480" ht="13.8" x14ac:dyDescent="0.25"/>
    <row r="481" ht="13.8" x14ac:dyDescent="0.25"/>
    <row r="482" ht="13.8" x14ac:dyDescent="0.25"/>
    <row r="483" ht="13.8" x14ac:dyDescent="0.25"/>
    <row r="484" ht="13.8" x14ac:dyDescent="0.25"/>
    <row r="485" ht="13.8" x14ac:dyDescent="0.25"/>
    <row r="486" ht="13.8" x14ac:dyDescent="0.25"/>
    <row r="487" ht="13.8" x14ac:dyDescent="0.25"/>
    <row r="488" ht="13.8" x14ac:dyDescent="0.25"/>
    <row r="489" ht="13.8" x14ac:dyDescent="0.25"/>
    <row r="490" ht="13.8" x14ac:dyDescent="0.25"/>
    <row r="491" ht="13.8" x14ac:dyDescent="0.25"/>
    <row r="492" ht="13.8" x14ac:dyDescent="0.25"/>
    <row r="493" ht="13.8" x14ac:dyDescent="0.25"/>
    <row r="494" ht="13.8" x14ac:dyDescent="0.25"/>
    <row r="495" ht="13.8" x14ac:dyDescent="0.25"/>
    <row r="496" ht="13.8" x14ac:dyDescent="0.25"/>
    <row r="497" ht="13.8" x14ac:dyDescent="0.25"/>
    <row r="498" ht="13.8" x14ac:dyDescent="0.25"/>
    <row r="499" ht="13.8" x14ac:dyDescent="0.25"/>
    <row r="500" ht="13.8" x14ac:dyDescent="0.25"/>
    <row r="501" ht="13.8" x14ac:dyDescent="0.25"/>
    <row r="502" ht="13.8" x14ac:dyDescent="0.25"/>
    <row r="503" ht="13.8" x14ac:dyDescent="0.25"/>
    <row r="504" ht="13.8" x14ac:dyDescent="0.25"/>
    <row r="505" ht="13.8" x14ac:dyDescent="0.25"/>
    <row r="506" ht="13.8" x14ac:dyDescent="0.25"/>
    <row r="507" ht="13.8" x14ac:dyDescent="0.25"/>
    <row r="508" ht="13.8" x14ac:dyDescent="0.25"/>
    <row r="509" ht="13.8" x14ac:dyDescent="0.25"/>
    <row r="510" ht="13.8" x14ac:dyDescent="0.25"/>
    <row r="511" ht="13.8" x14ac:dyDescent="0.25"/>
    <row r="512" ht="13.8" x14ac:dyDescent="0.25"/>
    <row r="513" ht="13.8" x14ac:dyDescent="0.25"/>
    <row r="514" ht="13.8" x14ac:dyDescent="0.25"/>
    <row r="515" ht="13.8" x14ac:dyDescent="0.25"/>
    <row r="516" ht="13.8" x14ac:dyDescent="0.25"/>
    <row r="517" ht="13.8" x14ac:dyDescent="0.25"/>
    <row r="518" ht="13.8" x14ac:dyDescent="0.25"/>
    <row r="519" ht="13.8" x14ac:dyDescent="0.25"/>
    <row r="520" ht="13.8" x14ac:dyDescent="0.25"/>
    <row r="521" ht="13.8" x14ac:dyDescent="0.25"/>
    <row r="522" ht="13.8" x14ac:dyDescent="0.25"/>
    <row r="523" ht="13.8" x14ac:dyDescent="0.25"/>
    <row r="524" ht="13.8" x14ac:dyDescent="0.25"/>
    <row r="525" ht="13.8" x14ac:dyDescent="0.25"/>
    <row r="526" ht="13.8" x14ac:dyDescent="0.25"/>
    <row r="527" ht="13.8" x14ac:dyDescent="0.25"/>
    <row r="528" ht="13.8" x14ac:dyDescent="0.25"/>
    <row r="529" ht="13.8" x14ac:dyDescent="0.25"/>
    <row r="530" ht="13.8" x14ac:dyDescent="0.25"/>
    <row r="531" ht="13.8" x14ac:dyDescent="0.25"/>
    <row r="532" ht="13.8" x14ac:dyDescent="0.25"/>
    <row r="533" ht="13.8" x14ac:dyDescent="0.25"/>
    <row r="534" ht="13.8" x14ac:dyDescent="0.25"/>
    <row r="535" ht="13.8" x14ac:dyDescent="0.25"/>
    <row r="536" ht="13.8" x14ac:dyDescent="0.25"/>
    <row r="537" ht="13.8" x14ac:dyDescent="0.25"/>
    <row r="538" ht="13.8" x14ac:dyDescent="0.25"/>
    <row r="539" ht="13.8" x14ac:dyDescent="0.25"/>
    <row r="540" ht="13.8" x14ac:dyDescent="0.25"/>
    <row r="541" ht="13.8" x14ac:dyDescent="0.25"/>
    <row r="542" ht="13.8" x14ac:dyDescent="0.25"/>
    <row r="543" ht="13.8" x14ac:dyDescent="0.25"/>
    <row r="544" ht="13.8" x14ac:dyDescent="0.25"/>
    <row r="545" ht="13.8" x14ac:dyDescent="0.25"/>
    <row r="546" ht="13.8" x14ac:dyDescent="0.25"/>
    <row r="547" ht="13.8" x14ac:dyDescent="0.25"/>
    <row r="548" ht="13.8" x14ac:dyDescent="0.25"/>
    <row r="549" ht="13.8" x14ac:dyDescent="0.25"/>
    <row r="550" ht="13.8" x14ac:dyDescent="0.25"/>
    <row r="551" ht="13.8" x14ac:dyDescent="0.25"/>
    <row r="552" ht="13.8" x14ac:dyDescent="0.25"/>
    <row r="553" ht="13.8" x14ac:dyDescent="0.25"/>
    <row r="554" ht="13.8" x14ac:dyDescent="0.25"/>
    <row r="555" ht="13.8" x14ac:dyDescent="0.25"/>
    <row r="556" ht="13.8" x14ac:dyDescent="0.25"/>
    <row r="557" ht="13.8" x14ac:dyDescent="0.25"/>
    <row r="558" ht="13.8" x14ac:dyDescent="0.25"/>
    <row r="559" ht="13.8" x14ac:dyDescent="0.25"/>
    <row r="560" ht="13.8" x14ac:dyDescent="0.25"/>
    <row r="561" ht="13.8" x14ac:dyDescent="0.25"/>
    <row r="562" ht="13.8" x14ac:dyDescent="0.25"/>
    <row r="563" ht="13.8" x14ac:dyDescent="0.25"/>
    <row r="564" ht="13.8" x14ac:dyDescent="0.25"/>
    <row r="565" ht="13.8" x14ac:dyDescent="0.25"/>
    <row r="566" ht="13.8" x14ac:dyDescent="0.25"/>
    <row r="567" ht="13.8" x14ac:dyDescent="0.25"/>
    <row r="568" ht="13.8" x14ac:dyDescent="0.25"/>
    <row r="569" ht="13.8" x14ac:dyDescent="0.25"/>
    <row r="570" ht="13.8" x14ac:dyDescent="0.25"/>
    <row r="571" ht="13.8" x14ac:dyDescent="0.25"/>
    <row r="572" ht="13.8" x14ac:dyDescent="0.25"/>
    <row r="573" ht="13.8" x14ac:dyDescent="0.25"/>
    <row r="574" ht="13.8" x14ac:dyDescent="0.25"/>
    <row r="575" ht="13.8" x14ac:dyDescent="0.25"/>
    <row r="576" ht="13.8" x14ac:dyDescent="0.25"/>
    <row r="577" ht="13.8" x14ac:dyDescent="0.25"/>
    <row r="578" ht="13.8" x14ac:dyDescent="0.25"/>
    <row r="579" ht="13.8" x14ac:dyDescent="0.25"/>
    <row r="580" ht="13.8" x14ac:dyDescent="0.25"/>
    <row r="581" ht="13.8" x14ac:dyDescent="0.25"/>
    <row r="582" ht="13.8" x14ac:dyDescent="0.25"/>
    <row r="583" ht="13.8" x14ac:dyDescent="0.25"/>
    <row r="584" ht="13.8" x14ac:dyDescent="0.25"/>
    <row r="585" ht="13.8" x14ac:dyDescent="0.25"/>
    <row r="586" ht="13.8" x14ac:dyDescent="0.25"/>
    <row r="587" ht="13.8" x14ac:dyDescent="0.25"/>
    <row r="588" ht="13.8" x14ac:dyDescent="0.25"/>
    <row r="589" ht="13.8" x14ac:dyDescent="0.25"/>
    <row r="590" ht="13.8" x14ac:dyDescent="0.25"/>
    <row r="591" ht="13.8" x14ac:dyDescent="0.25"/>
    <row r="592" ht="13.8" x14ac:dyDescent="0.25"/>
    <row r="593" ht="13.8" x14ac:dyDescent="0.25"/>
    <row r="594" ht="13.8" x14ac:dyDescent="0.25"/>
    <row r="595" ht="13.8" x14ac:dyDescent="0.25"/>
    <row r="596" ht="13.8" x14ac:dyDescent="0.25"/>
    <row r="597" ht="13.8" x14ac:dyDescent="0.25"/>
    <row r="598" ht="13.8" x14ac:dyDescent="0.25"/>
    <row r="599" ht="13.8" x14ac:dyDescent="0.25"/>
    <row r="600" ht="13.8" x14ac:dyDescent="0.25"/>
    <row r="601" ht="13.8" x14ac:dyDescent="0.25"/>
    <row r="602" ht="13.8" x14ac:dyDescent="0.25"/>
    <row r="603" ht="13.8" x14ac:dyDescent="0.25"/>
    <row r="604" ht="13.8" x14ac:dyDescent="0.25"/>
    <row r="605" ht="13.8" x14ac:dyDescent="0.25"/>
    <row r="606" ht="13.8" x14ac:dyDescent="0.25"/>
    <row r="607" ht="13.8" x14ac:dyDescent="0.25"/>
    <row r="608" ht="13.8" x14ac:dyDescent="0.25"/>
    <row r="609" ht="13.8" x14ac:dyDescent="0.25"/>
    <row r="610" ht="13.8" x14ac:dyDescent="0.25"/>
    <row r="611" ht="13.8" x14ac:dyDescent="0.25"/>
    <row r="612" ht="13.8" x14ac:dyDescent="0.25"/>
    <row r="613" ht="13.8" x14ac:dyDescent="0.25"/>
    <row r="614" ht="13.8" x14ac:dyDescent="0.25"/>
    <row r="615" ht="13.8" x14ac:dyDescent="0.25"/>
    <row r="616" ht="13.8" x14ac:dyDescent="0.25"/>
    <row r="617" ht="13.8" x14ac:dyDescent="0.25"/>
    <row r="618" ht="13.8" x14ac:dyDescent="0.25"/>
    <row r="619" ht="13.8" x14ac:dyDescent="0.25"/>
    <row r="620" ht="13.8" x14ac:dyDescent="0.25"/>
    <row r="621" ht="13.8" x14ac:dyDescent="0.25"/>
    <row r="622" ht="13.8" x14ac:dyDescent="0.25"/>
    <row r="623" ht="13.8" x14ac:dyDescent="0.25"/>
    <row r="624" ht="13.8" x14ac:dyDescent="0.25"/>
    <row r="625" ht="13.8" x14ac:dyDescent="0.25"/>
    <row r="626" ht="13.8" x14ac:dyDescent="0.25"/>
    <row r="627" ht="13.8" x14ac:dyDescent="0.25"/>
    <row r="628" ht="13.8" x14ac:dyDescent="0.25"/>
    <row r="629" ht="13.8" x14ac:dyDescent="0.25"/>
    <row r="630" ht="13.8" x14ac:dyDescent="0.25"/>
    <row r="631" ht="13.8" x14ac:dyDescent="0.25"/>
    <row r="632" ht="13.8" x14ac:dyDescent="0.25"/>
    <row r="633" ht="13.8" x14ac:dyDescent="0.25"/>
    <row r="634" ht="13.8" x14ac:dyDescent="0.25"/>
    <row r="635" ht="13.8" x14ac:dyDescent="0.25"/>
    <row r="636" ht="13.8" x14ac:dyDescent="0.25"/>
    <row r="637" ht="13.8" x14ac:dyDescent="0.25"/>
    <row r="638" ht="13.8" x14ac:dyDescent="0.25"/>
    <row r="639" ht="13.8" x14ac:dyDescent="0.25"/>
    <row r="640" ht="13.8" x14ac:dyDescent="0.25"/>
    <row r="641" ht="13.8" x14ac:dyDescent="0.25"/>
    <row r="642" ht="13.8" x14ac:dyDescent="0.25"/>
    <row r="643" ht="13.8" x14ac:dyDescent="0.25"/>
    <row r="644" ht="13.8" x14ac:dyDescent="0.25"/>
    <row r="645" ht="13.8" x14ac:dyDescent="0.25"/>
    <row r="646" ht="13.8" x14ac:dyDescent="0.25"/>
    <row r="647" ht="13.8" x14ac:dyDescent="0.25"/>
    <row r="648" ht="13.8" x14ac:dyDescent="0.25"/>
    <row r="649" ht="13.8" x14ac:dyDescent="0.25"/>
    <row r="650" ht="13.8" x14ac:dyDescent="0.25"/>
    <row r="651" ht="13.8" x14ac:dyDescent="0.25"/>
    <row r="652" ht="13.8" x14ac:dyDescent="0.25"/>
    <row r="653" ht="13.8" x14ac:dyDescent="0.25"/>
    <row r="654" ht="13.8" x14ac:dyDescent="0.25"/>
    <row r="655" ht="13.8" x14ac:dyDescent="0.25"/>
    <row r="656" ht="13.8" x14ac:dyDescent="0.25"/>
    <row r="657" ht="13.8" x14ac:dyDescent="0.25"/>
    <row r="658" ht="13.8" x14ac:dyDescent="0.25"/>
    <row r="659" ht="13.8" x14ac:dyDescent="0.25"/>
    <row r="660" ht="13.8" x14ac:dyDescent="0.25"/>
    <row r="661" ht="13.8" x14ac:dyDescent="0.25"/>
    <row r="662" ht="13.8" x14ac:dyDescent="0.25"/>
    <row r="663" ht="13.8" x14ac:dyDescent="0.25"/>
    <row r="664" ht="13.8" x14ac:dyDescent="0.25"/>
    <row r="665" ht="13.8" x14ac:dyDescent="0.25"/>
    <row r="666" ht="13.8" x14ac:dyDescent="0.25"/>
    <row r="667" ht="13.8" x14ac:dyDescent="0.25"/>
    <row r="668" ht="13.8" x14ac:dyDescent="0.25"/>
    <row r="669" ht="13.8" x14ac:dyDescent="0.25"/>
    <row r="670" ht="13.8" x14ac:dyDescent="0.25"/>
    <row r="671" ht="13.8" x14ac:dyDescent="0.25"/>
    <row r="672" ht="13.8" x14ac:dyDescent="0.25"/>
    <row r="673" ht="13.8" x14ac:dyDescent="0.25"/>
    <row r="674" ht="13.8" x14ac:dyDescent="0.25"/>
    <row r="675" ht="13.8" x14ac:dyDescent="0.25"/>
    <row r="676" ht="13.8" x14ac:dyDescent="0.25"/>
    <row r="677" ht="13.8" x14ac:dyDescent="0.25"/>
    <row r="678" ht="13.8" x14ac:dyDescent="0.25"/>
    <row r="679" ht="13.8" x14ac:dyDescent="0.25"/>
    <row r="680" ht="13.8" x14ac:dyDescent="0.25"/>
    <row r="681" ht="13.8" x14ac:dyDescent="0.25"/>
    <row r="682" ht="13.8" x14ac:dyDescent="0.25"/>
    <row r="683" ht="13.8" x14ac:dyDescent="0.25"/>
    <row r="684" ht="13.8" x14ac:dyDescent="0.25"/>
    <row r="685" ht="13.8" x14ac:dyDescent="0.25"/>
    <row r="686" ht="13.8" x14ac:dyDescent="0.25"/>
    <row r="687" ht="13.8" x14ac:dyDescent="0.25"/>
    <row r="688" ht="13.8" x14ac:dyDescent="0.25"/>
    <row r="689" ht="13.8" x14ac:dyDescent="0.25"/>
    <row r="690" ht="13.8" x14ac:dyDescent="0.25"/>
    <row r="691" ht="13.8" x14ac:dyDescent="0.25"/>
    <row r="692" ht="13.8" x14ac:dyDescent="0.25"/>
    <row r="693" ht="13.8" x14ac:dyDescent="0.25"/>
    <row r="694" ht="13.8" x14ac:dyDescent="0.25"/>
    <row r="695" ht="13.8" x14ac:dyDescent="0.25"/>
    <row r="696" ht="13.8" x14ac:dyDescent="0.25"/>
    <row r="697" ht="13.8" x14ac:dyDescent="0.25"/>
    <row r="698" ht="13.8" x14ac:dyDescent="0.25"/>
    <row r="699" ht="13.8" x14ac:dyDescent="0.25"/>
    <row r="700" ht="13.8" x14ac:dyDescent="0.25"/>
    <row r="701" ht="13.8" x14ac:dyDescent="0.25"/>
    <row r="702" ht="13.8" x14ac:dyDescent="0.25"/>
    <row r="703" ht="13.8" x14ac:dyDescent="0.25"/>
    <row r="704" ht="13.8" x14ac:dyDescent="0.25"/>
    <row r="705" ht="13.8" x14ac:dyDescent="0.25"/>
    <row r="706" ht="13.8" x14ac:dyDescent="0.25"/>
    <row r="707" ht="13.8" x14ac:dyDescent="0.25"/>
    <row r="708" ht="13.8" x14ac:dyDescent="0.25"/>
    <row r="709" ht="13.8" x14ac:dyDescent="0.25"/>
    <row r="710" ht="13.8" x14ac:dyDescent="0.25"/>
    <row r="711" ht="13.8" x14ac:dyDescent="0.25"/>
    <row r="712" ht="13.8" x14ac:dyDescent="0.25"/>
    <row r="713" ht="13.8" x14ac:dyDescent="0.25"/>
    <row r="714" ht="13.8" x14ac:dyDescent="0.25"/>
    <row r="715" ht="13.8" x14ac:dyDescent="0.25"/>
    <row r="716" ht="13.8" x14ac:dyDescent="0.25"/>
    <row r="717" ht="13.8" x14ac:dyDescent="0.25"/>
    <row r="718" ht="13.8" x14ac:dyDescent="0.25"/>
    <row r="719" ht="13.8" x14ac:dyDescent="0.25"/>
    <row r="720" ht="13.8" x14ac:dyDescent="0.25"/>
    <row r="721" ht="13.8" x14ac:dyDescent="0.25"/>
    <row r="722" ht="13.8" x14ac:dyDescent="0.25"/>
    <row r="723" ht="13.8" x14ac:dyDescent="0.25"/>
    <row r="724" ht="13.8" x14ac:dyDescent="0.25"/>
    <row r="725" ht="13.8" x14ac:dyDescent="0.25"/>
    <row r="726" ht="13.8" x14ac:dyDescent="0.25"/>
    <row r="727" ht="13.8" x14ac:dyDescent="0.25"/>
    <row r="728" ht="13.8" x14ac:dyDescent="0.25"/>
    <row r="729" ht="13.8" x14ac:dyDescent="0.25"/>
    <row r="730" ht="13.8" x14ac:dyDescent="0.25"/>
    <row r="731" ht="13.8" x14ac:dyDescent="0.25"/>
    <row r="732" ht="13.8" x14ac:dyDescent="0.25"/>
    <row r="733" ht="13.8" x14ac:dyDescent="0.25"/>
    <row r="734" ht="13.8" x14ac:dyDescent="0.25"/>
    <row r="735" ht="13.8" x14ac:dyDescent="0.25"/>
    <row r="736" ht="13.8" x14ac:dyDescent="0.25"/>
    <row r="737" ht="13.8" x14ac:dyDescent="0.25"/>
    <row r="738" ht="13.8" x14ac:dyDescent="0.25"/>
    <row r="739" ht="13.8" x14ac:dyDescent="0.25"/>
    <row r="740" ht="13.8" x14ac:dyDescent="0.25"/>
    <row r="741" ht="13.8" x14ac:dyDescent="0.25"/>
    <row r="742" ht="13.8" x14ac:dyDescent="0.25"/>
    <row r="743" ht="13.8" x14ac:dyDescent="0.25"/>
    <row r="744" ht="13.8" x14ac:dyDescent="0.25"/>
    <row r="745" ht="13.8" x14ac:dyDescent="0.25"/>
    <row r="746" ht="13.8" x14ac:dyDescent="0.25"/>
    <row r="747" ht="13.8" x14ac:dyDescent="0.25"/>
    <row r="748" ht="13.8" x14ac:dyDescent="0.25"/>
    <row r="749" ht="13.8" x14ac:dyDescent="0.25"/>
    <row r="750" ht="13.8" x14ac:dyDescent="0.25"/>
    <row r="751" ht="13.8" x14ac:dyDescent="0.25"/>
    <row r="752" ht="13.8" x14ac:dyDescent="0.25"/>
    <row r="753" ht="13.8" x14ac:dyDescent="0.25"/>
    <row r="754" ht="13.8" x14ac:dyDescent="0.25"/>
    <row r="755" ht="13.8" x14ac:dyDescent="0.25"/>
    <row r="756" ht="13.8" x14ac:dyDescent="0.25"/>
    <row r="757" ht="13.8" x14ac:dyDescent="0.25"/>
    <row r="758" ht="13.8" x14ac:dyDescent="0.25"/>
    <row r="759" ht="13.8" x14ac:dyDescent="0.25"/>
    <row r="760" ht="13.8" x14ac:dyDescent="0.25"/>
    <row r="761" ht="13.8" x14ac:dyDescent="0.25"/>
    <row r="762" ht="13.8" x14ac:dyDescent="0.25"/>
    <row r="763" ht="13.8" x14ac:dyDescent="0.25"/>
    <row r="764" ht="13.8" x14ac:dyDescent="0.25"/>
    <row r="765" ht="13.8" x14ac:dyDescent="0.25"/>
    <row r="766" ht="13.8" x14ac:dyDescent="0.25"/>
    <row r="767" ht="13.8" x14ac:dyDescent="0.25"/>
    <row r="768" ht="13.8" x14ac:dyDescent="0.25"/>
    <row r="769" ht="13.8" x14ac:dyDescent="0.25"/>
    <row r="770" ht="13.8" x14ac:dyDescent="0.25"/>
    <row r="771" ht="13.8" x14ac:dyDescent="0.25"/>
    <row r="772" ht="13.8" x14ac:dyDescent="0.25"/>
    <row r="773" ht="13.8" x14ac:dyDescent="0.25"/>
    <row r="774" ht="13.8" x14ac:dyDescent="0.25"/>
    <row r="775" ht="13.8" x14ac:dyDescent="0.25"/>
    <row r="776" ht="13.8" x14ac:dyDescent="0.25"/>
    <row r="777" ht="13.8" x14ac:dyDescent="0.25"/>
    <row r="778" ht="13.8" x14ac:dyDescent="0.25"/>
    <row r="779" ht="13.8" x14ac:dyDescent="0.25"/>
    <row r="780" ht="13.8" x14ac:dyDescent="0.25"/>
    <row r="781" ht="13.8" x14ac:dyDescent="0.25"/>
    <row r="782" ht="13.8" x14ac:dyDescent="0.25"/>
    <row r="783" ht="13.8" x14ac:dyDescent="0.25"/>
    <row r="784" ht="13.8" x14ac:dyDescent="0.25"/>
    <row r="785" ht="13.8" x14ac:dyDescent="0.25"/>
    <row r="786" ht="13.8" x14ac:dyDescent="0.25"/>
    <row r="787" ht="13.8" x14ac:dyDescent="0.25"/>
    <row r="788" ht="13.8" x14ac:dyDescent="0.25"/>
    <row r="789" ht="13.8" x14ac:dyDescent="0.25"/>
    <row r="790" ht="13.8" x14ac:dyDescent="0.25"/>
    <row r="791" ht="13.8" x14ac:dyDescent="0.25"/>
    <row r="792" ht="13.8" x14ac:dyDescent="0.25"/>
    <row r="793" ht="13.8" x14ac:dyDescent="0.25"/>
    <row r="794" ht="13.8" x14ac:dyDescent="0.25"/>
    <row r="795" ht="13.8" x14ac:dyDescent="0.25"/>
    <row r="796" ht="13.8" x14ac:dyDescent="0.25"/>
    <row r="797" ht="13.8" x14ac:dyDescent="0.25"/>
    <row r="798" ht="13.8" x14ac:dyDescent="0.25"/>
    <row r="799" ht="13.8" x14ac:dyDescent="0.25"/>
    <row r="800" ht="13.8" x14ac:dyDescent="0.25"/>
    <row r="801" ht="13.8" x14ac:dyDescent="0.25"/>
    <row r="802" ht="13.8" x14ac:dyDescent="0.25"/>
    <row r="803" ht="13.8" x14ac:dyDescent="0.25"/>
    <row r="804" ht="13.8" x14ac:dyDescent="0.25"/>
    <row r="805" ht="13.8" x14ac:dyDescent="0.25"/>
    <row r="806" ht="13.8" x14ac:dyDescent="0.25"/>
    <row r="807" ht="13.8" x14ac:dyDescent="0.25"/>
    <row r="808" ht="13.8" x14ac:dyDescent="0.25"/>
    <row r="809" ht="13.8" x14ac:dyDescent="0.25"/>
    <row r="810" ht="13.8" x14ac:dyDescent="0.25"/>
    <row r="811" ht="13.8" x14ac:dyDescent="0.25"/>
    <row r="812" ht="13.8" x14ac:dyDescent="0.25"/>
    <row r="813" ht="13.8" x14ac:dyDescent="0.25"/>
    <row r="814" ht="13.8" x14ac:dyDescent="0.25"/>
    <row r="815" ht="13.8" x14ac:dyDescent="0.25"/>
    <row r="816" ht="13.8" x14ac:dyDescent="0.25"/>
    <row r="817" ht="13.8" x14ac:dyDescent="0.25"/>
    <row r="818" ht="13.8" x14ac:dyDescent="0.25"/>
    <row r="819" ht="13.8" x14ac:dyDescent="0.25"/>
    <row r="820" ht="13.8" x14ac:dyDescent="0.25"/>
    <row r="821" ht="13.8" x14ac:dyDescent="0.25"/>
    <row r="822" ht="13.8" x14ac:dyDescent="0.25"/>
    <row r="823" ht="13.8" x14ac:dyDescent="0.25"/>
    <row r="824" ht="13.8" x14ac:dyDescent="0.25"/>
    <row r="825" ht="13.8" x14ac:dyDescent="0.25"/>
    <row r="826" ht="13.8" x14ac:dyDescent="0.25"/>
    <row r="827" ht="13.8" x14ac:dyDescent="0.25"/>
    <row r="828" ht="13.8" x14ac:dyDescent="0.25"/>
    <row r="829" ht="13.8" x14ac:dyDescent="0.25"/>
    <row r="830" ht="13.8" x14ac:dyDescent="0.25"/>
    <row r="831" ht="13.8" x14ac:dyDescent="0.25"/>
    <row r="832" ht="13.8" x14ac:dyDescent="0.25"/>
    <row r="833" ht="13.8" x14ac:dyDescent="0.25"/>
    <row r="834" ht="13.8" x14ac:dyDescent="0.25"/>
    <row r="835" ht="13.8" x14ac:dyDescent="0.25"/>
    <row r="836" ht="13.8" x14ac:dyDescent="0.25"/>
    <row r="837" ht="13.8" x14ac:dyDescent="0.25"/>
    <row r="838" ht="13.8" x14ac:dyDescent="0.25"/>
    <row r="839" ht="13.8" x14ac:dyDescent="0.25"/>
    <row r="840" ht="13.8" x14ac:dyDescent="0.25"/>
    <row r="841" ht="13.8" x14ac:dyDescent="0.25"/>
    <row r="842" ht="13.8" x14ac:dyDescent="0.25"/>
    <row r="843" ht="13.8" x14ac:dyDescent="0.25"/>
    <row r="844" ht="13.8" x14ac:dyDescent="0.25"/>
    <row r="845" ht="13.8" x14ac:dyDescent="0.25"/>
    <row r="846" ht="13.8" x14ac:dyDescent="0.25"/>
    <row r="847" ht="13.8" x14ac:dyDescent="0.25"/>
    <row r="848" ht="13.8" x14ac:dyDescent="0.25"/>
    <row r="849" ht="13.8" x14ac:dyDescent="0.25"/>
    <row r="850" ht="13.8" x14ac:dyDescent="0.25"/>
    <row r="851" ht="13.8" x14ac:dyDescent="0.25"/>
    <row r="852" ht="13.8" x14ac:dyDescent="0.25"/>
    <row r="853" ht="13.8" x14ac:dyDescent="0.25"/>
    <row r="854" ht="13.8" x14ac:dyDescent="0.25"/>
    <row r="855" ht="13.8" x14ac:dyDescent="0.25"/>
    <row r="856" ht="13.8" x14ac:dyDescent="0.25"/>
    <row r="857" ht="13.8" x14ac:dyDescent="0.25"/>
    <row r="858" ht="13.8" x14ac:dyDescent="0.25"/>
    <row r="859" ht="13.8" x14ac:dyDescent="0.25"/>
    <row r="860" ht="13.8" x14ac:dyDescent="0.25"/>
    <row r="861" ht="13.8" x14ac:dyDescent="0.25"/>
    <row r="862" ht="13.8" x14ac:dyDescent="0.25"/>
    <row r="863" ht="13.8" x14ac:dyDescent="0.25"/>
    <row r="864" ht="13.8" x14ac:dyDescent="0.25"/>
    <row r="865" ht="13.8" x14ac:dyDescent="0.25"/>
    <row r="866" ht="13.8" x14ac:dyDescent="0.25"/>
    <row r="867" ht="13.8" x14ac:dyDescent="0.25"/>
    <row r="868" ht="13.8" x14ac:dyDescent="0.25"/>
    <row r="869" ht="13.8" x14ac:dyDescent="0.25"/>
    <row r="870" ht="13.8" x14ac:dyDescent="0.25"/>
    <row r="871" ht="13.8" x14ac:dyDescent="0.25"/>
    <row r="872" ht="13.8" x14ac:dyDescent="0.25"/>
    <row r="873" ht="13.8" x14ac:dyDescent="0.25"/>
    <row r="874" ht="13.8" x14ac:dyDescent="0.25"/>
    <row r="875" ht="13.8" x14ac:dyDescent="0.25"/>
    <row r="876" ht="13.8" x14ac:dyDescent="0.25"/>
    <row r="877" ht="13.8" x14ac:dyDescent="0.25"/>
    <row r="878" ht="13.8" x14ac:dyDescent="0.25"/>
    <row r="879" ht="13.8" x14ac:dyDescent="0.25"/>
    <row r="880" ht="13.8" x14ac:dyDescent="0.25"/>
    <row r="881" ht="13.8" x14ac:dyDescent="0.25"/>
    <row r="882" ht="13.8" x14ac:dyDescent="0.25"/>
    <row r="883" ht="13.8" x14ac:dyDescent="0.25"/>
    <row r="884" ht="13.8" x14ac:dyDescent="0.25"/>
    <row r="885" ht="13.8" x14ac:dyDescent="0.25"/>
    <row r="886" ht="13.8" x14ac:dyDescent="0.25"/>
    <row r="887" ht="13.8" x14ac:dyDescent="0.25"/>
    <row r="888" ht="13.8" x14ac:dyDescent="0.25"/>
    <row r="889" ht="13.8" x14ac:dyDescent="0.25"/>
    <row r="890" ht="13.8" x14ac:dyDescent="0.25"/>
    <row r="891" ht="13.8" x14ac:dyDescent="0.25"/>
    <row r="892" ht="13.8" x14ac:dyDescent="0.25"/>
    <row r="893" ht="13.8" x14ac:dyDescent="0.25"/>
    <row r="894" ht="13.8" x14ac:dyDescent="0.25"/>
    <row r="895" ht="13.8" x14ac:dyDescent="0.25"/>
    <row r="896" ht="13.8" x14ac:dyDescent="0.25"/>
    <row r="897" ht="13.8" x14ac:dyDescent="0.25"/>
    <row r="898" ht="13.8" x14ac:dyDescent="0.25"/>
    <row r="899" ht="13.8" x14ac:dyDescent="0.25"/>
    <row r="900" ht="13.8" x14ac:dyDescent="0.25"/>
    <row r="901" ht="13.8" x14ac:dyDescent="0.25"/>
    <row r="902" ht="13.8" x14ac:dyDescent="0.25"/>
    <row r="903" ht="13.8" x14ac:dyDescent="0.25"/>
    <row r="904" ht="13.8" x14ac:dyDescent="0.25"/>
    <row r="905" ht="13.8" x14ac:dyDescent="0.25"/>
    <row r="906" ht="13.8" x14ac:dyDescent="0.25"/>
    <row r="907" ht="13.8" x14ac:dyDescent="0.25"/>
    <row r="908" ht="13.8" x14ac:dyDescent="0.25"/>
    <row r="909" ht="13.8" x14ac:dyDescent="0.25"/>
    <row r="910" ht="13.8" x14ac:dyDescent="0.25"/>
    <row r="911" ht="13.8" x14ac:dyDescent="0.25"/>
    <row r="912" ht="13.8" x14ac:dyDescent="0.25"/>
    <row r="913" ht="13.8" x14ac:dyDescent="0.25"/>
    <row r="914" ht="13.8" x14ac:dyDescent="0.25"/>
    <row r="915" ht="13.8" x14ac:dyDescent="0.25"/>
    <row r="916" ht="13.8" x14ac:dyDescent="0.25"/>
    <row r="917" ht="13.8" x14ac:dyDescent="0.25"/>
    <row r="918" ht="13.8" x14ac:dyDescent="0.25"/>
    <row r="919" ht="13.8" x14ac:dyDescent="0.25"/>
    <row r="920" ht="13.8" x14ac:dyDescent="0.25"/>
    <row r="921" ht="13.8" x14ac:dyDescent="0.25"/>
    <row r="922" ht="13.8" x14ac:dyDescent="0.25"/>
    <row r="923" ht="13.8" x14ac:dyDescent="0.25"/>
    <row r="924" ht="13.8" x14ac:dyDescent="0.25"/>
    <row r="925" ht="13.8" x14ac:dyDescent="0.25"/>
    <row r="926" ht="13.8" x14ac:dyDescent="0.25"/>
    <row r="927" ht="13.8" x14ac:dyDescent="0.25"/>
    <row r="928" ht="13.8" x14ac:dyDescent="0.25"/>
    <row r="929" ht="13.8" x14ac:dyDescent="0.25"/>
    <row r="930" ht="13.8" x14ac:dyDescent="0.25"/>
    <row r="931" ht="13.8" x14ac:dyDescent="0.25"/>
    <row r="932" ht="13.8" x14ac:dyDescent="0.25"/>
    <row r="933" ht="13.8" x14ac:dyDescent="0.25"/>
    <row r="934" ht="13.8" x14ac:dyDescent="0.25"/>
    <row r="935" ht="13.8" x14ac:dyDescent="0.25"/>
    <row r="936" ht="13.8" x14ac:dyDescent="0.25"/>
    <row r="937" ht="13.8" x14ac:dyDescent="0.25"/>
    <row r="938" ht="13.8" x14ac:dyDescent="0.25"/>
    <row r="939" ht="13.8" x14ac:dyDescent="0.25"/>
    <row r="940" ht="13.8" x14ac:dyDescent="0.25"/>
    <row r="941" ht="13.8" x14ac:dyDescent="0.25"/>
    <row r="942" ht="13.8" x14ac:dyDescent="0.25"/>
    <row r="943" ht="13.8" x14ac:dyDescent="0.25"/>
    <row r="944" ht="13.8" x14ac:dyDescent="0.25"/>
    <row r="945" ht="13.8" x14ac:dyDescent="0.25"/>
    <row r="946" ht="13.8" x14ac:dyDescent="0.25"/>
    <row r="947" ht="13.8" x14ac:dyDescent="0.25"/>
    <row r="948" ht="13.8" x14ac:dyDescent="0.25"/>
    <row r="949" ht="13.8" x14ac:dyDescent="0.25"/>
    <row r="950" ht="13.8" x14ac:dyDescent="0.25"/>
    <row r="951" ht="13.8" x14ac:dyDescent="0.25"/>
    <row r="952" ht="13.8" x14ac:dyDescent="0.25"/>
    <row r="953" ht="13.8" x14ac:dyDescent="0.25"/>
    <row r="954" ht="13.8" x14ac:dyDescent="0.25"/>
    <row r="955" ht="13.8" x14ac:dyDescent="0.25"/>
    <row r="956" ht="13.8" x14ac:dyDescent="0.25"/>
    <row r="957" ht="13.8" x14ac:dyDescent="0.25"/>
    <row r="958" ht="13.8" x14ac:dyDescent="0.25"/>
    <row r="959" ht="13.8" x14ac:dyDescent="0.25"/>
    <row r="960" ht="13.8" x14ac:dyDescent="0.25"/>
    <row r="961" ht="13.8" x14ac:dyDescent="0.25"/>
    <row r="962" ht="13.8" x14ac:dyDescent="0.25"/>
    <row r="963" ht="13.8" x14ac:dyDescent="0.25"/>
    <row r="964" ht="13.8" x14ac:dyDescent="0.25"/>
    <row r="965" ht="13.8" x14ac:dyDescent="0.25"/>
    <row r="966" ht="13.8" x14ac:dyDescent="0.25"/>
    <row r="967" ht="13.8" x14ac:dyDescent="0.25"/>
    <row r="968" ht="13.8" x14ac:dyDescent="0.25"/>
    <row r="969" ht="13.8" x14ac:dyDescent="0.25"/>
    <row r="970" ht="13.8" x14ac:dyDescent="0.25"/>
    <row r="971" ht="13.8" x14ac:dyDescent="0.25"/>
    <row r="972" ht="13.8" x14ac:dyDescent="0.25"/>
    <row r="973" ht="13.8" x14ac:dyDescent="0.25"/>
    <row r="974" ht="13.8" x14ac:dyDescent="0.25"/>
    <row r="975" ht="13.8" x14ac:dyDescent="0.25"/>
    <row r="976" ht="13.8" x14ac:dyDescent="0.25"/>
    <row r="977" ht="13.8" x14ac:dyDescent="0.25"/>
    <row r="978" ht="13.8" x14ac:dyDescent="0.25"/>
    <row r="979" ht="13.8" x14ac:dyDescent="0.25"/>
    <row r="980" ht="13.8" x14ac:dyDescent="0.25"/>
    <row r="981" ht="13.8" x14ac:dyDescent="0.25"/>
    <row r="982" ht="13.8" x14ac:dyDescent="0.25"/>
    <row r="983" ht="13.8" x14ac:dyDescent="0.25"/>
    <row r="984" ht="13.8" x14ac:dyDescent="0.25"/>
    <row r="985" ht="13.8" x14ac:dyDescent="0.25"/>
    <row r="986" ht="13.8" x14ac:dyDescent="0.25"/>
    <row r="987" ht="13.8" x14ac:dyDescent="0.25"/>
    <row r="988" ht="13.8" x14ac:dyDescent="0.25"/>
    <row r="989" ht="13.8" x14ac:dyDescent="0.25"/>
    <row r="990" ht="13.8" x14ac:dyDescent="0.25"/>
    <row r="991" ht="13.8" x14ac:dyDescent="0.25"/>
    <row r="992" ht="13.8" x14ac:dyDescent="0.25"/>
    <row r="993" ht="13.8" x14ac:dyDescent="0.25"/>
    <row r="994" ht="13.8" x14ac:dyDescent="0.25"/>
    <row r="995" ht="13.8" x14ac:dyDescent="0.25"/>
    <row r="996" ht="13.8" x14ac:dyDescent="0.25"/>
    <row r="997" ht="13.8" x14ac:dyDescent="0.25"/>
    <row r="998" ht="13.8" x14ac:dyDescent="0.25"/>
    <row r="999" ht="13.8" x14ac:dyDescent="0.25"/>
    <row r="1000" ht="13.8" x14ac:dyDescent="0.25"/>
    <row r="1001" ht="13.8" x14ac:dyDescent="0.25"/>
    <row r="1002" ht="13.8" x14ac:dyDescent="0.25"/>
    <row r="1003" ht="13.8" x14ac:dyDescent="0.25"/>
    <row r="1004" ht="13.8" x14ac:dyDescent="0.25"/>
    <row r="1005" ht="13.8" x14ac:dyDescent="0.25"/>
    <row r="1006" ht="13.8" x14ac:dyDescent="0.25"/>
    <row r="1007" ht="13.8" x14ac:dyDescent="0.25"/>
    <row r="1008" ht="13.8" x14ac:dyDescent="0.25"/>
    <row r="1009" ht="13.8" x14ac:dyDescent="0.25"/>
    <row r="1010" ht="13.8" x14ac:dyDescent="0.25"/>
    <row r="1011" ht="13.8" x14ac:dyDescent="0.25"/>
    <row r="1012" ht="13.8" x14ac:dyDescent="0.25"/>
    <row r="1013" ht="13.8" x14ac:dyDescent="0.25"/>
    <row r="1014" ht="13.8" x14ac:dyDescent="0.25"/>
    <row r="1015" ht="13.8" x14ac:dyDescent="0.25"/>
    <row r="1016" ht="13.8" x14ac:dyDescent="0.25"/>
    <row r="1017" ht="13.8" x14ac:dyDescent="0.25"/>
    <row r="1018" ht="13.8" x14ac:dyDescent="0.25"/>
    <row r="1019" ht="13.8" x14ac:dyDescent="0.25"/>
    <row r="1020" ht="13.8" x14ac:dyDescent="0.25"/>
    <row r="1021" ht="13.8" x14ac:dyDescent="0.25"/>
    <row r="1022" ht="13.8" x14ac:dyDescent="0.25"/>
    <row r="1023" ht="13.8" x14ac:dyDescent="0.25"/>
    <row r="1024" ht="13.8" x14ac:dyDescent="0.25"/>
    <row r="1025" ht="13.8" x14ac:dyDescent="0.25"/>
    <row r="1026" ht="13.8" x14ac:dyDescent="0.25"/>
    <row r="1027" ht="13.8" x14ac:dyDescent="0.25"/>
    <row r="1028" ht="13.8" x14ac:dyDescent="0.25"/>
    <row r="1029" ht="13.8" x14ac:dyDescent="0.25"/>
    <row r="1030" ht="13.8" x14ac:dyDescent="0.25"/>
    <row r="1031" ht="13.8" x14ac:dyDescent="0.25"/>
    <row r="1032" ht="13.8" x14ac:dyDescent="0.25"/>
    <row r="1033" ht="13.8" x14ac:dyDescent="0.25"/>
    <row r="1034" ht="13.8" x14ac:dyDescent="0.25"/>
    <row r="1035" ht="13.8" x14ac:dyDescent="0.25"/>
    <row r="1036" ht="13.8" x14ac:dyDescent="0.25"/>
    <row r="1037" ht="13.8" x14ac:dyDescent="0.25"/>
    <row r="1038" ht="13.8" x14ac:dyDescent="0.25"/>
    <row r="1039" ht="13.8" x14ac:dyDescent="0.25"/>
    <row r="1040" ht="13.8" x14ac:dyDescent="0.25"/>
    <row r="1041" ht="13.8" x14ac:dyDescent="0.25"/>
    <row r="1042" ht="13.8" x14ac:dyDescent="0.25"/>
    <row r="1043" ht="13.8" x14ac:dyDescent="0.25"/>
    <row r="1044" ht="13.8" x14ac:dyDescent="0.25"/>
    <row r="1045" ht="13.8" x14ac:dyDescent="0.25"/>
    <row r="1046" ht="13.8" x14ac:dyDescent="0.25"/>
    <row r="1047" ht="13.8" x14ac:dyDescent="0.25"/>
    <row r="1048" ht="13.8" x14ac:dyDescent="0.25"/>
    <row r="1049" ht="13.8" x14ac:dyDescent="0.25"/>
    <row r="1050" ht="13.8" x14ac:dyDescent="0.25"/>
    <row r="1051" ht="13.8" x14ac:dyDescent="0.25"/>
    <row r="1052" ht="13.8" x14ac:dyDescent="0.25"/>
    <row r="1053" ht="13.8" x14ac:dyDescent="0.25"/>
    <row r="1054" ht="13.8" x14ac:dyDescent="0.25"/>
    <row r="1055" ht="13.8" x14ac:dyDescent="0.25"/>
    <row r="1056" ht="13.8" x14ac:dyDescent="0.25"/>
    <row r="1057" ht="13.8" x14ac:dyDescent="0.25"/>
    <row r="1058" ht="13.8" x14ac:dyDescent="0.25"/>
    <row r="1059" ht="13.8" x14ac:dyDescent="0.25"/>
    <row r="1060" ht="13.8" x14ac:dyDescent="0.25"/>
    <row r="1061" ht="13.8" x14ac:dyDescent="0.25"/>
    <row r="1062" ht="13.8" x14ac:dyDescent="0.25"/>
    <row r="1063" ht="13.8" x14ac:dyDescent="0.25"/>
    <row r="1064" ht="13.8" x14ac:dyDescent="0.25"/>
    <row r="1065" ht="13.8" x14ac:dyDescent="0.25"/>
    <row r="1066" ht="13.8" x14ac:dyDescent="0.25"/>
    <row r="1067" ht="13.8" x14ac:dyDescent="0.25"/>
    <row r="1068" ht="13.8" x14ac:dyDescent="0.25"/>
    <row r="1069" ht="13.8" x14ac:dyDescent="0.25"/>
    <row r="1070" ht="13.8" x14ac:dyDescent="0.25"/>
    <row r="1071" ht="13.8" x14ac:dyDescent="0.25"/>
    <row r="1072" ht="13.8" x14ac:dyDescent="0.25"/>
    <row r="1073" ht="13.8" x14ac:dyDescent="0.25"/>
    <row r="1074" ht="13.8" x14ac:dyDescent="0.25"/>
    <row r="1075" ht="13.8" x14ac:dyDescent="0.25"/>
    <row r="1076" ht="13.8" x14ac:dyDescent="0.25"/>
    <row r="1077" ht="13.8" x14ac:dyDescent="0.25"/>
    <row r="1078" ht="13.8" x14ac:dyDescent="0.25"/>
    <row r="1079" ht="13.8" x14ac:dyDescent="0.25"/>
    <row r="1080" ht="13.8" x14ac:dyDescent="0.25"/>
    <row r="1081" ht="13.8" x14ac:dyDescent="0.25"/>
    <row r="1082" ht="13.8" x14ac:dyDescent="0.25"/>
    <row r="1083" ht="13.8" x14ac:dyDescent="0.25"/>
    <row r="1084" ht="13.8" x14ac:dyDescent="0.25"/>
    <row r="1085" ht="13.8" x14ac:dyDescent="0.25"/>
    <row r="1086" ht="13.8" x14ac:dyDescent="0.25"/>
    <row r="1087" ht="13.8" x14ac:dyDescent="0.25"/>
    <row r="1088" ht="13.8" x14ac:dyDescent="0.25"/>
    <row r="1089" ht="13.8" x14ac:dyDescent="0.25"/>
    <row r="1090" ht="13.8" x14ac:dyDescent="0.25"/>
    <row r="1091" ht="13.8" x14ac:dyDescent="0.25"/>
    <row r="1092" ht="13.8" x14ac:dyDescent="0.25"/>
    <row r="1093" ht="13.8" x14ac:dyDescent="0.25"/>
    <row r="1094" ht="13.8" x14ac:dyDescent="0.25"/>
    <row r="1095" ht="13.8" x14ac:dyDescent="0.25"/>
    <row r="1096" ht="13.8" x14ac:dyDescent="0.25"/>
    <row r="1097" ht="13.8" x14ac:dyDescent="0.25"/>
    <row r="1098" ht="13.8" x14ac:dyDescent="0.25"/>
    <row r="1099" ht="13.8" x14ac:dyDescent="0.25"/>
    <row r="1100" ht="13.8" x14ac:dyDescent="0.25"/>
    <row r="1101" ht="13.8" x14ac:dyDescent="0.25"/>
    <row r="1102" ht="13.8" x14ac:dyDescent="0.25"/>
    <row r="1103" ht="13.8" x14ac:dyDescent="0.25"/>
    <row r="1104" ht="13.8" x14ac:dyDescent="0.25"/>
    <row r="1105" ht="13.8" x14ac:dyDescent="0.25"/>
    <row r="1106" ht="13.8" x14ac:dyDescent="0.25"/>
    <row r="1107" ht="13.8" x14ac:dyDescent="0.25"/>
    <row r="1108" ht="13.8" x14ac:dyDescent="0.25"/>
    <row r="1109" ht="13.8" x14ac:dyDescent="0.25"/>
    <row r="1110" ht="13.8" x14ac:dyDescent="0.25"/>
    <row r="1111" ht="13.8" x14ac:dyDescent="0.25"/>
    <row r="1112" ht="13.8" x14ac:dyDescent="0.25"/>
    <row r="1113" ht="13.8" x14ac:dyDescent="0.25"/>
    <row r="1114" ht="13.8" x14ac:dyDescent="0.25"/>
    <row r="1115" ht="13.8" x14ac:dyDescent="0.25"/>
    <row r="1116" ht="13.8" x14ac:dyDescent="0.25"/>
    <row r="1117" ht="13.8" x14ac:dyDescent="0.25"/>
    <row r="1118" ht="13.8" x14ac:dyDescent="0.25"/>
    <row r="1119" ht="13.8" x14ac:dyDescent="0.25"/>
    <row r="1120" ht="13.8" x14ac:dyDescent="0.25"/>
    <row r="1121" ht="13.8" x14ac:dyDescent="0.25"/>
    <row r="1122" ht="13.8" x14ac:dyDescent="0.25"/>
    <row r="1123" ht="13.8" x14ac:dyDescent="0.25"/>
    <row r="1124" ht="13.8" x14ac:dyDescent="0.25"/>
    <row r="1125" ht="13.8" x14ac:dyDescent="0.25"/>
    <row r="1126" ht="13.8" x14ac:dyDescent="0.25"/>
    <row r="1127" ht="13.8" x14ac:dyDescent="0.25"/>
    <row r="1128" ht="13.8" x14ac:dyDescent="0.25"/>
    <row r="1129" ht="13.8" x14ac:dyDescent="0.25"/>
    <row r="1130" ht="13.8" x14ac:dyDescent="0.25"/>
    <row r="1131" ht="13.8" x14ac:dyDescent="0.25"/>
    <row r="1132" ht="13.8" x14ac:dyDescent="0.25"/>
    <row r="1133" ht="13.8" x14ac:dyDescent="0.25"/>
    <row r="1134" ht="13.8" x14ac:dyDescent="0.25"/>
    <row r="1135" ht="13.8" x14ac:dyDescent="0.25"/>
    <row r="1136" ht="13.8" x14ac:dyDescent="0.25"/>
    <row r="1137" ht="13.8" x14ac:dyDescent="0.25"/>
    <row r="1138" ht="13.8" x14ac:dyDescent="0.25"/>
    <row r="1139" ht="13.8" x14ac:dyDescent="0.25"/>
    <row r="1140" ht="13.8" x14ac:dyDescent="0.25"/>
    <row r="1141" ht="13.8" x14ac:dyDescent="0.25"/>
    <row r="1142" ht="13.8" x14ac:dyDescent="0.25"/>
    <row r="1143" ht="13.8" x14ac:dyDescent="0.25"/>
    <row r="1144" ht="13.8" x14ac:dyDescent="0.25"/>
    <row r="1145" ht="13.8" x14ac:dyDescent="0.25"/>
    <row r="1146" ht="13.8" x14ac:dyDescent="0.25"/>
    <row r="1147" ht="13.8" x14ac:dyDescent="0.25"/>
    <row r="1148" ht="13.8" x14ac:dyDescent="0.25"/>
    <row r="1149" ht="13.8" x14ac:dyDescent="0.25"/>
    <row r="1150" ht="13.8" x14ac:dyDescent="0.25"/>
    <row r="1151" ht="13.8" x14ac:dyDescent="0.25"/>
    <row r="1152" ht="13.8" x14ac:dyDescent="0.25"/>
    <row r="1153" ht="13.8" x14ac:dyDescent="0.25"/>
    <row r="1154" ht="13.8" x14ac:dyDescent="0.25"/>
    <row r="1155" ht="13.8" x14ac:dyDescent="0.25"/>
    <row r="1156" ht="13.8" x14ac:dyDescent="0.25"/>
    <row r="1157" ht="13.8" x14ac:dyDescent="0.25"/>
    <row r="1158" ht="13.8" x14ac:dyDescent="0.25"/>
    <row r="1159" ht="13.8" x14ac:dyDescent="0.25"/>
    <row r="1160" ht="13.8" x14ac:dyDescent="0.25"/>
    <row r="1161" ht="13.8" x14ac:dyDescent="0.25"/>
    <row r="1162" ht="13.8" x14ac:dyDescent="0.25"/>
    <row r="1163" ht="13.8" x14ac:dyDescent="0.25"/>
    <row r="1164" ht="13.8" x14ac:dyDescent="0.25"/>
    <row r="1165" ht="13.8" x14ac:dyDescent="0.25"/>
    <row r="1166" ht="13.8" x14ac:dyDescent="0.25"/>
    <row r="1167" ht="13.8" x14ac:dyDescent="0.25"/>
    <row r="1168" ht="13.8" x14ac:dyDescent="0.25"/>
    <row r="1169" ht="13.8" x14ac:dyDescent="0.25"/>
    <row r="1170" ht="13.8" x14ac:dyDescent="0.25"/>
    <row r="1171" ht="13.8" x14ac:dyDescent="0.25"/>
    <row r="1172" ht="13.8" x14ac:dyDescent="0.25"/>
    <row r="1173" ht="13.8" x14ac:dyDescent="0.25"/>
    <row r="1174" ht="13.8" x14ac:dyDescent="0.25"/>
    <row r="1175" ht="13.8" x14ac:dyDescent="0.25"/>
    <row r="1176" ht="13.8" x14ac:dyDescent="0.25"/>
    <row r="1177" ht="13.8" x14ac:dyDescent="0.25"/>
    <row r="1178" ht="13.8" x14ac:dyDescent="0.25"/>
    <row r="1179" ht="13.8" x14ac:dyDescent="0.25"/>
    <row r="1180" ht="13.8" x14ac:dyDescent="0.25"/>
    <row r="1181" ht="13.8" x14ac:dyDescent="0.25"/>
    <row r="1182" ht="13.8" x14ac:dyDescent="0.25"/>
    <row r="1183" ht="13.8" x14ac:dyDescent="0.25"/>
    <row r="1184" ht="13.8" x14ac:dyDescent="0.25"/>
    <row r="1185" ht="13.8" x14ac:dyDescent="0.25"/>
    <row r="1186" ht="13.8" x14ac:dyDescent="0.25"/>
    <row r="1187" ht="13.8" x14ac:dyDescent="0.25"/>
    <row r="1188" ht="13.8" x14ac:dyDescent="0.25"/>
    <row r="1189" ht="13.8" x14ac:dyDescent="0.25"/>
    <row r="1190" ht="13.8" x14ac:dyDescent="0.25"/>
    <row r="1191" ht="13.8" x14ac:dyDescent="0.25"/>
    <row r="1192" ht="13.8" x14ac:dyDescent="0.25"/>
    <row r="1193" ht="13.8" x14ac:dyDescent="0.25"/>
    <row r="1194" ht="13.8" x14ac:dyDescent="0.25"/>
    <row r="1195" ht="13.8" x14ac:dyDescent="0.25"/>
    <row r="1196" ht="13.8" x14ac:dyDescent="0.25"/>
    <row r="1197" ht="13.8" x14ac:dyDescent="0.25"/>
    <row r="1198" ht="13.8" x14ac:dyDescent="0.25"/>
    <row r="1199" ht="13.8" x14ac:dyDescent="0.25"/>
    <row r="1200" ht="13.8" x14ac:dyDescent="0.25"/>
    <row r="1201" ht="13.8" x14ac:dyDescent="0.25"/>
    <row r="1202" ht="13.8" x14ac:dyDescent="0.25"/>
    <row r="1203" ht="13.8" x14ac:dyDescent="0.25"/>
    <row r="1204" ht="13.8" x14ac:dyDescent="0.25"/>
    <row r="1205" ht="13.8" x14ac:dyDescent="0.25"/>
    <row r="1206" ht="13.8" x14ac:dyDescent="0.25"/>
    <row r="1207" ht="13.8" x14ac:dyDescent="0.25"/>
    <row r="1208" ht="13.8" x14ac:dyDescent="0.25"/>
    <row r="1209" ht="13.8" x14ac:dyDescent="0.25"/>
    <row r="1210" ht="13.8" x14ac:dyDescent="0.25"/>
    <row r="1211" ht="13.8" x14ac:dyDescent="0.25"/>
    <row r="1212" ht="13.8" x14ac:dyDescent="0.25"/>
    <row r="1213" ht="13.8" x14ac:dyDescent="0.25"/>
    <row r="1214" ht="13.8" x14ac:dyDescent="0.25"/>
    <row r="1215" ht="13.8" x14ac:dyDescent="0.25"/>
    <row r="1216" ht="13.8" x14ac:dyDescent="0.25"/>
    <row r="1217" ht="13.8" x14ac:dyDescent="0.25"/>
    <row r="1218" ht="13.8" x14ac:dyDescent="0.25"/>
    <row r="1219" ht="13.8" x14ac:dyDescent="0.25"/>
    <row r="1220" ht="13.8" x14ac:dyDescent="0.25"/>
    <row r="1221" ht="13.8" x14ac:dyDescent="0.25"/>
    <row r="1222" ht="13.8" x14ac:dyDescent="0.25"/>
    <row r="1223" ht="13.8" x14ac:dyDescent="0.25"/>
    <row r="1224" ht="13.8" x14ac:dyDescent="0.25"/>
    <row r="1225" ht="13.8" x14ac:dyDescent="0.25"/>
    <row r="1226" ht="13.8" x14ac:dyDescent="0.25"/>
    <row r="1227" ht="13.8" x14ac:dyDescent="0.25"/>
    <row r="1228" ht="13.8" x14ac:dyDescent="0.25"/>
    <row r="1229" ht="13.8" x14ac:dyDescent="0.25"/>
    <row r="1230" ht="13.8" x14ac:dyDescent="0.25"/>
    <row r="1231" ht="13.8" x14ac:dyDescent="0.25"/>
    <row r="1232" ht="13.8" x14ac:dyDescent="0.25"/>
    <row r="1233" ht="13.8" x14ac:dyDescent="0.25"/>
    <row r="1234" ht="13.8" x14ac:dyDescent="0.25"/>
    <row r="1235" ht="13.8" x14ac:dyDescent="0.25"/>
    <row r="1236" ht="13.8" x14ac:dyDescent="0.25"/>
    <row r="1237" ht="13.8" x14ac:dyDescent="0.25"/>
    <row r="1238" ht="13.8" x14ac:dyDescent="0.25"/>
    <row r="1239" ht="13.8" x14ac:dyDescent="0.25"/>
    <row r="1240" ht="13.8" x14ac:dyDescent="0.25"/>
    <row r="1241" ht="13.8" x14ac:dyDescent="0.25"/>
    <row r="1242" ht="13.8" x14ac:dyDescent="0.25"/>
    <row r="1243" ht="13.8" x14ac:dyDescent="0.25"/>
    <row r="1244" ht="13.8" x14ac:dyDescent="0.25"/>
    <row r="1245" ht="13.8" x14ac:dyDescent="0.25"/>
    <row r="1246" ht="13.8" x14ac:dyDescent="0.25"/>
    <row r="1247" ht="13.8" x14ac:dyDescent="0.25"/>
    <row r="1248" ht="13.8" x14ac:dyDescent="0.25"/>
    <row r="1249" ht="13.8" x14ac:dyDescent="0.25"/>
    <row r="1250" ht="13.8" x14ac:dyDescent="0.25"/>
    <row r="1251" ht="13.8" x14ac:dyDescent="0.25"/>
    <row r="1252" ht="13.8" x14ac:dyDescent="0.25"/>
    <row r="1253" ht="13.8" x14ac:dyDescent="0.25"/>
    <row r="1254" ht="13.8" x14ac:dyDescent="0.25"/>
    <row r="1255" ht="13.8" x14ac:dyDescent="0.25"/>
    <row r="1256" ht="13.8" x14ac:dyDescent="0.25"/>
    <row r="1257" ht="13.8" x14ac:dyDescent="0.25"/>
    <row r="1258" ht="13.8" x14ac:dyDescent="0.25"/>
    <row r="1259" ht="13.8" x14ac:dyDescent="0.25"/>
    <row r="1260" ht="13.8" x14ac:dyDescent="0.25"/>
    <row r="1261" ht="13.8" x14ac:dyDescent="0.25"/>
    <row r="1262" ht="13.8" x14ac:dyDescent="0.25"/>
    <row r="1263" ht="13.8" x14ac:dyDescent="0.25"/>
    <row r="1264" ht="13.8" x14ac:dyDescent="0.25"/>
    <row r="1265" ht="13.8" x14ac:dyDescent="0.25"/>
    <row r="1266" ht="13.8" x14ac:dyDescent="0.25"/>
    <row r="1267" ht="13.8" x14ac:dyDescent="0.25"/>
    <row r="1268" ht="13.8" x14ac:dyDescent="0.25"/>
    <row r="1269" ht="13.8" x14ac:dyDescent="0.25"/>
    <row r="1270" ht="13.8" x14ac:dyDescent="0.25"/>
    <row r="1271" ht="13.8" x14ac:dyDescent="0.25"/>
    <row r="1272" ht="13.8" x14ac:dyDescent="0.25"/>
    <row r="1273" ht="13.8" x14ac:dyDescent="0.25"/>
    <row r="1274" ht="13.8" x14ac:dyDescent="0.25"/>
    <row r="1275" ht="13.8" x14ac:dyDescent="0.25"/>
    <row r="1276" ht="13.8" x14ac:dyDescent="0.25"/>
    <row r="1277" ht="13.8" x14ac:dyDescent="0.25"/>
    <row r="1278" ht="13.8" x14ac:dyDescent="0.25"/>
    <row r="1279" ht="13.8" x14ac:dyDescent="0.25"/>
    <row r="1280" ht="13.8" x14ac:dyDescent="0.25"/>
    <row r="1281" ht="13.8" x14ac:dyDescent="0.25"/>
    <row r="1282" ht="13.8" x14ac:dyDescent="0.25"/>
    <row r="1283" ht="13.8" x14ac:dyDescent="0.25"/>
    <row r="1284" ht="13.8" x14ac:dyDescent="0.25"/>
    <row r="1285" ht="13.8" x14ac:dyDescent="0.25"/>
    <row r="1286" ht="13.8" x14ac:dyDescent="0.25"/>
    <row r="1287" ht="13.8" x14ac:dyDescent="0.25"/>
    <row r="1288" ht="13.8" x14ac:dyDescent="0.25"/>
    <row r="1289" ht="13.8" x14ac:dyDescent="0.25"/>
    <row r="1290" ht="13.8" x14ac:dyDescent="0.25"/>
    <row r="1291" ht="13.8" x14ac:dyDescent="0.25"/>
    <row r="1292" ht="13.8" x14ac:dyDescent="0.25"/>
    <row r="1293" ht="13.8" x14ac:dyDescent="0.25"/>
    <row r="1294" ht="13.8" x14ac:dyDescent="0.25"/>
    <row r="1295" ht="13.8" x14ac:dyDescent="0.25"/>
    <row r="1296" ht="13.8" x14ac:dyDescent="0.25"/>
    <row r="1297" ht="13.8" x14ac:dyDescent="0.25"/>
    <row r="1298" ht="13.8" x14ac:dyDescent="0.25"/>
    <row r="1299" ht="13.8" x14ac:dyDescent="0.25"/>
    <row r="1300" ht="13.8" x14ac:dyDescent="0.25"/>
    <row r="1301" ht="13.8" x14ac:dyDescent="0.25"/>
    <row r="1302" ht="13.8" x14ac:dyDescent="0.25"/>
    <row r="1303" ht="13.8" x14ac:dyDescent="0.25"/>
    <row r="1304" ht="13.8" x14ac:dyDescent="0.25"/>
    <row r="1305" ht="13.8" x14ac:dyDescent="0.25"/>
    <row r="1306" ht="13.8" x14ac:dyDescent="0.25"/>
    <row r="1307" ht="13.8" x14ac:dyDescent="0.25"/>
    <row r="1308" ht="13.8" x14ac:dyDescent="0.25"/>
    <row r="1309" ht="13.8" x14ac:dyDescent="0.25"/>
    <row r="1310" ht="13.8" x14ac:dyDescent="0.25"/>
    <row r="1311" ht="13.8" x14ac:dyDescent="0.25"/>
    <row r="1312" ht="13.8" x14ac:dyDescent="0.25"/>
    <row r="1313" ht="13.8" x14ac:dyDescent="0.25"/>
    <row r="1314" ht="13.8" x14ac:dyDescent="0.25"/>
    <row r="1315" ht="13.8" x14ac:dyDescent="0.25"/>
    <row r="1316" ht="13.8" x14ac:dyDescent="0.25"/>
    <row r="1317" ht="13.8" x14ac:dyDescent="0.25"/>
    <row r="1318" ht="13.8" x14ac:dyDescent="0.25"/>
    <row r="1319" ht="13.8" x14ac:dyDescent="0.25"/>
    <row r="1320" ht="13.8" x14ac:dyDescent="0.25"/>
    <row r="1321" ht="13.8" x14ac:dyDescent="0.25"/>
    <row r="1322" ht="13.8" x14ac:dyDescent="0.25"/>
    <row r="1323" ht="13.8" x14ac:dyDescent="0.25"/>
    <row r="1324" ht="13.8" x14ac:dyDescent="0.25"/>
    <row r="1325" ht="13.8" x14ac:dyDescent="0.25"/>
    <row r="1326" ht="13.8" x14ac:dyDescent="0.25"/>
    <row r="1327" ht="13.8" x14ac:dyDescent="0.25"/>
    <row r="1328" ht="13.8" x14ac:dyDescent="0.25"/>
    <row r="1329" ht="13.8" x14ac:dyDescent="0.25"/>
    <row r="1330" ht="13.8" x14ac:dyDescent="0.25"/>
    <row r="1331" ht="13.8" x14ac:dyDescent="0.25"/>
    <row r="1332" ht="13.8" x14ac:dyDescent="0.25"/>
    <row r="1333" ht="13.8" x14ac:dyDescent="0.25"/>
    <row r="1334" ht="13.8" x14ac:dyDescent="0.25"/>
    <row r="1335" ht="13.8" x14ac:dyDescent="0.25"/>
    <row r="1336" ht="13.8" x14ac:dyDescent="0.25"/>
    <row r="1337" ht="13.8" x14ac:dyDescent="0.25"/>
    <row r="1338" ht="13.8" x14ac:dyDescent="0.25"/>
    <row r="1339" ht="13.8" x14ac:dyDescent="0.25"/>
    <row r="1340" ht="13.8" x14ac:dyDescent="0.25"/>
    <row r="1341" ht="13.8" x14ac:dyDescent="0.25"/>
    <row r="1342" ht="13.8" x14ac:dyDescent="0.25"/>
    <row r="1343" ht="13.8" x14ac:dyDescent="0.25"/>
    <row r="1344" ht="13.8" x14ac:dyDescent="0.25"/>
    <row r="1345" ht="13.8" x14ac:dyDescent="0.25"/>
    <row r="1346" ht="13.8" x14ac:dyDescent="0.25"/>
    <row r="1347" ht="13.8" x14ac:dyDescent="0.25"/>
    <row r="1348" ht="13.8" x14ac:dyDescent="0.25"/>
    <row r="1349" ht="13.8" x14ac:dyDescent="0.25"/>
    <row r="1350" ht="13.8" x14ac:dyDescent="0.25"/>
    <row r="1351" ht="13.8" x14ac:dyDescent="0.25"/>
    <row r="1352" ht="13.8" x14ac:dyDescent="0.25"/>
    <row r="1353" ht="13.8" x14ac:dyDescent="0.25"/>
    <row r="1354" ht="13.8" x14ac:dyDescent="0.25"/>
    <row r="1355" ht="13.8" x14ac:dyDescent="0.25"/>
    <row r="1356" ht="13.8" x14ac:dyDescent="0.25"/>
    <row r="1357" ht="13.8" x14ac:dyDescent="0.25"/>
    <row r="1358" ht="13.8" x14ac:dyDescent="0.25"/>
    <row r="1359" ht="13.8" x14ac:dyDescent="0.25"/>
    <row r="1360" ht="13.8" x14ac:dyDescent="0.25"/>
    <row r="1361" ht="13.8" x14ac:dyDescent="0.25"/>
    <row r="1362" ht="13.8" x14ac:dyDescent="0.25"/>
    <row r="1363" ht="13.8" x14ac:dyDescent="0.25"/>
    <row r="1364" ht="13.8" x14ac:dyDescent="0.25"/>
    <row r="1365" ht="13.8" x14ac:dyDescent="0.25"/>
    <row r="1366" ht="13.8" x14ac:dyDescent="0.25"/>
    <row r="1367" ht="13.8" x14ac:dyDescent="0.25"/>
    <row r="1368" ht="13.8" x14ac:dyDescent="0.25"/>
    <row r="1369" ht="13.8" x14ac:dyDescent="0.25"/>
    <row r="1370" ht="13.8" x14ac:dyDescent="0.25"/>
    <row r="1371" ht="13.8" x14ac:dyDescent="0.25"/>
    <row r="1372" ht="13.8" x14ac:dyDescent="0.25"/>
    <row r="1373" ht="13.8" x14ac:dyDescent="0.25"/>
    <row r="1374" ht="13.8" x14ac:dyDescent="0.25"/>
    <row r="1375" ht="13.8" x14ac:dyDescent="0.25"/>
    <row r="1376" ht="13.8" x14ac:dyDescent="0.25"/>
    <row r="1377" ht="13.8" x14ac:dyDescent="0.25"/>
    <row r="1378" ht="13.8" x14ac:dyDescent="0.25"/>
    <row r="1379" ht="13.8" x14ac:dyDescent="0.25"/>
    <row r="1380" ht="13.8" x14ac:dyDescent="0.25"/>
    <row r="1381" ht="13.8" x14ac:dyDescent="0.25"/>
    <row r="1382" ht="13.8" x14ac:dyDescent="0.25"/>
    <row r="1383" ht="13.8" x14ac:dyDescent="0.25"/>
    <row r="1384" ht="13.8" x14ac:dyDescent="0.25"/>
    <row r="1385" ht="13.8" x14ac:dyDescent="0.25"/>
    <row r="1386" ht="13.8" x14ac:dyDescent="0.25"/>
    <row r="1387" ht="13.8" x14ac:dyDescent="0.25"/>
    <row r="1388" ht="13.8" x14ac:dyDescent="0.25"/>
    <row r="1389" ht="13.8" x14ac:dyDescent="0.25"/>
    <row r="1390" ht="13.8" x14ac:dyDescent="0.25"/>
    <row r="1391" ht="13.8" x14ac:dyDescent="0.25"/>
    <row r="1392" ht="13.8" x14ac:dyDescent="0.25"/>
    <row r="1393" ht="13.8" x14ac:dyDescent="0.25"/>
    <row r="1394" ht="13.8" x14ac:dyDescent="0.25"/>
    <row r="1395" ht="13.8" x14ac:dyDescent="0.25"/>
    <row r="1396" ht="13.8" x14ac:dyDescent="0.25"/>
    <row r="1397" ht="13.8" x14ac:dyDescent="0.25"/>
    <row r="1398" ht="13.8" x14ac:dyDescent="0.25"/>
    <row r="1399" ht="13.8" x14ac:dyDescent="0.25"/>
    <row r="1400" ht="13.8" x14ac:dyDescent="0.25"/>
    <row r="1401" ht="13.8" x14ac:dyDescent="0.25"/>
    <row r="1402" ht="13.8" x14ac:dyDescent="0.25"/>
    <row r="1403" ht="13.8" x14ac:dyDescent="0.25"/>
    <row r="1404" ht="13.8" x14ac:dyDescent="0.25"/>
    <row r="1405" ht="13.8" x14ac:dyDescent="0.25"/>
    <row r="1406" ht="13.8" x14ac:dyDescent="0.25"/>
    <row r="1407" ht="13.8" x14ac:dyDescent="0.25"/>
    <row r="1408" ht="13.8" x14ac:dyDescent="0.25"/>
    <row r="1409" ht="13.8" x14ac:dyDescent="0.25"/>
    <row r="1410" ht="13.8" x14ac:dyDescent="0.25"/>
    <row r="1411" ht="13.8" x14ac:dyDescent="0.25"/>
    <row r="1412" ht="13.8" x14ac:dyDescent="0.25"/>
    <row r="1413" ht="13.8" x14ac:dyDescent="0.25"/>
    <row r="1414" ht="13.8" x14ac:dyDescent="0.25"/>
    <row r="1415" ht="13.8" x14ac:dyDescent="0.25"/>
    <row r="1416" ht="13.8" x14ac:dyDescent="0.25"/>
    <row r="1417" ht="13.8" x14ac:dyDescent="0.25"/>
    <row r="1418" ht="13.8" x14ac:dyDescent="0.25"/>
    <row r="1419" ht="13.8" x14ac:dyDescent="0.25"/>
    <row r="1420" ht="13.8" x14ac:dyDescent="0.25"/>
    <row r="1421" ht="13.8" x14ac:dyDescent="0.25"/>
    <row r="1422" ht="13.8" x14ac:dyDescent="0.25"/>
    <row r="1423" ht="13.8" x14ac:dyDescent="0.25"/>
    <row r="1424" ht="13.8" x14ac:dyDescent="0.25"/>
    <row r="1425" ht="13.8" x14ac:dyDescent="0.25"/>
    <row r="1426" ht="13.8" x14ac:dyDescent="0.25"/>
    <row r="1427" ht="13.8" x14ac:dyDescent="0.25"/>
    <row r="1428" ht="13.8" x14ac:dyDescent="0.25"/>
    <row r="1429" ht="13.8" x14ac:dyDescent="0.25"/>
    <row r="1430" ht="13.8" x14ac:dyDescent="0.25"/>
    <row r="1431" ht="13.8" x14ac:dyDescent="0.25"/>
    <row r="1432" ht="13.8" x14ac:dyDescent="0.25"/>
    <row r="1433" ht="13.8" x14ac:dyDescent="0.25"/>
    <row r="1434" ht="13.8" x14ac:dyDescent="0.25"/>
    <row r="1435" ht="13.8" x14ac:dyDescent="0.25"/>
    <row r="1436" ht="13.8" x14ac:dyDescent="0.25"/>
    <row r="1437" ht="13.8" x14ac:dyDescent="0.25"/>
    <row r="1438" ht="13.8" x14ac:dyDescent="0.25"/>
    <row r="1439" ht="13.8" x14ac:dyDescent="0.25"/>
    <row r="1440" ht="13.8" x14ac:dyDescent="0.25"/>
    <row r="1441" ht="13.8" x14ac:dyDescent="0.25"/>
    <row r="1442" ht="13.8" x14ac:dyDescent="0.25"/>
    <row r="1443" ht="13.8" x14ac:dyDescent="0.25"/>
    <row r="1444" ht="13.8" x14ac:dyDescent="0.25"/>
    <row r="1445" ht="13.8" x14ac:dyDescent="0.25"/>
    <row r="1446" ht="13.8" x14ac:dyDescent="0.25"/>
    <row r="1447" ht="13.8" x14ac:dyDescent="0.25"/>
    <row r="1448" ht="13.8" x14ac:dyDescent="0.25"/>
    <row r="1449" ht="13.8" x14ac:dyDescent="0.25"/>
    <row r="1450" ht="13.8" x14ac:dyDescent="0.25"/>
    <row r="1451" ht="13.8" x14ac:dyDescent="0.25"/>
    <row r="1452" ht="13.8" x14ac:dyDescent="0.25"/>
    <row r="1453" ht="13.8" x14ac:dyDescent="0.25"/>
    <row r="1454" ht="13.8" x14ac:dyDescent="0.25"/>
    <row r="1455" ht="13.8" x14ac:dyDescent="0.25"/>
    <row r="1456" ht="13.8" x14ac:dyDescent="0.25"/>
    <row r="1457" ht="13.8" x14ac:dyDescent="0.25"/>
    <row r="1458" ht="13.8" x14ac:dyDescent="0.25"/>
    <row r="1459" ht="13.8" x14ac:dyDescent="0.25"/>
    <row r="1460" ht="13.8" x14ac:dyDescent="0.25"/>
    <row r="1461" ht="13.8" x14ac:dyDescent="0.25"/>
    <row r="1462" ht="13.8" x14ac:dyDescent="0.25"/>
    <row r="1463" ht="13.8" x14ac:dyDescent="0.25"/>
    <row r="1464" ht="13.8" x14ac:dyDescent="0.25"/>
    <row r="1465" ht="13.8" x14ac:dyDescent="0.25"/>
    <row r="1466" ht="13.8" x14ac:dyDescent="0.25"/>
    <row r="1467" ht="13.8" x14ac:dyDescent="0.25"/>
    <row r="1468" ht="13.8" x14ac:dyDescent="0.25"/>
    <row r="1469" ht="13.8" x14ac:dyDescent="0.25"/>
    <row r="1470" ht="13.8" x14ac:dyDescent="0.25"/>
    <row r="1471" ht="13.8" x14ac:dyDescent="0.25"/>
    <row r="1472" ht="13.8" x14ac:dyDescent="0.25"/>
    <row r="1473" ht="13.8" x14ac:dyDescent="0.25"/>
    <row r="1474" ht="13.8" x14ac:dyDescent="0.25"/>
    <row r="1475" ht="13.8" x14ac:dyDescent="0.25"/>
    <row r="1476" ht="13.8" x14ac:dyDescent="0.25"/>
    <row r="1477" ht="13.8" x14ac:dyDescent="0.25"/>
    <row r="1478" ht="13.8" x14ac:dyDescent="0.25"/>
    <row r="1479" ht="13.8" x14ac:dyDescent="0.25"/>
    <row r="1480" ht="13.8" x14ac:dyDescent="0.25"/>
    <row r="1481" ht="13.8" x14ac:dyDescent="0.25"/>
    <row r="1482" ht="13.8" x14ac:dyDescent="0.25"/>
    <row r="1483" ht="13.8" x14ac:dyDescent="0.25"/>
    <row r="1484" ht="13.8" x14ac:dyDescent="0.25"/>
    <row r="1485" ht="13.8" x14ac:dyDescent="0.25"/>
    <row r="1486" ht="13.8" x14ac:dyDescent="0.25"/>
    <row r="1487" ht="13.8" x14ac:dyDescent="0.25"/>
    <row r="1488" ht="13.8" x14ac:dyDescent="0.25"/>
    <row r="1489" ht="13.8" x14ac:dyDescent="0.25"/>
    <row r="1490" ht="13.8" x14ac:dyDescent="0.25"/>
    <row r="1491" ht="13.8" x14ac:dyDescent="0.25"/>
    <row r="1492" ht="13.8" x14ac:dyDescent="0.25"/>
    <row r="1493" ht="13.8" x14ac:dyDescent="0.25"/>
    <row r="1494" ht="13.8" x14ac:dyDescent="0.25"/>
    <row r="1495" ht="13.8" x14ac:dyDescent="0.25"/>
    <row r="1496" ht="13.8" x14ac:dyDescent="0.25"/>
    <row r="1497" ht="13.8" x14ac:dyDescent="0.25"/>
    <row r="1498" ht="13.8" x14ac:dyDescent="0.25"/>
    <row r="1499" ht="13.8" x14ac:dyDescent="0.25"/>
    <row r="1500" ht="13.8" x14ac:dyDescent="0.25"/>
    <row r="1501" ht="13.8" x14ac:dyDescent="0.25"/>
    <row r="1502" ht="13.8" x14ac:dyDescent="0.25"/>
    <row r="1503" ht="13.8" x14ac:dyDescent="0.25"/>
    <row r="1504" ht="13.8" x14ac:dyDescent="0.25"/>
    <row r="1505" ht="13.8" x14ac:dyDescent="0.25"/>
    <row r="1506" ht="13.8" x14ac:dyDescent="0.25"/>
    <row r="1507" ht="13.8" x14ac:dyDescent="0.25"/>
    <row r="1508" ht="13.8" x14ac:dyDescent="0.25"/>
    <row r="1509" ht="13.8" x14ac:dyDescent="0.25"/>
    <row r="1510" ht="13.8" x14ac:dyDescent="0.25"/>
    <row r="1511" ht="13.8" x14ac:dyDescent="0.25"/>
    <row r="1512" ht="13.8" x14ac:dyDescent="0.25"/>
    <row r="1513" ht="13.8" x14ac:dyDescent="0.25"/>
    <row r="1514" ht="13.8" x14ac:dyDescent="0.25"/>
    <row r="1515" ht="13.8" x14ac:dyDescent="0.25"/>
    <row r="1516" ht="13.8" x14ac:dyDescent="0.25"/>
    <row r="1517" ht="13.8" x14ac:dyDescent="0.25"/>
    <row r="1518" ht="13.8" x14ac:dyDescent="0.25"/>
    <row r="1519" ht="13.8" x14ac:dyDescent="0.25"/>
    <row r="1520" ht="13.8" x14ac:dyDescent="0.25"/>
    <row r="1521" ht="13.8" x14ac:dyDescent="0.25"/>
    <row r="1522" ht="13.8" x14ac:dyDescent="0.25"/>
    <row r="1523" ht="13.8" x14ac:dyDescent="0.25"/>
    <row r="1524" ht="13.8" x14ac:dyDescent="0.25"/>
    <row r="1525" ht="13.8" x14ac:dyDescent="0.25"/>
    <row r="1526" ht="13.8" x14ac:dyDescent="0.25"/>
    <row r="1527" ht="13.8" x14ac:dyDescent="0.25"/>
    <row r="1528" ht="13.8" x14ac:dyDescent="0.25"/>
    <row r="1529" ht="13.8" x14ac:dyDescent="0.25"/>
    <row r="1530" ht="13.8" x14ac:dyDescent="0.25"/>
    <row r="1531" ht="13.8" x14ac:dyDescent="0.25"/>
    <row r="1532" ht="13.8" x14ac:dyDescent="0.25"/>
    <row r="1533" ht="13.8" x14ac:dyDescent="0.25"/>
    <row r="1534" ht="13.8" x14ac:dyDescent="0.25"/>
    <row r="1535" ht="13.8" x14ac:dyDescent="0.25"/>
    <row r="1536" ht="13.8" x14ac:dyDescent="0.25"/>
    <row r="1537" ht="13.8" x14ac:dyDescent="0.25"/>
    <row r="1538" ht="13.8" x14ac:dyDescent="0.25"/>
    <row r="1539" ht="13.8" x14ac:dyDescent="0.25"/>
    <row r="1540" ht="13.8" x14ac:dyDescent="0.25"/>
    <row r="1541" ht="13.8" x14ac:dyDescent="0.25"/>
    <row r="1542" ht="13.8" x14ac:dyDescent="0.25"/>
    <row r="1543" ht="13.8" x14ac:dyDescent="0.25"/>
    <row r="1544" ht="13.8" x14ac:dyDescent="0.25"/>
    <row r="1545" ht="13.8" x14ac:dyDescent="0.25"/>
    <row r="1546" ht="13.8" x14ac:dyDescent="0.25"/>
    <row r="1547" ht="13.8" x14ac:dyDescent="0.25"/>
    <row r="1548" ht="13.8" x14ac:dyDescent="0.25"/>
    <row r="1549" ht="13.8" x14ac:dyDescent="0.25"/>
    <row r="1550" ht="13.8" x14ac:dyDescent="0.25"/>
    <row r="1551" ht="13.8" x14ac:dyDescent="0.25"/>
    <row r="1552" ht="13.8" x14ac:dyDescent="0.25"/>
    <row r="1553" ht="13.8" x14ac:dyDescent="0.25"/>
    <row r="1554" ht="13.8" x14ac:dyDescent="0.25"/>
    <row r="1555" ht="13.8" x14ac:dyDescent="0.25"/>
    <row r="1556" ht="13.8" x14ac:dyDescent="0.25"/>
    <row r="1557" ht="13.8" x14ac:dyDescent="0.25"/>
    <row r="1558" ht="13.8" x14ac:dyDescent="0.25"/>
    <row r="1559" ht="13.8" x14ac:dyDescent="0.25"/>
    <row r="1560" ht="13.8" x14ac:dyDescent="0.25"/>
    <row r="1561" ht="13.8" x14ac:dyDescent="0.25"/>
    <row r="1562" ht="13.8" x14ac:dyDescent="0.25"/>
    <row r="1563" ht="13.8" x14ac:dyDescent="0.25"/>
    <row r="1564" ht="13.8" x14ac:dyDescent="0.25"/>
    <row r="1565" ht="13.8" x14ac:dyDescent="0.25"/>
    <row r="1566" ht="13.8" x14ac:dyDescent="0.25"/>
    <row r="1567" ht="13.8" x14ac:dyDescent="0.25"/>
    <row r="1568" ht="13.8" x14ac:dyDescent="0.25"/>
    <row r="1569" ht="13.8" x14ac:dyDescent="0.25"/>
    <row r="1570" ht="13.8" x14ac:dyDescent="0.25"/>
    <row r="1571" ht="13.8" x14ac:dyDescent="0.25"/>
    <row r="1572" ht="13.8" x14ac:dyDescent="0.25"/>
    <row r="1573" ht="13.8" x14ac:dyDescent="0.25"/>
    <row r="1574" ht="13.8" x14ac:dyDescent="0.25"/>
    <row r="1575" ht="13.8" x14ac:dyDescent="0.25"/>
    <row r="1576" ht="13.8" x14ac:dyDescent="0.25"/>
    <row r="1577" ht="13.8" x14ac:dyDescent="0.25"/>
    <row r="1578" ht="13.8" x14ac:dyDescent="0.25"/>
    <row r="1579" ht="13.8" x14ac:dyDescent="0.25"/>
    <row r="1580" ht="13.8" x14ac:dyDescent="0.25"/>
    <row r="1581" ht="13.8" x14ac:dyDescent="0.25"/>
    <row r="1582" ht="13.8" x14ac:dyDescent="0.25"/>
    <row r="1583" ht="13.8" x14ac:dyDescent="0.25"/>
    <row r="1584" ht="13.8" x14ac:dyDescent="0.25"/>
    <row r="1585" ht="13.8" x14ac:dyDescent="0.25"/>
    <row r="1586" ht="13.8" x14ac:dyDescent="0.25"/>
    <row r="1587" ht="13.8" x14ac:dyDescent="0.25"/>
    <row r="1588" ht="13.8" x14ac:dyDescent="0.25"/>
    <row r="1589" ht="13.8" x14ac:dyDescent="0.25"/>
    <row r="1590" ht="13.8" x14ac:dyDescent="0.25"/>
    <row r="1591" ht="13.8" x14ac:dyDescent="0.25"/>
    <row r="1592" ht="13.8" x14ac:dyDescent="0.25"/>
    <row r="1593" ht="13.8" x14ac:dyDescent="0.25"/>
    <row r="1594" ht="13.8" x14ac:dyDescent="0.25"/>
    <row r="1595" ht="13.8" x14ac:dyDescent="0.25"/>
    <row r="1596" ht="13.8" x14ac:dyDescent="0.25"/>
    <row r="1597" ht="13.8" x14ac:dyDescent="0.25"/>
    <row r="1598" ht="13.8" x14ac:dyDescent="0.25"/>
    <row r="1599" ht="13.8" x14ac:dyDescent="0.25"/>
    <row r="1600" ht="13.8" x14ac:dyDescent="0.25"/>
    <row r="1601" ht="13.8" x14ac:dyDescent="0.25"/>
    <row r="1602" ht="13.8" x14ac:dyDescent="0.25"/>
    <row r="1603" ht="13.8" x14ac:dyDescent="0.25"/>
    <row r="1604" ht="13.8" x14ac:dyDescent="0.25"/>
    <row r="1605" ht="13.8" x14ac:dyDescent="0.25"/>
    <row r="1606" ht="13.8" x14ac:dyDescent="0.25"/>
    <row r="1607" ht="13.8" x14ac:dyDescent="0.25"/>
    <row r="1608" ht="13.8" x14ac:dyDescent="0.25"/>
    <row r="1609" ht="13.8" x14ac:dyDescent="0.25"/>
    <row r="1610" ht="13.8" x14ac:dyDescent="0.25"/>
    <row r="1611" ht="13.8" x14ac:dyDescent="0.25"/>
    <row r="1612" ht="13.8" x14ac:dyDescent="0.25"/>
    <row r="1613" ht="13.8" x14ac:dyDescent="0.25"/>
    <row r="1614" ht="13.8" x14ac:dyDescent="0.25"/>
    <row r="1615" ht="13.8" x14ac:dyDescent="0.25"/>
    <row r="1616" ht="13.8" x14ac:dyDescent="0.25"/>
    <row r="1617" ht="13.8" x14ac:dyDescent="0.25"/>
    <row r="1618" ht="13.8" x14ac:dyDescent="0.25"/>
    <row r="1619" ht="13.8" x14ac:dyDescent="0.25"/>
    <row r="1620" ht="13.8" x14ac:dyDescent="0.25"/>
    <row r="1621" ht="13.8" x14ac:dyDescent="0.25"/>
    <row r="1622" ht="13.8" x14ac:dyDescent="0.25"/>
    <row r="1623" ht="13.8" x14ac:dyDescent="0.25"/>
    <row r="1624" ht="13.8" x14ac:dyDescent="0.25"/>
    <row r="1625" ht="13.8" x14ac:dyDescent="0.25"/>
    <row r="1626" ht="13.8" x14ac:dyDescent="0.25"/>
    <row r="1627" ht="13.8" x14ac:dyDescent="0.25"/>
    <row r="1628" ht="13.8" x14ac:dyDescent="0.25"/>
    <row r="1629" ht="13.8" x14ac:dyDescent="0.25"/>
    <row r="1630" ht="13.8" x14ac:dyDescent="0.25"/>
    <row r="1631" ht="13.8" x14ac:dyDescent="0.25"/>
    <row r="1632" ht="13.8" x14ac:dyDescent="0.25"/>
    <row r="1633" ht="13.8" x14ac:dyDescent="0.25"/>
    <row r="1634" ht="13.8" x14ac:dyDescent="0.25"/>
    <row r="1635" ht="13.8" x14ac:dyDescent="0.25"/>
    <row r="1636" ht="13.8" x14ac:dyDescent="0.25"/>
    <row r="1637" ht="13.8" x14ac:dyDescent="0.25"/>
    <row r="1638" ht="13.8" x14ac:dyDescent="0.25"/>
    <row r="1639" ht="13.8" x14ac:dyDescent="0.25"/>
    <row r="1640" ht="13.8" x14ac:dyDescent="0.25"/>
    <row r="1641" ht="13.8" x14ac:dyDescent="0.25"/>
    <row r="1642" ht="13.8" x14ac:dyDescent="0.25"/>
    <row r="1643" ht="13.8" x14ac:dyDescent="0.25"/>
    <row r="1644" ht="13.8" x14ac:dyDescent="0.25"/>
    <row r="1645" ht="13.8" x14ac:dyDescent="0.25"/>
    <row r="1646" ht="13.8" x14ac:dyDescent="0.25"/>
    <row r="1647" ht="13.8" x14ac:dyDescent="0.25"/>
    <row r="1648" ht="13.8" x14ac:dyDescent="0.25"/>
    <row r="1649" ht="13.8" x14ac:dyDescent="0.25"/>
    <row r="1650" ht="13.8" x14ac:dyDescent="0.25"/>
    <row r="1651" ht="13.8" x14ac:dyDescent="0.25"/>
    <row r="1652" ht="13.8" x14ac:dyDescent="0.25"/>
    <row r="1653" ht="13.8" x14ac:dyDescent="0.25"/>
    <row r="1654" ht="13.8" x14ac:dyDescent="0.25"/>
    <row r="1655" ht="13.8" x14ac:dyDescent="0.25"/>
    <row r="1656" ht="13.8" x14ac:dyDescent="0.25"/>
    <row r="1657" ht="13.8" x14ac:dyDescent="0.25"/>
    <row r="1658" ht="13.8" x14ac:dyDescent="0.25"/>
    <row r="1659" ht="13.8" x14ac:dyDescent="0.25"/>
    <row r="1660" ht="13.8" x14ac:dyDescent="0.25"/>
    <row r="1661" ht="13.8" x14ac:dyDescent="0.25"/>
    <row r="1662" ht="13.8" x14ac:dyDescent="0.25"/>
    <row r="1663" ht="13.8" x14ac:dyDescent="0.25"/>
    <row r="1664" ht="13.8" x14ac:dyDescent="0.25"/>
    <row r="1665" ht="13.8" x14ac:dyDescent="0.25"/>
    <row r="1666" ht="13.8" x14ac:dyDescent="0.25"/>
    <row r="1667" ht="13.8" x14ac:dyDescent="0.25"/>
    <row r="1668" ht="13.8" x14ac:dyDescent="0.25"/>
    <row r="1669" ht="13.8" x14ac:dyDescent="0.25"/>
    <row r="1670" ht="13.8" x14ac:dyDescent="0.25"/>
    <row r="1671" ht="13.8" x14ac:dyDescent="0.25"/>
    <row r="1672" ht="13.8" x14ac:dyDescent="0.25"/>
    <row r="1673" ht="13.8" x14ac:dyDescent="0.25"/>
    <row r="1674" ht="13.8" x14ac:dyDescent="0.25"/>
    <row r="1675" ht="13.8" x14ac:dyDescent="0.25"/>
    <row r="1676" ht="13.8" x14ac:dyDescent="0.25"/>
    <row r="1677" ht="13.8" x14ac:dyDescent="0.25"/>
    <row r="1678" ht="13.8" x14ac:dyDescent="0.25"/>
    <row r="1679" ht="13.8" x14ac:dyDescent="0.25"/>
    <row r="1680" ht="13.8" x14ac:dyDescent="0.25"/>
    <row r="1681" ht="13.8" x14ac:dyDescent="0.25"/>
    <row r="1682" ht="13.8" x14ac:dyDescent="0.25"/>
    <row r="1683" ht="13.8" x14ac:dyDescent="0.25"/>
    <row r="1684" ht="13.8" x14ac:dyDescent="0.25"/>
    <row r="1685" ht="13.8" x14ac:dyDescent="0.25"/>
    <row r="1686" ht="13.8" x14ac:dyDescent="0.25"/>
    <row r="1687" ht="13.8" x14ac:dyDescent="0.25"/>
    <row r="1688" ht="13.8" x14ac:dyDescent="0.25"/>
    <row r="1689" ht="13.8" x14ac:dyDescent="0.25"/>
    <row r="1690" ht="13.8" x14ac:dyDescent="0.25"/>
    <row r="1691" ht="13.8" x14ac:dyDescent="0.25"/>
    <row r="1692" ht="13.8" x14ac:dyDescent="0.25"/>
    <row r="1693" ht="13.8" x14ac:dyDescent="0.25"/>
    <row r="1694" ht="13.8" x14ac:dyDescent="0.25"/>
    <row r="1695" ht="13.8" x14ac:dyDescent="0.25"/>
    <row r="1696" ht="13.8" x14ac:dyDescent="0.25"/>
    <row r="1697" ht="13.8" x14ac:dyDescent="0.25"/>
    <row r="1698" ht="13.8" x14ac:dyDescent="0.25"/>
    <row r="1699" ht="13.8" x14ac:dyDescent="0.25"/>
    <row r="1700" ht="13.8" x14ac:dyDescent="0.25"/>
    <row r="1701" ht="13.8" x14ac:dyDescent="0.25"/>
    <row r="1702" ht="13.8" x14ac:dyDescent="0.25"/>
    <row r="1703" ht="13.8" x14ac:dyDescent="0.25"/>
    <row r="1704" ht="13.8" x14ac:dyDescent="0.25"/>
    <row r="1705" ht="13.8" x14ac:dyDescent="0.25"/>
    <row r="1706" ht="13.8" x14ac:dyDescent="0.25"/>
    <row r="1707" ht="13.8" x14ac:dyDescent="0.25"/>
    <row r="1708" ht="13.8" x14ac:dyDescent="0.25"/>
    <row r="1709" ht="13.8" x14ac:dyDescent="0.25"/>
    <row r="1710" ht="13.8" x14ac:dyDescent="0.25"/>
    <row r="1711" ht="13.8" x14ac:dyDescent="0.25"/>
    <row r="1712" ht="13.8" x14ac:dyDescent="0.25"/>
    <row r="1713" ht="13.8" x14ac:dyDescent="0.25"/>
    <row r="1714" ht="13.8" x14ac:dyDescent="0.25"/>
    <row r="1715" ht="13.8" x14ac:dyDescent="0.25"/>
    <row r="1716" ht="13.8" x14ac:dyDescent="0.25"/>
    <row r="1717" ht="13.8" x14ac:dyDescent="0.25"/>
    <row r="1718" ht="13.8" x14ac:dyDescent="0.25"/>
    <row r="1719" ht="13.8" x14ac:dyDescent="0.25"/>
    <row r="1720" ht="13.8" x14ac:dyDescent="0.25"/>
    <row r="1721" ht="13.8" x14ac:dyDescent="0.25"/>
    <row r="1722" ht="13.8" x14ac:dyDescent="0.25"/>
    <row r="1723" ht="13.8" x14ac:dyDescent="0.25"/>
    <row r="1724" ht="13.8" x14ac:dyDescent="0.25"/>
    <row r="1725" ht="13.8" x14ac:dyDescent="0.25"/>
    <row r="1726" ht="13.8" x14ac:dyDescent="0.25"/>
    <row r="1727" ht="13.8" x14ac:dyDescent="0.25"/>
    <row r="1728" ht="13.8" x14ac:dyDescent="0.25"/>
    <row r="1729" ht="13.8" x14ac:dyDescent="0.25"/>
    <row r="1730" ht="13.8" x14ac:dyDescent="0.25"/>
    <row r="1731" ht="13.8" x14ac:dyDescent="0.25"/>
    <row r="1732" ht="13.8" x14ac:dyDescent="0.25"/>
    <row r="1733" ht="13.8" x14ac:dyDescent="0.25"/>
    <row r="1734" ht="13.8" x14ac:dyDescent="0.25"/>
    <row r="1735" ht="13.8" x14ac:dyDescent="0.25"/>
    <row r="1736" ht="13.8" x14ac:dyDescent="0.25"/>
    <row r="1737" ht="13.8" x14ac:dyDescent="0.25"/>
    <row r="1738" ht="13.8" x14ac:dyDescent="0.25"/>
    <row r="1739" ht="13.8" x14ac:dyDescent="0.25"/>
    <row r="1740" ht="13.8" x14ac:dyDescent="0.25"/>
    <row r="1741" ht="13.8" x14ac:dyDescent="0.25"/>
    <row r="1742" ht="13.8" x14ac:dyDescent="0.25"/>
    <row r="1743" ht="13.8" x14ac:dyDescent="0.25"/>
    <row r="1744" ht="13.8" x14ac:dyDescent="0.25"/>
    <row r="1745" ht="13.8" x14ac:dyDescent="0.25"/>
    <row r="1746" ht="13.8" x14ac:dyDescent="0.25"/>
    <row r="1747" ht="13.8" x14ac:dyDescent="0.25"/>
    <row r="1748" ht="13.8" x14ac:dyDescent="0.25"/>
    <row r="1749" ht="13.8" x14ac:dyDescent="0.25"/>
    <row r="1750" ht="13.8" x14ac:dyDescent="0.25"/>
    <row r="1751" ht="13.8" x14ac:dyDescent="0.25"/>
    <row r="1752" ht="13.8" x14ac:dyDescent="0.25"/>
    <row r="1753" ht="13.8" x14ac:dyDescent="0.25"/>
    <row r="1754" ht="13.8" x14ac:dyDescent="0.25"/>
    <row r="1755" ht="13.8" x14ac:dyDescent="0.25"/>
    <row r="1756" ht="13.8" x14ac:dyDescent="0.25"/>
    <row r="1757" ht="13.8" x14ac:dyDescent="0.25"/>
    <row r="1758" ht="13.8" x14ac:dyDescent="0.25"/>
    <row r="1759" ht="13.8" x14ac:dyDescent="0.25"/>
    <row r="1760" ht="13.8" x14ac:dyDescent="0.25"/>
    <row r="1761" ht="13.8" x14ac:dyDescent="0.25"/>
    <row r="1762" ht="13.8" x14ac:dyDescent="0.25"/>
    <row r="1763" ht="13.8" x14ac:dyDescent="0.25"/>
    <row r="1764" ht="13.8" x14ac:dyDescent="0.25"/>
    <row r="1765" ht="13.8" x14ac:dyDescent="0.25"/>
    <row r="1766" ht="13.8" x14ac:dyDescent="0.25"/>
    <row r="1767" ht="13.8" x14ac:dyDescent="0.25"/>
    <row r="1768" ht="13.8" x14ac:dyDescent="0.25"/>
    <row r="1769" ht="13.8" x14ac:dyDescent="0.25"/>
    <row r="1770" ht="13.8" x14ac:dyDescent="0.25"/>
    <row r="1771" ht="13.8" x14ac:dyDescent="0.25"/>
    <row r="1772" ht="13.8" x14ac:dyDescent="0.25"/>
    <row r="1773" ht="13.8" x14ac:dyDescent="0.25"/>
    <row r="1774" ht="13.8" x14ac:dyDescent="0.25"/>
    <row r="1775" ht="13.8" x14ac:dyDescent="0.25"/>
    <row r="1776" ht="13.8" x14ac:dyDescent="0.25"/>
    <row r="1777" ht="13.8" x14ac:dyDescent="0.25"/>
    <row r="1778" ht="13.8" x14ac:dyDescent="0.25"/>
    <row r="1779" ht="13.8" x14ac:dyDescent="0.25"/>
    <row r="1780" ht="13.8" x14ac:dyDescent="0.25"/>
    <row r="1781" ht="13.8" x14ac:dyDescent="0.25"/>
    <row r="1782" ht="13.8" x14ac:dyDescent="0.25"/>
    <row r="1783" ht="13.8" x14ac:dyDescent="0.25"/>
    <row r="1784" ht="13.8" x14ac:dyDescent="0.25"/>
    <row r="1785" ht="13.8" x14ac:dyDescent="0.25"/>
    <row r="1786" ht="13.8" x14ac:dyDescent="0.25"/>
    <row r="1787" ht="13.8" x14ac:dyDescent="0.25"/>
    <row r="1788" ht="13.8" x14ac:dyDescent="0.25"/>
    <row r="1789" ht="13.8" x14ac:dyDescent="0.25"/>
    <row r="1790" ht="13.8" x14ac:dyDescent="0.25"/>
    <row r="1791" ht="13.8" x14ac:dyDescent="0.25"/>
    <row r="1792" ht="13.8" x14ac:dyDescent="0.25"/>
    <row r="1793" ht="13.8" x14ac:dyDescent="0.25"/>
    <row r="1794" ht="13.8" x14ac:dyDescent="0.25"/>
    <row r="1795" ht="13.8" x14ac:dyDescent="0.25"/>
    <row r="1796" ht="13.8" x14ac:dyDescent="0.25"/>
    <row r="1797" ht="13.8" x14ac:dyDescent="0.25"/>
    <row r="1798" ht="13.8" x14ac:dyDescent="0.25"/>
    <row r="1799" ht="13.8" x14ac:dyDescent="0.25"/>
    <row r="1800" ht="13.8" x14ac:dyDescent="0.25"/>
    <row r="1801" ht="13.8" x14ac:dyDescent="0.25"/>
    <row r="1802" ht="13.8" x14ac:dyDescent="0.25"/>
    <row r="1803" ht="13.8" x14ac:dyDescent="0.25"/>
    <row r="1804" ht="13.8" x14ac:dyDescent="0.25"/>
    <row r="1805" ht="13.8" x14ac:dyDescent="0.25"/>
    <row r="1806" ht="13.8" x14ac:dyDescent="0.25"/>
    <row r="1807" ht="13.8" x14ac:dyDescent="0.25"/>
    <row r="1808" ht="13.8" x14ac:dyDescent="0.25"/>
    <row r="1809" ht="13.8" x14ac:dyDescent="0.25"/>
    <row r="1810" ht="13.8" x14ac:dyDescent="0.25"/>
    <row r="1811" ht="13.8" x14ac:dyDescent="0.25"/>
    <row r="1812" ht="13.8" x14ac:dyDescent="0.25"/>
    <row r="1813" ht="13.8" x14ac:dyDescent="0.25"/>
    <row r="1814" ht="13.8" x14ac:dyDescent="0.25"/>
    <row r="1815" ht="13.8" x14ac:dyDescent="0.25"/>
    <row r="1816" ht="13.8" x14ac:dyDescent="0.25"/>
    <row r="1817" ht="13.8" x14ac:dyDescent="0.25"/>
    <row r="1818" ht="13.8" x14ac:dyDescent="0.25"/>
    <row r="1819" ht="13.8" x14ac:dyDescent="0.25"/>
    <row r="1820" ht="13.8" x14ac:dyDescent="0.25"/>
    <row r="1821" ht="13.8" x14ac:dyDescent="0.25"/>
    <row r="1822" ht="13.8" x14ac:dyDescent="0.25"/>
    <row r="1823" ht="13.8" x14ac:dyDescent="0.25"/>
    <row r="1824" ht="13.8" x14ac:dyDescent="0.25"/>
    <row r="1825" ht="13.8" x14ac:dyDescent="0.25"/>
    <row r="1826" ht="13.8" x14ac:dyDescent="0.25"/>
    <row r="1827" ht="13.8" x14ac:dyDescent="0.25"/>
    <row r="1828" ht="13.8" x14ac:dyDescent="0.25"/>
    <row r="1829" ht="13.8" x14ac:dyDescent="0.25"/>
    <row r="1830" ht="13.8" x14ac:dyDescent="0.25"/>
    <row r="1831" ht="13.8" x14ac:dyDescent="0.25"/>
    <row r="1832" ht="13.8" x14ac:dyDescent="0.25"/>
    <row r="1833" ht="13.8" x14ac:dyDescent="0.25"/>
    <row r="1834" ht="13.8" x14ac:dyDescent="0.25"/>
    <row r="1835" ht="13.8" x14ac:dyDescent="0.25"/>
    <row r="1836" ht="13.8" x14ac:dyDescent="0.25"/>
    <row r="1837" ht="13.8" x14ac:dyDescent="0.25"/>
    <row r="1838" ht="13.8" x14ac:dyDescent="0.25"/>
    <row r="1839" ht="13.8" x14ac:dyDescent="0.25"/>
    <row r="1840" ht="13.8" x14ac:dyDescent="0.25"/>
    <row r="1841" ht="13.8" x14ac:dyDescent="0.25"/>
    <row r="1842" ht="13.8" x14ac:dyDescent="0.25"/>
    <row r="1843" ht="13.8" x14ac:dyDescent="0.25"/>
    <row r="1844" ht="13.8" x14ac:dyDescent="0.25"/>
    <row r="1845" ht="13.8" x14ac:dyDescent="0.25"/>
    <row r="1846" ht="13.8" x14ac:dyDescent="0.25"/>
    <row r="1847" ht="13.8" x14ac:dyDescent="0.25"/>
    <row r="1848" ht="13.8" x14ac:dyDescent="0.25"/>
    <row r="1849" ht="13.8" x14ac:dyDescent="0.25"/>
    <row r="1850" ht="13.8" x14ac:dyDescent="0.25"/>
    <row r="1851" ht="13.8" x14ac:dyDescent="0.25"/>
    <row r="1852" ht="13.8" x14ac:dyDescent="0.25"/>
    <row r="1853" ht="13.8" x14ac:dyDescent="0.25"/>
    <row r="1854" ht="13.8" x14ac:dyDescent="0.25"/>
    <row r="1855" ht="13.8" x14ac:dyDescent="0.25"/>
    <row r="1856" ht="13.8" x14ac:dyDescent="0.25"/>
    <row r="1857" ht="13.8" x14ac:dyDescent="0.25"/>
    <row r="1858" ht="13.8" x14ac:dyDescent="0.25"/>
    <row r="1859" ht="13.8" x14ac:dyDescent="0.25"/>
    <row r="1860" ht="13.8" x14ac:dyDescent="0.25"/>
    <row r="1861" ht="13.8" x14ac:dyDescent="0.25"/>
    <row r="1862" ht="13.8" x14ac:dyDescent="0.25"/>
    <row r="1863" ht="13.8" x14ac:dyDescent="0.25"/>
    <row r="1864" ht="13.8" x14ac:dyDescent="0.25"/>
    <row r="1865" ht="13.8" x14ac:dyDescent="0.25"/>
    <row r="1866" ht="13.8" x14ac:dyDescent="0.25"/>
    <row r="1867" ht="13.8" x14ac:dyDescent="0.25"/>
    <row r="1868" ht="13.8" x14ac:dyDescent="0.25"/>
    <row r="1869" ht="13.8" x14ac:dyDescent="0.25"/>
    <row r="1870" ht="13.8" x14ac:dyDescent="0.25"/>
    <row r="1871" ht="13.8" x14ac:dyDescent="0.25"/>
    <row r="1872" ht="13.8" x14ac:dyDescent="0.25"/>
    <row r="1873" ht="13.8" x14ac:dyDescent="0.25"/>
    <row r="1874" ht="13.8" x14ac:dyDescent="0.25"/>
    <row r="1875" ht="13.8" x14ac:dyDescent="0.25"/>
    <row r="1876" ht="13.8" x14ac:dyDescent="0.25"/>
    <row r="1877" ht="13.8" x14ac:dyDescent="0.25"/>
    <row r="1878" ht="13.8" x14ac:dyDescent="0.25"/>
    <row r="1879" ht="13.8" x14ac:dyDescent="0.25"/>
    <row r="1880" ht="13.8" x14ac:dyDescent="0.25"/>
    <row r="1881" ht="13.8" x14ac:dyDescent="0.25"/>
    <row r="1882" ht="13.8" x14ac:dyDescent="0.25"/>
    <row r="1883" ht="13.8" x14ac:dyDescent="0.25"/>
    <row r="1884" ht="13.8" x14ac:dyDescent="0.25"/>
    <row r="1885" ht="13.8" x14ac:dyDescent="0.25"/>
    <row r="1886" ht="13.8" x14ac:dyDescent="0.25"/>
    <row r="1887" ht="13.8" x14ac:dyDescent="0.25"/>
    <row r="1888" ht="13.8" x14ac:dyDescent="0.25"/>
    <row r="1889" ht="13.8" x14ac:dyDescent="0.25"/>
    <row r="1890" ht="13.8" x14ac:dyDescent="0.25"/>
    <row r="1891" ht="13.8" x14ac:dyDescent="0.25"/>
    <row r="1892" ht="13.8" x14ac:dyDescent="0.25"/>
    <row r="1893" ht="13.8" x14ac:dyDescent="0.25"/>
    <row r="1894" ht="13.8" x14ac:dyDescent="0.25"/>
    <row r="1895" ht="13.8" x14ac:dyDescent="0.25"/>
    <row r="1896" ht="13.8" x14ac:dyDescent="0.25"/>
    <row r="1897" ht="13.8" x14ac:dyDescent="0.25"/>
    <row r="1898" ht="13.8" x14ac:dyDescent="0.25"/>
    <row r="1899" ht="13.8" x14ac:dyDescent="0.25"/>
    <row r="1900" ht="13.8" x14ac:dyDescent="0.25"/>
    <row r="1901" ht="13.8" x14ac:dyDescent="0.25"/>
    <row r="1902" ht="13.8" x14ac:dyDescent="0.25"/>
    <row r="1903" ht="13.8" x14ac:dyDescent="0.25"/>
    <row r="1904" ht="13.8" x14ac:dyDescent="0.25"/>
    <row r="1905" ht="13.8" x14ac:dyDescent="0.25"/>
    <row r="1906" ht="13.8" x14ac:dyDescent="0.25"/>
    <row r="1907" ht="13.8" x14ac:dyDescent="0.25"/>
    <row r="1908" ht="13.8" x14ac:dyDescent="0.25"/>
    <row r="1909" ht="13.8" x14ac:dyDescent="0.25"/>
    <row r="1910" ht="13.8" x14ac:dyDescent="0.25"/>
    <row r="1911" ht="13.8" x14ac:dyDescent="0.25"/>
    <row r="1912" ht="13.8" x14ac:dyDescent="0.25"/>
    <row r="1913" ht="13.8" x14ac:dyDescent="0.25"/>
    <row r="1914" ht="13.8" x14ac:dyDescent="0.25"/>
    <row r="1915" ht="13.8" x14ac:dyDescent="0.25"/>
    <row r="1916" ht="13.8" x14ac:dyDescent="0.25"/>
    <row r="1917" ht="13.8" x14ac:dyDescent="0.25"/>
    <row r="1918" ht="13.8" x14ac:dyDescent="0.25"/>
    <row r="1919" ht="13.8" x14ac:dyDescent="0.25"/>
    <row r="1920" ht="13.8" x14ac:dyDescent="0.25"/>
    <row r="1921" ht="13.8" x14ac:dyDescent="0.25"/>
    <row r="1922" ht="13.8" x14ac:dyDescent="0.25"/>
    <row r="1923" ht="13.8" x14ac:dyDescent="0.25"/>
    <row r="1924" ht="13.8" x14ac:dyDescent="0.25"/>
    <row r="1925" ht="13.8" x14ac:dyDescent="0.25"/>
    <row r="1926" ht="13.8" x14ac:dyDescent="0.25"/>
    <row r="1927" ht="13.8" x14ac:dyDescent="0.25"/>
    <row r="1928" ht="13.8" x14ac:dyDescent="0.25"/>
    <row r="1929" ht="13.8" x14ac:dyDescent="0.25"/>
    <row r="1930" ht="13.8" x14ac:dyDescent="0.25"/>
    <row r="1931" ht="13.8" x14ac:dyDescent="0.25"/>
    <row r="1932" ht="13.8" x14ac:dyDescent="0.25"/>
    <row r="1933" ht="13.8" x14ac:dyDescent="0.25"/>
    <row r="1934" ht="13.8" x14ac:dyDescent="0.25"/>
    <row r="1935" ht="13.8" x14ac:dyDescent="0.25"/>
    <row r="1936" ht="13.8" x14ac:dyDescent="0.25"/>
    <row r="1937" ht="13.8" x14ac:dyDescent="0.25"/>
    <row r="1938" ht="13.8" x14ac:dyDescent="0.25"/>
    <row r="1939" ht="13.8" x14ac:dyDescent="0.25"/>
    <row r="1940" ht="13.8" x14ac:dyDescent="0.25"/>
    <row r="1941" ht="13.8" x14ac:dyDescent="0.25"/>
    <row r="1942" ht="13.8" x14ac:dyDescent="0.25"/>
    <row r="1943" ht="13.8" x14ac:dyDescent="0.25"/>
    <row r="1944" ht="13.8" x14ac:dyDescent="0.25"/>
    <row r="1945" ht="13.8" x14ac:dyDescent="0.25"/>
    <row r="1946" ht="13.8" x14ac:dyDescent="0.25"/>
    <row r="1947" ht="13.8" x14ac:dyDescent="0.25"/>
    <row r="1948" ht="13.8" x14ac:dyDescent="0.25"/>
    <row r="1949" ht="13.8" x14ac:dyDescent="0.25"/>
    <row r="1950" ht="13.8" x14ac:dyDescent="0.25"/>
    <row r="1951" ht="13.8" x14ac:dyDescent="0.25"/>
    <row r="1952" ht="13.8" x14ac:dyDescent="0.25"/>
    <row r="1953" ht="13.8" x14ac:dyDescent="0.25"/>
    <row r="1954" ht="13.8" x14ac:dyDescent="0.25"/>
    <row r="1955" ht="13.8" x14ac:dyDescent="0.25"/>
    <row r="1956" ht="13.8" x14ac:dyDescent="0.25"/>
    <row r="1957" ht="13.8" x14ac:dyDescent="0.25"/>
    <row r="1958" ht="13.8" x14ac:dyDescent="0.25"/>
    <row r="1959" ht="13.8" x14ac:dyDescent="0.25"/>
    <row r="1960" ht="13.8" x14ac:dyDescent="0.25"/>
    <row r="1961" ht="13.8" x14ac:dyDescent="0.25"/>
    <row r="1962" ht="13.8" x14ac:dyDescent="0.25"/>
    <row r="1963" ht="13.8" x14ac:dyDescent="0.25"/>
    <row r="1964" ht="13.8" x14ac:dyDescent="0.25"/>
    <row r="1965" ht="13.8" x14ac:dyDescent="0.25"/>
    <row r="1966" ht="13.8" x14ac:dyDescent="0.25"/>
    <row r="1967" ht="13.8" x14ac:dyDescent="0.25"/>
    <row r="1968" ht="13.8" x14ac:dyDescent="0.25"/>
    <row r="1969" ht="13.8" x14ac:dyDescent="0.25"/>
    <row r="1970" ht="13.8" x14ac:dyDescent="0.25"/>
    <row r="1971" ht="13.8" x14ac:dyDescent="0.25"/>
    <row r="1972" ht="13.8" x14ac:dyDescent="0.25"/>
    <row r="1973" ht="13.8" x14ac:dyDescent="0.25"/>
    <row r="1974" ht="13.8" x14ac:dyDescent="0.25"/>
    <row r="1975" ht="13.8" x14ac:dyDescent="0.25"/>
    <row r="1976" ht="13.8" x14ac:dyDescent="0.25"/>
    <row r="1977" ht="13.8" x14ac:dyDescent="0.25"/>
    <row r="1978" ht="13.8" x14ac:dyDescent="0.25"/>
    <row r="1979" ht="13.8" x14ac:dyDescent="0.25"/>
    <row r="1980" ht="13.8" x14ac:dyDescent="0.25"/>
    <row r="1981" ht="13.8" x14ac:dyDescent="0.25"/>
    <row r="1982" ht="13.8" x14ac:dyDescent="0.25"/>
    <row r="1983" ht="13.8" x14ac:dyDescent="0.25"/>
    <row r="1984" ht="13.8" x14ac:dyDescent="0.25"/>
    <row r="1985" ht="13.8" x14ac:dyDescent="0.25"/>
    <row r="1986" ht="13.8" x14ac:dyDescent="0.25"/>
    <row r="1987" ht="13.8" x14ac:dyDescent="0.25"/>
    <row r="1988" ht="13.8" x14ac:dyDescent="0.25"/>
    <row r="1989" ht="13.8" x14ac:dyDescent="0.25"/>
    <row r="1990" ht="13.8" x14ac:dyDescent="0.25"/>
    <row r="1991" ht="13.8" x14ac:dyDescent="0.25"/>
    <row r="1992" ht="13.8" x14ac:dyDescent="0.25"/>
    <row r="1993" ht="13.8" x14ac:dyDescent="0.25"/>
    <row r="1994" ht="13.8" x14ac:dyDescent="0.25"/>
    <row r="1995" ht="13.8" x14ac:dyDescent="0.25"/>
    <row r="1996" ht="13.8" x14ac:dyDescent="0.25"/>
    <row r="1997" ht="13.8" x14ac:dyDescent="0.25"/>
    <row r="1998" ht="13.8" x14ac:dyDescent="0.25"/>
    <row r="1999" ht="13.8" x14ac:dyDescent="0.25"/>
    <row r="2000" ht="13.8" x14ac:dyDescent="0.25"/>
    <row r="2001" ht="13.8" x14ac:dyDescent="0.25"/>
    <row r="2002" ht="13.8" x14ac:dyDescent="0.25"/>
    <row r="2003" ht="13.8" x14ac:dyDescent="0.25"/>
    <row r="2004" ht="13.8" x14ac:dyDescent="0.25"/>
    <row r="2005" ht="13.8" x14ac:dyDescent="0.25"/>
    <row r="2006" ht="13.8" x14ac:dyDescent="0.25"/>
    <row r="2007" ht="13.8" x14ac:dyDescent="0.25"/>
    <row r="2008" ht="13.8" x14ac:dyDescent="0.25"/>
    <row r="2009" ht="13.8" x14ac:dyDescent="0.25"/>
    <row r="2010" ht="13.8" x14ac:dyDescent="0.25"/>
    <row r="2011" ht="13.8" x14ac:dyDescent="0.25"/>
    <row r="2012" ht="13.8" x14ac:dyDescent="0.25"/>
    <row r="2013" ht="13.8" x14ac:dyDescent="0.25"/>
    <row r="2014" ht="13.8" x14ac:dyDescent="0.25"/>
    <row r="2015" ht="13.8" x14ac:dyDescent="0.25"/>
    <row r="2016" ht="13.8" x14ac:dyDescent="0.25"/>
    <row r="2017" ht="13.8" x14ac:dyDescent="0.25"/>
    <row r="2018" ht="13.8" x14ac:dyDescent="0.25"/>
    <row r="2019" ht="13.8" x14ac:dyDescent="0.25"/>
    <row r="2020" ht="13.8" x14ac:dyDescent="0.25"/>
    <row r="2021" ht="13.8" x14ac:dyDescent="0.25"/>
    <row r="2022" ht="13.8" x14ac:dyDescent="0.25"/>
    <row r="2023" ht="13.8" x14ac:dyDescent="0.25"/>
    <row r="2024" ht="13.8" x14ac:dyDescent="0.25"/>
    <row r="2025" ht="13.8" x14ac:dyDescent="0.25"/>
    <row r="2026" ht="13.8" x14ac:dyDescent="0.25"/>
    <row r="2027" ht="13.8" x14ac:dyDescent="0.25"/>
    <row r="2028" ht="13.8" x14ac:dyDescent="0.25"/>
    <row r="2029" ht="13.8" x14ac:dyDescent="0.25"/>
    <row r="2030" ht="13.8" x14ac:dyDescent="0.25"/>
    <row r="2031" ht="13.8" x14ac:dyDescent="0.25"/>
    <row r="2032" ht="13.8" x14ac:dyDescent="0.25"/>
    <row r="2033" ht="13.8" x14ac:dyDescent="0.25"/>
    <row r="2034" ht="13.8" x14ac:dyDescent="0.25"/>
    <row r="2035" ht="13.8" x14ac:dyDescent="0.25"/>
    <row r="2036" ht="13.8" x14ac:dyDescent="0.25"/>
    <row r="2037" ht="13.8" x14ac:dyDescent="0.25"/>
    <row r="2038" ht="13.8" x14ac:dyDescent="0.25"/>
    <row r="2039" ht="13.8" x14ac:dyDescent="0.25"/>
    <row r="2040" ht="13.8" x14ac:dyDescent="0.25"/>
    <row r="2041" ht="13.8" x14ac:dyDescent="0.25"/>
    <row r="2042" ht="13.8" x14ac:dyDescent="0.25"/>
    <row r="2043" ht="13.8" x14ac:dyDescent="0.25"/>
    <row r="2044" ht="13.8" x14ac:dyDescent="0.25"/>
    <row r="2045" ht="13.8" x14ac:dyDescent="0.25"/>
    <row r="2046" ht="13.8" x14ac:dyDescent="0.25"/>
    <row r="2047" ht="13.8" x14ac:dyDescent="0.25"/>
    <row r="2048" ht="13.8" x14ac:dyDescent="0.25"/>
    <row r="2049" ht="13.8" x14ac:dyDescent="0.25"/>
    <row r="2050" ht="13.8" x14ac:dyDescent="0.25"/>
    <row r="2051" ht="13.8" x14ac:dyDescent="0.25"/>
    <row r="2052" ht="13.8" x14ac:dyDescent="0.25"/>
    <row r="2053" ht="13.8" x14ac:dyDescent="0.25"/>
    <row r="2054" ht="13.8" x14ac:dyDescent="0.25"/>
    <row r="2055" ht="13.8" x14ac:dyDescent="0.25"/>
    <row r="2056" ht="13.8" x14ac:dyDescent="0.25"/>
    <row r="2057" ht="13.8" x14ac:dyDescent="0.25"/>
    <row r="2058" ht="13.8" x14ac:dyDescent="0.25"/>
    <row r="2059" ht="13.8" x14ac:dyDescent="0.25"/>
    <row r="2060" ht="13.8" x14ac:dyDescent="0.25"/>
    <row r="2061" ht="13.8" x14ac:dyDescent="0.25"/>
    <row r="2062" ht="13.8" x14ac:dyDescent="0.25"/>
    <row r="2063" ht="13.8" x14ac:dyDescent="0.25"/>
    <row r="2064" ht="13.8" x14ac:dyDescent="0.25"/>
    <row r="2065" ht="13.8" x14ac:dyDescent="0.25"/>
    <row r="2066" ht="13.8" x14ac:dyDescent="0.25"/>
    <row r="2067" ht="13.8" x14ac:dyDescent="0.25"/>
    <row r="2068" ht="13.8" x14ac:dyDescent="0.25"/>
    <row r="2069" ht="13.8" x14ac:dyDescent="0.25"/>
    <row r="2070" ht="13.8" x14ac:dyDescent="0.25"/>
    <row r="2071" ht="13.8" x14ac:dyDescent="0.25"/>
    <row r="2072" ht="13.8" x14ac:dyDescent="0.25"/>
    <row r="2073" ht="13.8" x14ac:dyDescent="0.25"/>
    <row r="2074" ht="13.8" x14ac:dyDescent="0.25"/>
    <row r="2075" ht="13.8" x14ac:dyDescent="0.25"/>
    <row r="2076" ht="13.8" x14ac:dyDescent="0.25"/>
    <row r="2077" ht="13.8" x14ac:dyDescent="0.25"/>
    <row r="2078" ht="13.8" x14ac:dyDescent="0.25"/>
    <row r="2079" ht="13.8" x14ac:dyDescent="0.25"/>
    <row r="2080" ht="13.8" x14ac:dyDescent="0.25"/>
    <row r="2081" ht="13.8" x14ac:dyDescent="0.25"/>
    <row r="2082" ht="13.8" x14ac:dyDescent="0.25"/>
    <row r="2083" ht="13.8" x14ac:dyDescent="0.25"/>
    <row r="2084" ht="13.8" x14ac:dyDescent="0.25"/>
    <row r="2085" ht="13.8" x14ac:dyDescent="0.25"/>
    <row r="2086" ht="13.8" x14ac:dyDescent="0.25"/>
    <row r="2087" ht="13.8" x14ac:dyDescent="0.25"/>
    <row r="2088" ht="13.8" x14ac:dyDescent="0.25"/>
    <row r="2089" ht="13.8" x14ac:dyDescent="0.25"/>
    <row r="2090" ht="13.8" x14ac:dyDescent="0.25"/>
    <row r="2091" ht="13.8" x14ac:dyDescent="0.25"/>
    <row r="2092" ht="13.8" x14ac:dyDescent="0.25"/>
    <row r="2093" ht="13.8" x14ac:dyDescent="0.25"/>
    <row r="2094" ht="13.8" x14ac:dyDescent="0.25"/>
    <row r="2095" ht="13.8" x14ac:dyDescent="0.25"/>
    <row r="2096" ht="13.8" x14ac:dyDescent="0.25"/>
    <row r="2097" ht="13.8" x14ac:dyDescent="0.25"/>
    <row r="2098" ht="13.8" x14ac:dyDescent="0.25"/>
    <row r="2099" ht="13.8" x14ac:dyDescent="0.25"/>
    <row r="2100" ht="13.8" x14ac:dyDescent="0.25"/>
    <row r="2101" ht="13.8" x14ac:dyDescent="0.25"/>
    <row r="2102" ht="13.8" x14ac:dyDescent="0.25"/>
    <row r="2103" ht="13.8" x14ac:dyDescent="0.25"/>
    <row r="2104" ht="13.8" x14ac:dyDescent="0.25"/>
    <row r="2105" ht="13.8" x14ac:dyDescent="0.25"/>
    <row r="2106" ht="13.8" x14ac:dyDescent="0.25"/>
    <row r="2107" ht="13.8" x14ac:dyDescent="0.25"/>
    <row r="2108" ht="13.8" x14ac:dyDescent="0.25"/>
    <row r="2109" ht="13.8" x14ac:dyDescent="0.25"/>
    <row r="2110" ht="13.8" x14ac:dyDescent="0.25"/>
    <row r="2111" ht="13.8" x14ac:dyDescent="0.25"/>
    <row r="2112" ht="13.8" x14ac:dyDescent="0.25"/>
    <row r="2113" ht="13.8" x14ac:dyDescent="0.25"/>
    <row r="2114" ht="13.8" x14ac:dyDescent="0.25"/>
    <row r="2115" ht="13.8" x14ac:dyDescent="0.25"/>
    <row r="2116" ht="13.8" x14ac:dyDescent="0.25"/>
    <row r="2117" ht="13.8" x14ac:dyDescent="0.25"/>
    <row r="2118" ht="13.8" x14ac:dyDescent="0.25"/>
    <row r="2119" ht="13.8" x14ac:dyDescent="0.25"/>
    <row r="2120" ht="13.8" x14ac:dyDescent="0.25"/>
    <row r="2121" ht="13.8" x14ac:dyDescent="0.25"/>
    <row r="2122" ht="13.8" x14ac:dyDescent="0.25"/>
    <row r="2123" ht="13.8" x14ac:dyDescent="0.25"/>
    <row r="2124" ht="13.8" x14ac:dyDescent="0.25"/>
    <row r="2125" ht="13.8" x14ac:dyDescent="0.25"/>
    <row r="2126" ht="13.8" x14ac:dyDescent="0.25"/>
    <row r="2127" ht="13.8" x14ac:dyDescent="0.25"/>
    <row r="2128" ht="13.8" x14ac:dyDescent="0.25"/>
    <row r="2129" ht="13.8" x14ac:dyDescent="0.25"/>
    <row r="2130" ht="13.8" x14ac:dyDescent="0.25"/>
    <row r="2131" ht="13.8" x14ac:dyDescent="0.25"/>
    <row r="2132" ht="13.8" x14ac:dyDescent="0.25"/>
    <row r="2133" ht="13.8" x14ac:dyDescent="0.25"/>
    <row r="2134" ht="13.8" x14ac:dyDescent="0.25"/>
    <row r="2135" ht="13.8" x14ac:dyDescent="0.25"/>
    <row r="2136" ht="13.8" x14ac:dyDescent="0.25"/>
    <row r="2137" ht="13.8" x14ac:dyDescent="0.25"/>
    <row r="2138" ht="13.8" x14ac:dyDescent="0.25"/>
    <row r="2139" ht="13.8" x14ac:dyDescent="0.25"/>
    <row r="2140" ht="13.8" x14ac:dyDescent="0.25"/>
    <row r="2141" ht="13.8" x14ac:dyDescent="0.25"/>
    <row r="2142" ht="13.8" x14ac:dyDescent="0.25"/>
    <row r="2143" ht="13.8" x14ac:dyDescent="0.25"/>
    <row r="2144" ht="13.8" x14ac:dyDescent="0.25"/>
    <row r="2145" ht="13.8" x14ac:dyDescent="0.25"/>
    <row r="2146" ht="13.8" x14ac:dyDescent="0.25"/>
    <row r="2147" ht="13.8" x14ac:dyDescent="0.25"/>
    <row r="2148" ht="13.8" x14ac:dyDescent="0.25"/>
    <row r="2149" ht="13.8" x14ac:dyDescent="0.25"/>
    <row r="2150" ht="13.8" x14ac:dyDescent="0.25"/>
    <row r="2151" ht="13.8" x14ac:dyDescent="0.25"/>
    <row r="2152" ht="13.8" x14ac:dyDescent="0.25"/>
    <row r="2153" ht="13.8" x14ac:dyDescent="0.25"/>
    <row r="2154" ht="13.8" x14ac:dyDescent="0.25"/>
    <row r="2155" ht="13.8" x14ac:dyDescent="0.25"/>
    <row r="2156" ht="13.8" x14ac:dyDescent="0.25"/>
    <row r="2157" ht="13.8" x14ac:dyDescent="0.25"/>
    <row r="2158" ht="13.8" x14ac:dyDescent="0.25"/>
    <row r="2159" ht="13.8" x14ac:dyDescent="0.25"/>
    <row r="2160" ht="13.8" x14ac:dyDescent="0.25"/>
    <row r="2161" ht="13.8" x14ac:dyDescent="0.25"/>
    <row r="2162" ht="13.8" x14ac:dyDescent="0.25"/>
    <row r="2163" ht="13.8" x14ac:dyDescent="0.25"/>
    <row r="2164" ht="13.8" x14ac:dyDescent="0.25"/>
    <row r="2165" ht="13.8" x14ac:dyDescent="0.25"/>
    <row r="2166" ht="13.8" x14ac:dyDescent="0.25"/>
    <row r="2167" ht="13.8" x14ac:dyDescent="0.25"/>
    <row r="2168" ht="13.8" x14ac:dyDescent="0.25"/>
    <row r="2169" ht="13.8" x14ac:dyDescent="0.25"/>
    <row r="2170" ht="13.8" x14ac:dyDescent="0.25"/>
    <row r="2171" ht="13.8" x14ac:dyDescent="0.25"/>
    <row r="2172" ht="13.8" x14ac:dyDescent="0.25"/>
    <row r="2173" ht="13.8" x14ac:dyDescent="0.25"/>
    <row r="2174" ht="13.8" x14ac:dyDescent="0.25"/>
    <row r="2175" ht="13.8" x14ac:dyDescent="0.25"/>
    <row r="2176" ht="13.8" x14ac:dyDescent="0.25"/>
    <row r="2177" ht="13.8" x14ac:dyDescent="0.25"/>
    <row r="2178" ht="13.8" x14ac:dyDescent="0.25"/>
    <row r="2179" ht="13.8" x14ac:dyDescent="0.25"/>
    <row r="2180" ht="13.8" x14ac:dyDescent="0.25"/>
    <row r="2181" ht="13.8" x14ac:dyDescent="0.25"/>
    <row r="2182" ht="13.8" x14ac:dyDescent="0.25"/>
    <row r="2183" ht="13.8" x14ac:dyDescent="0.25"/>
    <row r="2184" ht="13.8" x14ac:dyDescent="0.25"/>
    <row r="2185" ht="13.8" x14ac:dyDescent="0.25"/>
    <row r="2186" ht="13.8" x14ac:dyDescent="0.25"/>
    <row r="2187" ht="13.8" x14ac:dyDescent="0.25"/>
    <row r="2188" ht="13.8" x14ac:dyDescent="0.25"/>
    <row r="2189" ht="13.8" x14ac:dyDescent="0.25"/>
    <row r="2190" ht="13.8" x14ac:dyDescent="0.25"/>
    <row r="2191" ht="13.8" x14ac:dyDescent="0.25"/>
    <row r="2192" ht="13.8" x14ac:dyDescent="0.25"/>
    <row r="2193" ht="13.8" x14ac:dyDescent="0.25"/>
    <row r="2194" ht="13.8" x14ac:dyDescent="0.25"/>
    <row r="2195" ht="13.8" x14ac:dyDescent="0.25"/>
    <row r="2196" ht="13.8" x14ac:dyDescent="0.25"/>
    <row r="2197" ht="13.8" x14ac:dyDescent="0.25"/>
    <row r="2198" ht="13.8" x14ac:dyDescent="0.25"/>
    <row r="2199" ht="13.8" x14ac:dyDescent="0.25"/>
    <row r="2200" ht="13.8" x14ac:dyDescent="0.25"/>
    <row r="2201" ht="13.8" x14ac:dyDescent="0.25"/>
    <row r="2202" ht="13.8" x14ac:dyDescent="0.25"/>
    <row r="2203" ht="13.8" x14ac:dyDescent="0.25"/>
    <row r="2204" ht="13.8" x14ac:dyDescent="0.25"/>
    <row r="2205" ht="13.8" x14ac:dyDescent="0.25"/>
    <row r="2206" ht="13.8" x14ac:dyDescent="0.25"/>
    <row r="2207" ht="13.8" x14ac:dyDescent="0.25"/>
    <row r="2208" ht="13.8" x14ac:dyDescent="0.25"/>
    <row r="2209" ht="13.8" x14ac:dyDescent="0.25"/>
    <row r="2210" ht="13.8" x14ac:dyDescent="0.25"/>
    <row r="2211" ht="13.8" x14ac:dyDescent="0.25"/>
    <row r="2212" ht="13.8" x14ac:dyDescent="0.25"/>
    <row r="2213" ht="13.8" x14ac:dyDescent="0.25"/>
    <row r="2214" ht="13.8" x14ac:dyDescent="0.25"/>
    <row r="2215" ht="13.8" x14ac:dyDescent="0.25"/>
    <row r="2216" ht="13.8" x14ac:dyDescent="0.25"/>
    <row r="2217" ht="13.8" x14ac:dyDescent="0.25"/>
    <row r="2218" ht="13.8" x14ac:dyDescent="0.25"/>
    <row r="2219" ht="13.8" x14ac:dyDescent="0.25"/>
    <row r="2220" ht="13.8" x14ac:dyDescent="0.25"/>
    <row r="2221" ht="13.8" x14ac:dyDescent="0.25"/>
    <row r="2222" ht="13.8" x14ac:dyDescent="0.25"/>
    <row r="2223" ht="13.8" x14ac:dyDescent="0.25"/>
    <row r="2224" ht="13.8" x14ac:dyDescent="0.25"/>
    <row r="2225" ht="13.8" x14ac:dyDescent="0.25"/>
    <row r="2226" ht="13.8" x14ac:dyDescent="0.25"/>
    <row r="2227" ht="13.8" x14ac:dyDescent="0.25"/>
    <row r="2228" ht="13.8" x14ac:dyDescent="0.25"/>
    <row r="2229" ht="13.8" x14ac:dyDescent="0.25"/>
    <row r="2230" ht="13.8" x14ac:dyDescent="0.25"/>
    <row r="2231" ht="13.8" x14ac:dyDescent="0.25"/>
    <row r="2232" ht="13.8" x14ac:dyDescent="0.25"/>
    <row r="2233" ht="13.8" x14ac:dyDescent="0.25"/>
    <row r="2234" ht="13.8" x14ac:dyDescent="0.25"/>
    <row r="2235" ht="13.8" x14ac:dyDescent="0.25"/>
    <row r="2236" ht="13.8" x14ac:dyDescent="0.25"/>
    <row r="2237" ht="13.8" x14ac:dyDescent="0.25"/>
    <row r="2238" ht="13.8" x14ac:dyDescent="0.25"/>
    <row r="2239" ht="13.8" x14ac:dyDescent="0.25"/>
    <row r="2240" ht="13.8" x14ac:dyDescent="0.25"/>
    <row r="2241" ht="13.8" x14ac:dyDescent="0.25"/>
    <row r="2242" ht="13.8" x14ac:dyDescent="0.25"/>
    <row r="2243" ht="13.8" x14ac:dyDescent="0.25"/>
    <row r="2244" ht="13.8" x14ac:dyDescent="0.25"/>
    <row r="2245" ht="13.8" x14ac:dyDescent="0.25"/>
    <row r="2246" ht="13.8" x14ac:dyDescent="0.25"/>
    <row r="2247" ht="13.8" x14ac:dyDescent="0.25"/>
    <row r="2248" ht="13.8"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2 2 1 7 b a 3 b - 9 2 8 0 - 4 0 5 a - 8 b 5 4 - 7 e 2 8 f 7 3 0 3 5 4 d "   x m l n s = " h t t p : / / s c h e m a s . m i c r o s o f t . c o m / D a t a M a s h u p " > A A A A A C 0 G A A B Q S w M E F A A C A A g A m q m 7 U M g u c i y m A A A A + A A A A B I A H A B D b 2 5 m a W c v U G F j a 2 F n Z S 5 4 b W w g o h g A K K A U A A A A A A A A A A A A A A A A A A A A A A A A A A A A h Y + x D o I w F E V / h X S n L R A T J I 8 y u E p i Q j S u p F R o h I e h x f J v D n 6 S v y C J o m 6 O 9 + Q M 5 z 5 u d 8 i m r v W u a j C 6 x 5 Q E l B N P o e w r j X V K R n v y Y 5 I J 2 J X y X N b K m 2 U 0 y W S q l D T W X h L G n H P U R b Q f a h Z y H r B j v i 1 k o 7 q S f G T 9 X / Y 1 G l u i V E T A 4 R U j Q h p z u o p 5 R N c 8 A L Z g y D V + l X A u p h z Y D 4 T N 2 N p x U E K h v y + A L R P Y + 4 V 4 A l B L A w Q U A A I A C A C a q b t 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q m 7 U A u c E f Q l A w A A T w o A A B M A H A B G b 3 J t d W x h c y 9 T Z W N 0 a W 9 u M S 5 t I K I Y A C i g F A A A A A A A A A A A A A A A A A A A A A A A A A A A A N V V U W / a M B B + R + I / W O 4 L l T I 0 q q 0 P 7 d K q h b I y b Y w C f Q J U u e R K o i U 2 s x 0 o Q v z 3 n W M g g Z C x S p O m 8 Y I 5 n 7 / v u + 8 O W 8 F Y B 4 K T n v 2 u X Z Z L 5 Z L y m Q S P n N D 7 L m k w z S h x S Q i 6 X C L 4 6 Y l Y j g E j T R F 6 I K v N I A R V o f W L 4 a M C q Y Z f G J / 4 8 b A h 5 j w U z F N D X z 5 5 T P n P g k n v 6 c V k P y 3 0 c A N 9 6 l j Y E 9 q F S M y Q 9 r v 2 Q Z K 6 C O O I K 0 P d Z 8 8 h V H s Q o s Z 1 u G J V O E t a F 1 w D 1 3 S V A q E i D a a A + 8 D z g J N E Y W 0 f q S v m q l L E 6 h B g Y 5 8 M b r S W w X O s Q Y 2 u B x Z u d E 0 + X R E t Y 0 g Z W 3 w m f g C p x 0 q L i D R j b s 1 M K W 8 8 z 0 J X C u U 5 h P Y l 4 + p F y C i J b U S c 7 M c r g 3 X R o 9 M j 7 u W K 3 t h X L N k h y 3 2 + j L V 3 r 1 P G P a R J Q N c 0 G R a 7 n 6 y 3 9 R Y o O 1 S v B b E p b R a B E b p f / A n t s W i K 5 M n P 0 4 w F d R 9 H z 2 h b T C G V t D 1 v Y c 2 m g S 2 o x F k u K c 6 l E a M x k 3 i 4 X h l P 7 q J p q 4 H R F t f n H 6 o G J Q l / B g S R m 2 w N r z o J 3 0 w g n 3 u n f R 6 M P 0 s R T 3 M H m p 1 c q A 8 y y k p h f J H E A 9 W G + X 0 g I X f i 9 p F 0 Y Y J t z O 2 Y 9 C z W d q P D F o l d h 8 i 7 w F S K t a H H 0 g 6 X 0 A c e G 5 a F y p d u 9 7 7 h 2 P p q c 5 D H 0 T N I K 5 x 5 R u H e w d X h 1 p J 5 o H 3 y V Y x Z e L z N O z O B V H k r k g 6 j C g r 8 X a t N D 3 P W 3 k S 0 o 3 B / o h K / / q C 0 t 1 H W b H G / K 6 x c C v h x 0 t 0 H I P t X + 5 8 e g T a b B R O W 3 G h 4 t g h 2 + X 6 1 v U p T d z J n s 2 Z 0 m M Q b C W 9 u i 7 j j D M Y Z G b T U N u c h B r l w z S P h k N u A M 7 l o 4 V W v g 5 c A p L t 7 2 E m a 4 F K b Z v 4 B e z B d + B n j z H o J 3 G i 3 P + n l e L R T d T W r N s Q 4 j l B H J S 3 G G T Q g D K I A 1 y 5 1 k H 5 t j l s 7 d 8 g d H w s v 4 B O 3 d v b x z C E P s d D Q 0 4 s Q 3 H R Z b Q s O o 7 S D H S k i 3 M P n D R i O R q Z 5 6 5 1 1 f N M 9 M l j H b 8 K w h z P I p L K V 7 g x s D j X x Y b B 9 u B K n 0 E K j F g n p k l J 4 B b S E y S b a E 4 f M v C e U X t A C z + i K k t F B Z 4 s t z d h 4 S t y r N O M f G P / 3 z T e I m w Y U o K c d s n i X v w B Q S w E C L Q A U A A I A C A C a q b t Q y C 5 y L K Y A A A D 4 A A A A E g A A A A A A A A A A A A A A A A A A A A A A Q 2 9 u Z m l n L 1 B h Y 2 t h Z 2 U u e G 1 s U E s B A i 0 A F A A C A A g A m q m 7 U A / K 6 a u k A A A A 6 Q A A A B M A A A A A A A A A A A A A A A A A 8 g A A A F t D b 2 5 0 Z W 5 0 X 1 R 5 c G V z X S 5 4 b W x Q S w E C L Q A U A A I A C A C a q b t Q C 5 w R 9 C U D A A B P C g A A E w A A A A A A A A A A A A A A A A D j A Q A A R m 9 y b X V s Y X M v U 2 V j d G l v b j E u b V B L B Q Y A A A A A A w A D A M I A A A B V 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N J g A A A A A A A G s 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F 5 a l V B V 0 J W N 3 l R c E 9 n b m d Z M V N Z d X V H M V J 5 W V c 1 e l p t O X l i U 0 J H Y V d 4 b E l H W n l i M j B n U 0 Z J Z 1 J H R j B Z U U F B Q U F B Q U F B Q U F B Q U F l M E w 2 W X p 5 R 1 l U S m J h Z V d N W G 1 p c 3 R E a 2 h s Y k h C b G N p Q l J k V 1 Z 5 Y V d W e k F B R X l q V U F X Q l Y 3 e V F w T 2 d u Z 1 k x U 1 l 1 d U F B Q U F B Q T 0 9 I i A v P j w v U 3 R h Y m x l R W 5 0 c m l l c z 4 8 L 0 l 0 Z W 0 + P E l 0 Z W 0 + P E l 0 Z W 1 M b 2 N h d G l v b j 4 8 S X R l b V R 5 c G U + R m 9 y b X V s Y T w v S X R l b V R 5 c G U + P E l 0 Z W 1 Q Y X R o P l N l Y 3 R p b 2 4 x L 0 h S J T I w R G F 0 Y 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S I g L z 4 8 R W 5 0 c n k g V H l w Z T 0 i R m l s b G V k Q 2 9 t c G x l d G V S Z X N 1 b H R U b 1 d v c m t z a G V l d C I g V m F s d W U 9 I m w w I i A v P j x F b n R y e S B U e X B l P S J G a W x s R X J y b 3 J D b 2 R l I i B W Y W x 1 Z T 0 i c 1 V u a 2 5 v d 2 4 i I C 8 + P E V u d H J 5 I F R 5 c G U 9 I k Z p b G x D b 3 V u d C I g V m F s d W U 9 I m w y M j E y O S I g L z 4 8 R W 5 0 c n k g V H l w Z T 0 i Q W R k Z W R U b 0 R h d G F N b 2 R l b C I g V m F s d W U 9 I m w x I i A v P j x F b n R y e S B U e X B l P S J G a W x s R X J y b 3 J D b 3 V u d C I g V m F s d W U 9 I m w w I i A v P j x F b n R y e S B U e X B l P S J G a W x s T G F z d F V w Z G F 0 Z W Q i I F Z h b H V l P S J k M j A y M C 0 w N S 0 y N 1 Q x N T o 0 M j o 1 M S 4 5 M j Q z M D g x W i I g L z 4 8 R W 5 0 c n k g V H l w Z T 0 i R m l s b E N v b H V t b l R 5 c G V z I i B W Y W x 1 Z T 0 i c 0 N R T U d B d 1 l H Q U F Z R 0 N R W U F C Z 0 1 G Q X c 9 P S I g L z 4 8 R W 5 0 c n k g V H l w Z T 0 i R m l s b E N v b H V t b k 5 h b W V z I i B W Y W x 1 Z T 0 i c 1 s m c X V v d D t E Y X R l J n F 1 b 3 Q 7 L C Z x d W 9 0 O 0 V t c E l E J n F 1 b 3 Q 7 L C Z x d W 9 0 O 0 d l b m R l c i Z x d W 9 0 O y w m c X V v d D t B Z 2 U m c X V v d D s s J n F 1 b 3 Q 7 R X R o b m l j R 3 J v d X A m c X V v d D s s J n F 1 b 3 Q 7 R l A m c X V v d D s s J n F 1 b 3 Q 7 V G V y b U R h d G U m c X V v d D s s J n F 1 b 3 Q 7 a X N O Z X d I a X J l J n F 1 b 3 Q 7 L C Z x d W 9 0 O 0 J V I F J l Z 2 l v b i Z x d W 9 0 O y w m c X V v d D t I a X J l R G F 0 Z S Z x d W 9 0 O y w m c X V v d D t Q Y X l U e X B l J n F 1 b 3 Q 7 L C Z x d W 9 0 O 1 R l c m 1 S Z W F z b 2 4 m c X V v d D s s J n F 1 b 3 Q 7 Q W d l R 3 J v d X A m c X V v d D s s J n F 1 b 3 Q 7 V G V u d X J l R G F 5 c y Z x d W 9 0 O y w m c X V v d D t U Z W 5 1 c m V N b 2 5 0 a H M m c X V v d D s s J n F 1 b 3 Q 7 Q m F k S G l y Z X M 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S F I g R G F 0 Y S 9 D a G F u Z 2 V k I F R 5 c G U g d 2 l 0 a C B M b 2 N h b G U x L n t E Y X R l L D B 9 J n F 1 b 3 Q 7 L C Z x d W 9 0 O 1 N l Y 3 R p b 2 4 x L 0 h S I E R h d G E v Q 2 h h b m d l Z C B U e X B l L n t F b X B J R C w x f S Z x d W 9 0 O y w m c X V v d D t T Z W N 0 a W 9 u M S 9 I U i B E Y X R h L 0 N o Y W 5 n Z W Q g V H l w Z S 5 7 R 2 V u Z G V y L D J 9 J n F 1 b 3 Q 7 L C Z x d W 9 0 O 1 N l Y 3 R p b 2 4 x L 0 h S I E R h d G E v Q 2 h h b m d l Z C B U e X B l L n t B Z 2 U s M 3 0 m c X V v d D s s J n F 1 b 3 Q 7 U 2 V j d G l v b j E v S F I g R G F 0 Y S 9 D a G F u Z 2 V k I F R 5 c G U u e 0 V 0 a G 5 p Y 0 d y b 3 V w L D R 9 J n F 1 b 3 Q 7 L C Z x d W 9 0 O 1 N l Y 3 R p b 2 4 x L 0 h S I E R h d G E v Q 2 h h b m d l Z C B U e X B l L n t G U C w 1 f S Z x d W 9 0 O y w m c X V v d D t T Z W N 0 a W 9 u M S 9 I U i B E Y X R h L 0 N o Y W 5 n Z W Q g V H l w Z S 5 7 V G V y b U R h d G U s N n 0 m c X V v d D s s J n F 1 b 3 Q 7 U 2 V j d G l v b j E v S F I g R G F 0 Y S 9 D a G F u Z 2 V k I F R 5 c G U u e 2 l z T m V 3 S G l y Z S w 3 f S Z x d W 9 0 O y w m c X V v d D t T Z W N 0 a W 9 u M S 9 I U i B E Y X R h L 0 N o Y W 5 n Z W Q g V H l w Z S 5 7 Q l U g U m V n a W 9 u L D h 9 J n F 1 b 3 Q 7 L C Z x d W 9 0 O 1 N l Y 3 R p b 2 4 x L 0 h S I E R h d G E v Q 2 h h b m d l Z C B U e X B l I H d p d G g g T G 9 j Y W x l L n t I a X J l R G F 0 Z S w 5 f S Z x d W 9 0 O y w m c X V v d D t T Z W N 0 a W 9 u M S 9 I U i B E Y X R h L 0 N o Y W 5 n Z W Q g V H l w Z S 5 7 U G F 5 V H l w Z S w x M H 0 m c X V v d D s s J n F 1 b 3 Q 7 U 2 V j d G l v b j E v S F I g R G F 0 Y S 9 D a G F u Z 2 V k I F R 5 c G U u e 1 R l c m 1 S Z W F z b 2 4 s M T F 9 J n F 1 b 3 Q 7 L C Z x d W 9 0 O 1 N l Y 3 R p b 2 4 x L 0 h S I E R h d G E v Q 2 h h b m d l Z C B U e X B l L n t B Z 2 V H c m 9 1 c C w x M n 0 m c X V v d D s s J n F 1 b 3 Q 7 U 2 V j d G l v b j E v S F I g R G F 0 Y S 9 D a G F u Z 2 V k I F R 5 c G U u e 1 R l b n V y Z U R h e X M s M T N 9 J n F 1 b 3 Q 7 L C Z x d W 9 0 O 1 N l Y 3 R p b 2 4 x L 0 h S I E R h d G E v Q 2 h h b m d l Z C B U e X B l L n t U Z W 5 1 c m V N b 2 5 0 a H M s M T R 9 J n F 1 b 3 Q 7 L C Z x d W 9 0 O 1 N l Y 3 R p b 2 4 x L 0 h S I E R h d G E v Q 2 h h b m d l Z C B U e X B l L n t C Y W R I a X J l c y w x N X 0 m c X V v d D t d L C Z x d W 9 0 O 0 N v b H V t b k N v d W 5 0 J n F 1 b 3 Q 7 O j E 2 L C Z x d W 9 0 O 0 t l e U N v b H V t b k 5 h b W V z J n F 1 b 3 Q 7 O l t d L C Z x d W 9 0 O 0 N v b H V t b k l k Z W 5 0 a X R p Z X M m c X V v d D s 6 W y Z x d W 9 0 O 1 N l Y 3 R p b 2 4 x L 0 h S I E R h d G E v Q 2 h h b m d l Z C B U e X B l I H d p d G g g T G 9 j Y W x l M S 5 7 R G F 0 Z S w w f S Z x d W 9 0 O y w m c X V v d D t T Z W N 0 a W 9 u M S 9 I U i B E Y X R h L 0 N o Y W 5 n Z W Q g V H l w Z S 5 7 R W 1 w S U Q s M X 0 m c X V v d D s s J n F 1 b 3 Q 7 U 2 V j d G l v b j E v S F I g R G F 0 Y S 9 D a G F u Z 2 V k I F R 5 c G U u e 0 d l b m R l c i w y f S Z x d W 9 0 O y w m c X V v d D t T Z W N 0 a W 9 u M S 9 I U i B E Y X R h L 0 N o Y W 5 n Z W Q g V H l w Z S 5 7 Q W d l L D N 9 J n F 1 b 3 Q 7 L C Z x d W 9 0 O 1 N l Y 3 R p b 2 4 x L 0 h S I E R h d G E v Q 2 h h b m d l Z C B U e X B l L n t F d G h u a W N H c m 9 1 c C w 0 f S Z x d W 9 0 O y w m c X V v d D t T Z W N 0 a W 9 u M S 9 I U i B E Y X R h L 0 N o Y W 5 n Z W Q g V H l w Z S 5 7 R l A s N X 0 m c X V v d D s s J n F 1 b 3 Q 7 U 2 V j d G l v b j E v S F I g R G F 0 Y S 9 D a G F u Z 2 V k I F R 5 c G U u e 1 R l c m 1 E Y X R l L D Z 9 J n F 1 b 3 Q 7 L C Z x d W 9 0 O 1 N l Y 3 R p b 2 4 x L 0 h S I E R h d G E v Q 2 h h b m d l Z C B U e X B l L n t p c 0 5 l d 0 h p c m U s N 3 0 m c X V v d D s s J n F 1 b 3 Q 7 U 2 V j d G l v b j E v S F I g R G F 0 Y S 9 D a G F u Z 2 V k I F R 5 c G U u e 0 J V I F J l Z 2 l v b i w 4 f S Z x d W 9 0 O y w m c X V v d D t T Z W N 0 a W 9 u M S 9 I U i B E Y X R h L 0 N o Y W 5 n Z W Q g V H l w Z S B 3 a X R o I E x v Y 2 F s Z S 5 7 S G l y Z U R h d G U s O X 0 m c X V v d D s s J n F 1 b 3 Q 7 U 2 V j d G l v b j E v S F I g R G F 0 Y S 9 D a G F u Z 2 V k I F R 5 c G U u e 1 B h e V R 5 c G U s M T B 9 J n F 1 b 3 Q 7 L C Z x d W 9 0 O 1 N l Y 3 R p b 2 4 x L 0 h S I E R h d G E v Q 2 h h b m d l Z C B U e X B l L n t U Z X J t U m V h c 2 9 u L D E x f S Z x d W 9 0 O y w m c X V v d D t T Z W N 0 a W 9 u M S 9 I U i B E Y X R h L 0 N o Y W 5 n Z W Q g V H l w Z S 5 7 Q W d l R 3 J v d X A s M T J 9 J n F 1 b 3 Q 7 L C Z x d W 9 0 O 1 N l Y 3 R p b 2 4 x L 0 h S I E R h d G E v Q 2 h h b m d l Z C B U e X B l L n t U Z W 5 1 c m V E Y X l z L D E z f S Z x d W 9 0 O y w m c X V v d D t T Z W N 0 a W 9 u M S 9 I U i B E Y X R h L 0 N o Y W 5 n Z W Q g V H l w Z S 5 7 V G V u d X J l T W 9 u d G h z L D E 0 f S Z x d W 9 0 O y w m c X V v d D t T Z W N 0 a W 9 u M S 9 I U i B E Y X R h L 0 N o Y W 5 n Z W Q g V H l w Z S 5 7 Q m F k S G l y Z X M s M T V 9 J n F 1 b 3 Q 7 X S w m c X V v d D t S Z W x h d G l v b n N o a X B J b m Z v J n F 1 b 3 Q 7 O l t d f S I g L z 4 8 R W 5 0 c n k g V H l w Z T 0 i U X V l c n l J R C I g V m F s d W U 9 I n M 2 Y j Y 4 O D A 0 Y S 1 m Z W M w L T R k N 2 I t O D F l Z S 0 z M j c 4 O T Y 0 N z B j N D Q i I C 8 + P C 9 T d G F i b G V F b n R y a W V z P j w v S X R l b T 4 8 S X R l b T 4 8 S X R l b U x v Y 2 F 0 a W 9 u P j x J d G V t V H l w Z T 5 G b 3 J t d W x h P C 9 J d G V t V H l w Z T 4 8 S X R l b V B h d G g + U 2 V j d G l v b j E v S F I l M j B E Y X R h L 1 N v d X J j Z T w v S X R l b V B h d G g + P C 9 J d G V t T G 9 j Y X R p b 2 4 + P F N 0 Y W J s Z U V u d H J p Z X M g L z 4 8 L 0 l 0 Z W 0 + P E l 0 Z W 0 + P E l 0 Z W 1 M b 2 N h d G l v b j 4 8 S X R l b V R 5 c G U + R m 9 y b X V s Y T w v S X R l b V R 5 c G U + P E l 0 Z W 1 Q Y X R o P l N l Y 3 R p b 2 4 x L 0 h S J T I w R G F 0 Y S 9 S Z W 1 v d m V k J T I w T 3 R o Z X I l M j B D b 2 x 1 b W 5 z P C 9 J d G V t U G F 0 a D 4 8 L 0 l 0 Z W 1 M b 2 N h d G l v b j 4 8 U 3 R h Y m x l R W 5 0 c m l l c y A v P j w v S X R l b T 4 8 S X R l b T 4 8 S X R l b U x v Y 2 F 0 a W 9 u P j x J d G V t V H l w Z T 5 G b 3 J t d W x h P C 9 J d G V t V H l w Z T 4 8 S X R l b V B h d G g + U 2 V j d G l v b j E v U 2 F t c G x l J T I w R m l s Z T w v S X R l b V B h d G g + P C 9 J d G V t T G 9 j Y X R p b 2 4 + P F N 0 Y W J s Z U V u d H J p Z X M + P E V u d H J 5 I F R 5 c G U 9 I k l z U H J p d m F 0 Z S I g V m F s d W U 9 I m w w I i A v P j x F b n R y e S B U e X B l P S J C d W Z m Z X J O Z X h 0 U m V m c m V z a C I g V m F s d W U 9 I m w x I i A v P j x F b n R y e S B U e X B l P S J S Z X N 1 b H R U e X B l I i B W Y W x 1 Z T 0 i c 0 J p b m F y e S I g L z 4 8 R W 5 0 c n k g V H l w Z T 0 i T m F t Z V V w Z G F 0 Z W R B Z n R l c k Z p b G w i I F Z h b H V l P S J s M S I g L z 4 8 R W 5 0 c n k g V H l w Z T 0 i T m F 2 a W d h d G l v b l N 0 Z X B O Y W 1 l I i B W Y W x 1 Z T 0 i c 0 5 h d m l n Y X R p b 2 4 i I C 8 + P E V u d H J 5 I F R 5 c G U 9 I k x v Y W R l Z F R v Q W 5 h b H l z a X N T Z X J 2 a W N l c y I g V m F s d W U 9 I m w w I i A v P j x F b n R y e S B U e X B l P S J G a W x s U 3 R h d H V z I i B W Y W x 1 Z T 0 i c 0 N v b X B s Z X R l I i A v P j x F b n R y e S B U e X B l P S J G a W x s T G F z d F V w Z G F 0 Z W Q i I F Z h b H V l P S J k M j A y M C 0 w N S 0 y N 1 Q x M j o 1 N D o 0 O S 4 0 O T E w O D E 3 W i I g L z 4 8 R W 5 0 c n k g V H l w Z T 0 i R m l s b E V y c m 9 y Q 2 9 k Z S I g V m F s d W U 9 I n N V b m t u b 3 d u I i A v P j x F b n R y e S B U e X B l P S J B Z G R l Z F R v R G F 0 Y U 1 v Z G V s I i B W Y W x 1 Z T 0 i b D A i I C 8 + P E V u d H J 5 I F R 5 c G U 9 I k x v Y W R U b 1 J l c G 9 y d E R p c 2 F i b G V k I i B W Y W x 1 Z T 0 i b D E i I C 8 + P E V u d H J 5 I F R 5 c G U 9 I l F 1 Z X J 5 R 3 J v d X B J R C I g V m F s d W U 9 I n M 5 O G J l Z D A x Z S 0 y M W N m L T R j O T g t O T Z k Y S 0 3 O T Y z M T c 5 Y T J i M m Q i I C 8 + P E V u d H J 5 I F R 5 c G U 9 I k Z p b G x F b m F i b G V k I i B W Y W x 1 Z T 0 i b D A i I C 8 + P E V u d H J 5 I F R 5 c G U 9 I k Z p b G x P Y m p l Y 3 R U e X B l I i B W Y W x 1 Z T 0 i c 0 N v b m 5 l Y 3 R p b 2 5 P b m x 5 I i A v P j x F b n R y e S B U e X B l P S J G a W x s V G 9 E Y X R h T W 9 k Z W x F b m F i b G V k I i B W Y W x 1 Z T 0 i b D A 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U m V t b 3 Z l Z C U y M E 9 0 a G V y J T I w Q 2 9 s d W 1 u c z 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k x v Y W R U b 1 J l c G 9 y d E R p c 2 F i b G V k I i B W Y W x 1 Z T 0 i b D E i I C 8 + P E V u d H J 5 I F R 5 c G U 9 I l F 1 Z X J 5 R 3 J v d X B J R C I g V m F s d W U 9 I n M 5 O G J l Z D A x Z S 0 y M W N m L T R j O T g t O T Z k Y S 0 3 O T Y z M T c 5 Y T J i M m Q 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C 0 w N S 0 y N 1 Q x M j o 1 N D o 0 O S 4 1 M T M w M z A 0 W i I g L z 4 8 R W 5 0 c n k g V H l w Z T 0 i R m l s b F N 0 Y X R 1 c y I g V m F s d W U 9 I n N D b 2 1 w b G V 0 Z S I g L z 4 8 L 1 N 0 Y W J s Z U V u d H J p Z X M + P C 9 J d G V t P j x J d G V t P j x J d G V t T G 9 j Y X R p b 2 4 + P E l 0 Z W 1 U e X B l P k Z v c m 1 1 b G E 8 L 0 l 0 Z W 1 U e X B l P j x J d G V t U G F 0 a D 5 T Z W N 0 a W 9 u M S 9 U c m F u c 2 Z v c m 0 l M j B T Y W 1 w b G U l M j B G a W x l P C 9 J d G V t U G F 0 a D 4 8 L 0 l 0 Z W 1 M b 2 N h d G l v b j 4 8 U 3 R h Y m x l R W 5 0 c m l l c z 4 8 R W 5 0 c n k g V H l w Z T 0 i S X N Q c m l 2 Y X R l I i B W Y W x 1 Z T 0 i b D A i I C 8 + P E V u d H J 5 I F R 5 c G U 9 I k x v Y W R U b 1 J l c G 9 y d E R p c 2 F i b G V k I i B W Y W x 1 Z T 0 i b D E i I C 8 + P E V u d H J 5 I F R 5 c G U 9 I l F 1 Z X J 5 R 3 J v d X B J R C I g V m F s d W U 9 I n M x N j Q w O G Q z M i 0 1 Z T A 1 L T Q y Z j I t O T N h M C 0 5 Z T A 2 M z U 0 O T h i Y W U 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w L T A 1 L T I 3 V D E y O j U 0 O j Q 5 L j U y N D k 5 M D F 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H c m 9 1 c E l E I i B W Y W x 1 Z T 0 i c z k 4 Y m V k M D F l L T I x Y 2 Y t N G M 5 O C 0 5 N m R h L T c 5 N j M x N z l h M m I y Z C 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w L T A 1 L T I 3 V D E y O j U 0 O j Q 5 L j U z M j k 2 O D Z 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S F I l M j B E Y X R h L 0 Z p b H R l c m V k J T I w S G l k Z G V u J T I w R m l s Z X M x P C 9 J d G V t U G F 0 a D 4 8 L 0 l 0 Z W 1 M b 2 N h d G l v b j 4 8 U 3 R h Y m x l R W 5 0 c m l l c y A v P j w v S X R l b T 4 8 S X R l b T 4 8 S X R l b U x v Y 2 F 0 a W 9 u P j x J d G V t V H l w Z T 5 G b 3 J t d W x h P C 9 J d G V t V H l w Z T 4 8 S X R l b V B h d G g + U 2 V j d G l v b j E v S F I l M j B E Y X R h L 0 l u d m 9 r Z S U y M E N 1 c 3 R v b S U y M E Z 1 b m N 0 a W 9 u M T w v S X R l b V B h d G g + P C 9 J d G V t T G 9 j Y X R p b 2 4 + P F N 0 Y W J s Z U V u d H J p Z X M g L z 4 8 L 0 l 0 Z W 0 + P E l 0 Z W 0 + P E l 0 Z W 1 M b 2 N h d G l v b j 4 8 S X R l b V R 5 c G U + R m 9 y b X V s Y T w v S X R l b V R 5 c G U + P E l 0 Z W 1 Q Y X R o P l N l Y 3 R p b 2 4 x L 0 h S J T I w R G F 0 Y S 9 S Z W 1 v d m V k J T I w T 3 R o Z X I l M j B D b 2 x 1 b W 5 z M T w v S X R l b V B h d G g + P C 9 J d G V t T G 9 j Y X R p b 2 4 + P F N 0 Y W J s Z U V u d H J p Z X M g L z 4 8 L 0 l 0 Z W 0 + P E l 0 Z W 0 + P E l 0 Z W 1 M b 2 N h d G l v b j 4 8 S X R l b V R 5 c G U + R m 9 y b X V s Y T w v S X R l b V R 5 c G U + P E l 0 Z W 1 Q Y X R o P l N l Y 3 R p b 2 4 x L 0 h S J T I w R G F 0 Y S 9 F e H B h b m R l Z C U y M F R h Y m x l J T I w Q 2 9 s d W 1 u M T w v S X R l b V B h d G g + P C 9 J d G V t T G 9 j Y X R p b 2 4 + P F N 0 Y W J s Z U V u d H J p Z X M g L z 4 8 L 0 l 0 Z W 0 + P E l 0 Z W 0 + P E l 0 Z W 1 M b 2 N h d G l v b j 4 8 S X R l b V R 5 c G U + R m 9 y b X V s Y T w v S X R l b V R 5 c G U + P E l 0 Z W 1 Q Y X R o P l N l Y 3 R p b 2 4 x L 0 h S J T I w R G F 0 Y S 9 D a G F u Z 2 V k J T I w V H l w Z T w v S X R l b V B h d G g + P C 9 J d G V t T G 9 j Y X R p b 2 4 + P F N 0 Y W J s Z U V u d H J p Z X M g L z 4 8 L 0 l 0 Z W 0 + P E l 0 Z W 0 + P E l 0 Z W 1 M b 2 N h d G l v b j 4 8 S X R l b V R 5 c G U + R m 9 y b X V s Y T w v S X R l b V R 5 c G U + P E l 0 Z W 1 Q Y X R o P l N l Y 3 R p b 2 4 x L 0 h S J T I w R G F 0 Y S 9 D a G F u Z 2 V k J T I w V H l w Z S U y M H d p d G g l M j B M b 2 N h b G U 8 L 0 l 0 Z W 1 Q Y X R o P j w v S X R l b U x v Y 2 F 0 a W 9 u P j x T d G F i b G V F b n R y a W V z I C 8 + P C 9 J d G V t P j x J d G V t P j x J d G V t T G 9 j Y X R p b 2 4 + P E l 0 Z W 1 U e X B l P k Z v c m 1 1 b G E 8 L 0 l 0 Z W 1 U e X B l P j x J d G V t U G F 0 a D 5 T Z W N 0 a W 9 u M S 9 I U i U y M E R h d G E v Q 2 h h b m d l Z C U y M F R 5 c G U x P C 9 J d G V t U G F 0 a D 4 8 L 0 l 0 Z W 1 M b 2 N h d G l v b j 4 8 U 3 R h Y m x l R W 5 0 c m l l c y A v P j w v S X R l b T 4 8 S X R l b T 4 8 S X R l b U x v Y 2 F 0 a W 9 u P j x J d G V t V H l w Z T 5 G b 3 J t d W x h P C 9 J d G V t V H l w Z T 4 8 S X R l b V B h d G g + U 2 V j d G l v b j E v S F I l M j B E Y X R h L 0 N o Y W 5 n Z W Q l M j B U e X B l J T I w d 2 l 0 a C U y M E x v Y 2 F s Z T E 8 L 0 l 0 Z W 1 Q Y X R o P j w v S X R l b U x v Y 2 F 0 a W 9 u P j x T d G F i b G V F b n R y a W V z I C 8 + P C 9 J d G V t P j w v S X R l b X M + P C 9 M b 2 N h b F B h Y 2 t h Z 2 V N Z X R h Z G F 0 Y U Z p b G U + F g A A A F B L B Q Y A A A A A A A A A A A A A A A A A A A A A A A A m A Q A A A Q A A A N C M n d 8 B F d E R j H o A w E / C l + s B A A A A j a c q u b v k s U G A q A r 1 R 1 i J 7 g A A A A A C A A A A A A A Q Z g A A A A E A A C A A A A C F k V i O P P y u 7 9 s y 6 E V I D G 3 T s F q a B d 1 a U t w + g z d P r K O p 3 g A A A A A O g A A A A A I A A C A A A A A y u 2 J f X 6 e N E B A u A E + z I w 2 f o 3 9 z v N o O 8 p W j z B z p e 1 o B X F A A A A A D w b e y y 5 H n G I V Z i v A C x 8 a p u K K H 9 T L v 9 o 8 U I R 3 + O r 2 l G 6 o O n B h e J a 0 7 n i 6 x D U T k 0 K x z m z + j F 3 I 6 4 d I I K O 6 Q h C i + z E O a O 2 B g Y I S M F V w o J V 4 a A E A A A A A M b e X u t Y O C y W C z 0 q G Q 0 e B I U Q + f B T m M w n T 9 i V 7 4 8 z B Z B y c r 7 8 K 9 z 7 L W H D L n d l W j B A Q M s S / f q l a J 1 w M w S M b D s t 2 / < / D a t a M a s h u p > 
</file>

<file path=customXml/item10.xml>��< ? x m l   v e r s i o n = " 1 . 0 "   e n c o d i n g = " U T F - 1 6 " ? > < G e m i n i   x m l n s = " h t t p : / / g e m i n i / p i v o t c u s t o m i z a t i o n / 6 d 5 9 d b d 4 - e b 7 0 - 4 f e 6 - 9 4 7 0 - 6 9 a d 0 6 3 4 1 4 2 8 " > < C u s t o m C o n t e n t > < ! [ C D A T A [ < ? x m l   v e r s i o n = " 1 . 0 "   e n c o d i n g = " u t f - 1 6 " ? > < S e t t i n g s > < C a l c u l a t e d F i e l d s > < i t e m > < M e a s u r e N a m e > T o t a l E m p l o y e e < / M e a s u r e N a m e > < D i s p l a y N a m e > T o t a l E m p l o y e e < / D i s p l a y N a m e > < V i s i b l e > F a l s e < / V i s i b l e > < / i t e m > < i t e m > < M e a s u r e N a m e > A c t i v e E m p l o y e e < / M e a s u r e N a m e > < D i s p l a y N a m e > A c t i v e E m p l o y e e < / D i s p l a y N a m e > < V i s i b l e > F a l s e < / V i s i b l e > < / i t e m > < i t e m > < M e a s u r e N a m e > N e w E m p l o y e e < / M e a s u r e N a m e > < D i s p l a y N a m e > N e w E m p l o y e e < / D i s p l a y N a m e > < V i s i b l e > F a l s e < / V i s i b l e > < / i t e m > < i t e m > < M e a s u r e N a m e > A v g .   T e n u r e   M o n t h s < / M e a s u r e N a m e > < D i s p l a y N a m e > A v g .   T e n u r e   M o n t h s < / D i s p l a y N a m e > < V i s i b l e > F a l s e < / V i s i b l e > < / i t e m > < i t e m > < M e a s u r e N a m e > S e p e r a t i o n s < / M e a s u r e N a m e > < D i s p l a y N a m e > S e p e r a t i o n s < / D i s p l a y N a m e > < V i s i b l e > F a l s e < / V i s i b l e > < / i t e m > < i t e m > < M e a s u r e N a m e > T u r n o v e r < / M e a s u r e N a m e > < D i s p l a y N a m e > T u r n o v e r < / D i s p l a y N a m e > < V i s i b l e > F a l s e < / V i s i b l e > < / i t e m > < / C a l c u l a t e d F i e l d s > < S A H o s t H a s h > 0 < / S A H o s t H a s h > < G e m i n i F i e l d L i s t V i s i b l e > T r u e < / G e m i n i F i e l d L i s t V i s i b l e > < / S e t t i n g s > ] ] > < / C u s t o m C o n t e n t > < / G e m i n i > 
</file>

<file path=customXml/item11.xml>��< ? x m l   v e r s i o n = " 1 . 0 "   e n c o d i n g = " U T F - 1 6 " ? > < G e m i n i   x m l n s = " h t t p : / / g e m i n i / p i v o t c u s t o m i z a t i o n / b 3 6 8 f 0 e 2 - 6 2 f 4 - 4 e 0 2 - b d 2 1 - 4 1 a 0 3 0 a 4 7 6 7 7 " > < C u s t o m C o n t e n t > < ! [ C D A T A [ < ? x m l   v e r s i o n = " 1 . 0 "   e n c o d i n g = " u t f - 1 6 " ? > < S e t t i n g s > < C a l c u l a t e d F i e l d s > < i t e m > < M e a s u r e N a m e > T o t a l E m p l o y e e < / M e a s u r e N a m e > < D i s p l a y N a m e > T o t a l E m p l o y e e < / D i s p l a y N a m e > < V i s i b l e > F a l s e < / V i s i b l e > < / i t e m > < i t e m > < M e a s u r e N a m e > A c t i v e E m p l o y e e < / M e a s u r e N a m e > < D i s p l a y N a m e > A c t i v e E m p l o y e e < / D i s p l a y N a m e > < V i s i b l e > F a l s e < / V i s i b l e > < / i t e m > < i t e m > < M e a s u r e N a m e > N e w E m p l o y e e < / M e a s u r e N a m e > < D i s p l a y N a m e > N e w E m p l o y e e < / D i s p l a y N a m e > < V i s i b l e > F a l s e < / V i s i b l e > < / i t e m > < i t e m > < M e a s u r e N a m e > A v g .   T e n u r e   M o n t h s < / M e a s u r e N a m e > < D i s p l a y N a m e > A v g .   T e n u r e   M o n t h s < / D i s p l a y N a m e > < V i s i b l e > F a l s e < / V i s i b l e > < / i t e m > < i t e m > < M e a s u r e N a m e > S e p e r a t i o n s < / M e a s u r e N a m e > < D i s p l a y N a m e > S e p e r a t i o n s < / D i s p l a y N a m e > < V i s i b l e > F a l s e < / V i s i b l e > < / i t e m > < / C a l c u l a t e d F i e l d s > < S A H o s t H a s h > 0 < / S A H o s t H a s h > < G e m i n i F i e l d L i s t V i s i b l e > T r u e < / G e m i n i F i e l d L i s t V i s i b l e > < / S e t t i n g s > ] ] > < / C u s t o m C o n t e n t > < / G e m i n i > 
</file>

<file path=customXml/item12.xml>��< ? x m l   v e r s i o n = " 1 . 0 "   e n c o d i n g = " U T F - 1 6 " ? > < G e m i n i   x m l n s = " h t t p : / / g e m i n i / p i v o t c u s t o m i z a t i o n / 3 1 e a e 1 1 0 - 2 3 a 4 - 4 8 6 2 - b 0 1 6 - 8 6 6 8 7 d e b 0 5 4 9 " > < C u s t o m C o n t e n t > < ! [ C D A T A [ < ? x m l   v e r s i o n = " 1 . 0 "   e n c o d i n g = " u t f - 1 6 " ? > < S e t t i n g s > < C a l c u l a t e d F i e l d s > < i t e m > < M e a s u r e N a m e > T o t a l E m p l o y e e < / M e a s u r e N a m e > < D i s p l a y N a m e > T o t a l E m p l o y e e < / D i s p l a y N a m e > < V i s i b l e > F a l s e < / V i s i b l e > < / i t e m > < i t e m > < M e a s u r e N a m e > A c t i v e E m p l o y e e < / M e a s u r e N a m e > < D i s p l a y N a m e > A c t i v e E m p l o y e e < / D i s p l a y N a m e > < V i s i b l e > F a l s e < / V i s i b l e > < / i t e m > < i t e m > < M e a s u r e N a m e > N e w E m p l o y e e < / M e a s u r e N a m e > < D i s p l a y N a m e > N e w E m p l o y e e < / D i s p l a y N a m e > < V i s i b l e > F a l s e < / V i s i b l e > < / i t e m > < i t e m > < M e a s u r e N a m e > A v g .   T e n u r e   M o n t h s < / M e a s u r e N a m e > < D i s p l a y N a m e > A v g .   T e n u r e   M o n t h s < / D i s p l a y N a m e > < V i s i b l e > F a l s e < / V i s i b l e > < / i t e m > < i t e m > < M e a s u r e N a m e > S e p e r a t i o n s < / M e a s u r e N a m e > < D i s p l a y N a m e > S e p e r a t i o n s < / D i s p l a y N a m e > < V i s i b l e > F a l s e < / V i s i b l e > < / i t e m > < i t e m > < M e a s u r e N a m e > T u r n o v e r < / M e a s u r e N a m e > < D i s p l a y N a m e > T u r n o v e r < / D i s p l a y N a m e > < V i s i b l e > F a l s e < / V i s i b l e > < / i t e m > < / C a l c u l a t e d F i e l d s > < S A H o s t H a s h > 0 < / S A H o s t H a s h > < G e m i n i F i e l d L i s t V i s i b l e > T r u e < / G e m i n i F i e l d L i s t V i s i b l e > < / S e t t i n g s > ] ] > < / C u s t o m C o n t e n t > < / G e m i n i > 
</file>

<file path=customXml/item13.xml>��< ? x m l   v e r s i o n = " 1 . 0 "   e n c o d i n g = " U T F - 1 6 " ? > < G e m i n i   x m l n s = " h t t p : / / g e m i n i / p i v o t c u s t o m i z a t i o n / 0 b e 0 4 b 4 b - d 7 3 9 - 4 8 3 3 - 8 6 a 9 - 3 e 0 1 8 9 6 f 6 1 f f " > < C u s t o m C o n t e n t > < ! [ C D A T A [ < ? x m l   v e r s i o n = " 1 . 0 "   e n c o d i n g = " u t f - 1 6 " ? > < S e t t i n g s > < C a l c u l a t e d F i e l d s > < i t e m > < M e a s u r e N a m e > T o t a l E m p l o y e e < / M e a s u r e N a m e > < D i s p l a y N a m e > T o t a l E m p l o y e e < / D i s p l a y N a m e > < V i s i b l e > F a l s e < / V i s i b l e > < / i t e m > < i t e m > < M e a s u r e N a m e > A c t i v e E m p l o y e e < / M e a s u r e N a m e > < D i s p l a y N a m e > A c t i v e E m p l o y e e < / D i s p l a y N a m e > < V i s i b l e > F a l s e < / V i s i b l e > < / i t e m > < i t e m > < M e a s u r e N a m e > N e w E m p l o y e e < / M e a s u r e N a m e > < D i s p l a y N a m e > N e w E m p l o y e e < / D i s p l a y N a m e > < V i s i b l e > F a l s e < / V i s i b l e > < / i t e m > < i t e m > < M e a s u r e N a m e > A v g .   T e n u r e   M o n t h s < / M e a s u r e N a m e > < D i s p l a y N a m e > A v g .   T e n u r e   M o n t h s < / D i s p l a y N a m e > < V i s i b l e > F a l s e < / V i s i b l e > < / i t e m > < i t e m > < M e a s u r e N a m e > S e p e r a t i o n s < / M e a s u r e N a m e > < D i s p l a y N a m e > S e p e r a t i o n s < / D i s p l a y N a m e > < V i s i b l e > F a l s e < / V i s i b l e > < / i t e m > < i t e m > < M e a s u r e N a m e > T u r n o v e r < / M e a s u r e N a m e > < D i s p l a y N a m e > T u r n o v e r < / D i s p l a y N a m e > < V i s i b l e > T r u e < / V i s i b l e > < / i t e m > < / C a l c u l a t e d F i e l d s > < S A H o s t H a s h > 0 < / S A H o s t H a s h > < G e m i n i F i e l d L i s t V i s i b l e > T r u e < / G e m i n i F i e l d L i s t V i s i b l e > < / S e t t i n g s > ] ] > < / 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8 0 0 . 1 1 5 2 ] ] > < / 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 2 0 2 0 - 0 5 - 2 7 T 2 1 : 1 3 : 2 9 . 3 6 8 2 0 5 7 + 0 5 : 3 0 < / L a s t P r o c e s s e d T i m e > < / D a t a M o d e l i n g S a n d b o x . S e r i a l i z e d S a n d b o x E r r o r C a c h e > ] ] > < / C u s t o m C o n t e n t > < / G e m i n i > 
</file>

<file path=customXml/item2.xml>��< ? x m l   v e r s i o n = " 1 . 0 "   e n c o d i n g = " U T F - 1 6 " ? > < G e m i n i   x m l n s = " h t t p : / / g e m i n i / p i v o t c u s t o m i z a t i o n / c 3 9 e 1 1 f e - f 6 7 4 - 4 4 b 7 - a c 8 a - 1 3 1 7 2 7 6 a 6 4 8 5 " > < C u s t o m C o n t e n t > < ! [ C D A T A [ < ? x m l   v e r s i o n = " 1 . 0 "   e n c o d i n g = " u t f - 1 6 " ? > < S e t t i n g s > < C a l c u l a t e d F i e l d s > < i t e m > < M e a s u r e N a m e > T o t a l E m p l o y e e < / M e a s u r e N a m e > < D i s p l a y N a m e > T o t a l E m p l o y e e < / D i s p l a y N a m e > < V i s i b l e > T r u e < / V i s i b l e > < / i t e m > < i t e m > < M e a s u r e N a m e > A c t i v e E m p l o y e e < / M e a s u r e N a m e > < D i s p l a y N a m e > A c t i v e E m p l o y e e < / D i s p l a y N a m e > < V i s i b l e > T r u e < / V i s i b l e > < / i t e m > < i t e m > < M e a s u r e N a m e > N e w E m p l o y e e < / M e a s u r e N a m e > < D i s p l a y N a m e > N e w E m p l o y e e < / D i s p l a y N a m e > < V i s i b l e > F a l s e < / V i s i b l e > < / i t e m > < i t e m > < M e a s u r e N a m e > A v g .   T e n u r e   M o n t h s < / M e a s u r e N a m e > < D i s p l a y N a m e > A v g .   T e n u r e   M o n t h s < / D i s p l a y N a m e > < V i s i b l e > F a l s e < / V i s i b l e > < / i t e m > < i t e m > < M e a s u r e N a m e > S e p e r a t i o n s < / M e a s u r e N a m e > < D i s p l a y N a m e > S e p e r a t i o n s < / D i s p l a y N a m e > < V i s i b l e > F a l s e < / V i s i b l e > < / i t e m > < i t e m > < M e a s u r e N a m e > T u r n o v e r < / M e a s u r e N a m e > < D i s p l a y N a m e > T u r n o v e r < / D i s p l a y N a m e > < V i s i b l e > F a l s e < / V i s i b l e > < / i t e m > < / C a l c u l a t e d F i e l d s > < S A H o s t H a s h > 0 < / S A H o s t H a s h > < G e m i n i F i e l d L i s t V i s i b l e > T r u e < / G e m i n i F i e l d L i s t V i s i b l e > < / S e t t i n g s > ] ] > < / C u s t o m C o n t e n t > < / G e m i n i > 
</file>

<file path=customXml/item3.xml>��< ? x m l   v e r s i o n = " 1 . 0 "   e n c o d i n g = " U T F - 1 6 " ? > < G e m i n i   x m l n s = " h t t p : / / g e m i n i / p i v o t c u s t o m i z a t i o n / 9 8 5 4 3 f b 8 - a 7 6 7 - 4 7 e 2 - 9 c 1 2 - 0 1 f 7 7 7 f 5 2 9 8 e " > < C u s t o m C o n t e n t > < ! [ C D A T A [ < ? x m l   v e r s i o n = " 1 . 0 "   e n c o d i n g = " u t f - 1 6 " ? > < S e t t i n g s > < C a l c u l a t e d F i e l d s > < i t e m > < M e a s u r e N a m e > T o t a l E m p l o y e e < / M e a s u r e N a m e > < D i s p l a y N a m e > T o t a l E m p l o y e e < / D i s p l a y N a m e > < V i s i b l e > F a l s e < / V i s i b l e > < / i t e m > < i t e m > < M e a s u r e N a m e > A c t i v e E m p l o y e e < / M e a s u r e N a m e > < D i s p l a y N a m e > A c t i v e E m p l o y e e < / D i s p l a y N a m e > < V i s i b l e > F a l s e < / V i s i b l e > < / i t e m > < i t e m > < M e a s u r e N a m e > N e w E m p l o y e e < / M e a s u r e N a m e > < D i s p l a y N a m e > N e w E m p l o y e e < / D i s p l a y N a m e > < V i s i b l e > F a l s e < / V i s i b l e > < / i t e m > < i t e m > < M e a s u r e N a m e > A v g .   T e n u r e   M o n t h s < / M e a s u r e N a m e > < D i s p l a y N a m e > A v g .   T e n u r e   M o n t h s < / D i s p l a y N a m e > < V i s i b l e > F a l s e < / V i s i b l e > < / i t e m > < i t e m > < M e a s u r e N a m e > S e p e r a t i o n s < / M e a s u r e N a m e > < D i s p l a y N a m e > S e p e r a t i o n s < / D i s p l a y N a m e > < V i s i b l e > F a l s e < / V i s i b l e > < / i t e m > < i t e m > < M e a s u r e N a m e > T u r n o v e r < / M e a s u r e N a m e > < D i s p l a y N a m e > T u r n o v e r < / D i s p l a y N a m e > < V i s i b l e > F a l s e < / V i s i b l e > < / i t e m > < / C a l c u l a t e d F i e l d s > < S A H o s t H a s h > 0 < / S A H o s t H a s h > < G e m i n i F i e l d L i s t V i s i b l e > T r u e < / G e m i n i F i e l d L i s t V i s i b l e > < / S e t t i n g s > ] ] > < / C u s t o m C o n t e n t > < / G e m i n i > 
</file>

<file path=customXml/item4.xml>��< ? x m l   v e r s i o n = " 1 . 0 "   e n c o d i n g = " U T F - 1 6 " ? > < G e m i n i   x m l n s = " h t t p : / / g e m i n i / p i v o t c u s t o m i z a t i o n / c 4 d 8 e f 8 1 - d 2 1 7 - 4 5 2 1 - a e 1 f - 2 2 1 2 4 8 5 e 4 5 b 4 " > < C u s t o m C o n t e n t > < ! [ C D A T A [ < ? x m l   v e r s i o n = " 1 . 0 "   e n c o d i n g = " u t f - 1 6 " ? > < S e t t i n g s > < C a l c u l a t e d F i e l d s > < i t e m > < M e a s u r e N a m e > T o t a l E m p l o y e e < / M e a s u r e N a m e > < D i s p l a y N a m e > T o t a l E m p l o y e e < / D i s p l a y N a m e > < V i s i b l e > F a l s e < / V i s i b l e > < / i t e m > < i t e m > < M e a s u r e N a m e > A c t i v e E m p l o y e e < / M e a s u r e N a m e > < D i s p l a y N a m e > A c t i v e E m p l o y e e < / D i s p l a y N a m e > < V i s i b l e > F a l s e < / V i s i b l e > < / i t e m > < i t e m > < M e a s u r e N a m e > N e w E m p l o y e e < / M e a s u r e N a m e > < D i s p l a y N a m e > N e w E m p l o y e e < / D i s p l a y N a m e > < V i s i b l e > F a l s e < / V i s i b l e > < / i t e m > < i t e m > < M e a s u r e N a m e > A v g .   T e n u r e   M o n t h s < / M e a s u r e N a m e > < D i s p l a y N a m e > A v g .   T e n u r e   M o n t h s < / D i s p l a y N a m e > < V i s i b l e > F a l s e < / V i s i b l e > < / i t e m > < i t e m > < M e a s u r e N a m e > S e p e r a t i o n s < / M e a s u r e N a m e > < D i s p l a y N a m e > S e p e r a t i o n s < / D i s p l a y N a m e > < V i s i b l e > F a l s e < / V i s i b l e > < / i t e m > < i t e m > < M e a s u r e N a m e > T u r n o v e r < / M e a s u r e N a m e > < D i s p l a y N a m e > T u r n o v e r < / D i s p l a y N a m e > < V i s i b l e > F a l s e < / V i s i b l e > < / i t e m > < / C a l c u l a t e d F i e l d s > < S A H o s t H a s h > 0 < / S A H o s t H a s h > < G e m i n i F i e l d L i s t V i s i b l e > T r u e < / G e m i n i F i e l d L i s t V i s i b l e > < / S e t t i n g s > ] ] > < / C u s t o m C o n t e n t > < / G e m i n i > 
</file>

<file path=customXml/item5.xml>��< ? x m l   v e r s i o n = " 1 . 0 "   e n c o d i n g = " U T F - 1 6 " ? > < G e m i n i   x m l n s = " h t t p : / / g e m i n i / p i v o t c u s t o m i z a t i o n / c e 5 d 0 e 1 8 - 4 1 a a - 4 b 1 7 - b b e 0 - 4 b d 1 1 b 5 8 e 9 d 9 " > < C u s t o m C o n t e n t > < ! [ C D A T A [ < ? x m l   v e r s i o n = " 1 . 0 "   e n c o d i n g = " u t f - 1 6 " ? > < S e t t i n g s > < C a l c u l a t e d F i e l d s > < i t e m > < M e a s u r e N a m e > T o t a l E m p l o y e e < / M e a s u r e N a m e > < D i s p l a y N a m e > T o t a l E m p l o y e e < / D i s p l a y N a m e > < V i s i b l e > F a l s e < / V i s i b l e > < / i t e m > < i t e m > < M e a s u r e N a m e > A c t i v e E m p l o y e e < / M e a s u r e N a m e > < D i s p l a y N a m e > A c t i v e E m p l o y e e < / D i s p l a y N a m e > < V i s i b l e > F a l s e < / V i s i b l e > < / i t e m > < i t e m > < M e a s u r e N a m e > N e w E m p l o y e e < / M e a s u r e N a m e > < D i s p l a y N a m e > N e w E m p l o y e e < / D i s p l a y N a m e > < V i s i b l e > F a l s e < / V i s i b l e > < / i t e m > < i t e m > < M e a s u r e N a m e > A v g .   T e n u r e   M o n t h s < / M e a s u r e N a m e > < D i s p l a y N a m e > A v g .   T e n u r e   M o n t h s < / D i s p l a y N a m e > < V i s i b l e > F a l s e < / V i s i b l e > < / i t e m > < i t e m > < M e a s u r e N a m e > S e p e r a t i o n s < / M e a s u r e N a m e > < D i s p l a y N a m e > S e p e r a t i o n s < / D i s p l a y N a m e > < V i s i b l e > F a l s e < / V i s i b l e > < / i t e m > < i t e m > < M e a s u r e N a m e > T u r n o v e r < / M e a s u r e N a m e > < D i s p l a y N a m e > T u r n o v e r < / D i s p l a y N a m e > < V i s i b l e > F a l s e < / V i s i b l e > < / i t e m > < / C a l c u l a t e d F i e l d s > < S A H o s t H a s h > 0 < / S A H o s t H a s h > < G e m i n i F i e l d L i s t V i s i b l e > T r u e < / G e m i n i F i e l d L i s t V i s i b l e > < / S e t t i n g s > ] ] > < / C u s t o m C o n t e n t > < / G e m i n i > 
</file>

<file path=customXml/item6.xml>��< ? x m l   v e r s i o n = " 1 . 0 "   e n c o d i n g = " U T F - 1 6 " ? > < G e m i n i   x m l n s = " h t t p : / / g e m i n i / p i v o t c u s t o m i z a t i o n / 3 6 0 6 3 f 9 c - 6 1 d 0 - 4 2 d 1 - b 0 b d - b 8 b e d a d 1 4 c c 0 " > < C u s t o m C o n t e n t > < ! [ C D A T A [ < ? x m l   v e r s i o n = " 1 . 0 "   e n c o d i n g = " u t f - 1 6 " ? > < S e t t i n g s > < C a l c u l a t e d F i e l d s > < i t e m > < M e a s u r e N a m e > T o t a l E m p l o y e e < / M e a s u r e N a m e > < D i s p l a y N a m e > T o t a l E m p l o y e e < / D i s p l a y N a m e > < V i s i b l e > F a l s e < / V i s i b l e > < / i t e m > < i t e m > < M e a s u r e N a m e > A c t i v e E m p l o y e e < / M e a s u r e N a m e > < D i s p l a y N a m e > A c t i v e E m p l o y e e < / D i s p l a y N a m e > < V i s i b l e > F a l s e < / V i s i b l e > < / i t e m > < i t e m > < M e a s u r e N a m e > N e w E m p l o y e e < / M e a s u r e N a m e > < D i s p l a y N a m e > N e w E m p l o y e e < / D i s p l a y N a m e > < V i s i b l e > F a l s e < / V i s i b l e > < / i t e m > < i t e m > < M e a s u r e N a m e > A v g .   T e n u r e   M o n t h s < / M e a s u r e N a m e > < D i s p l a y N a m e > A v g .   T e n u r e   M o n t h s < / D i s p l a y N a m e > < V i s i b l e > F a l s e < / V i s i b l e > < / i t e m > < i t e m > < M e a s u r e N a m e > S e p e r a t i o n s < / M e a s u r e N a m e > < D i s p l a y N a m e > S e p e r a t i o n s < / D i s p l a y N a m e > < V i s i b l e > T r u e < / V i s i b l e > < / i t e m > < i t e m > < M e a s u r e N a m e > T u r n o v e r < / M e a s u r e N a m e > < D i s p l a y N a m e > T u r n o v e r < / D i s p l a y N a m e > < V i s i b l e > F a l s e < / V i s i b l e > < / i t e m > < / C a l c u l a t e d F i e l d s > < S A H o s t H a s h > 0 < / S A H o s t H a s h > < G e m i n i F i e l d L i s t V i s i b l e > T r u e < / G e m i n i F i e l d L i s t V i s i b l e > < / S e t t i n g s > ] ] > < / C u s t o m C o n t e n t > < / G e m i n i > 
</file>

<file path=customXml/item7.xml>��< ? x m l   v e r s i o n = " 1 . 0 "   e n c o d i n g = " U T F - 1 6 " ? > < G e m i n i   x m l n s = " h t t p : / / g e m i n i / p i v o t c u s t o m i z a t i o n / 2 8 c 8 e f e 4 - 4 9 6 0 - 4 c 5 9 - a 1 7 d - d 9 8 b 8 2 6 d 5 f f a " > < C u s t o m C o n t e n t > < ! [ C D A T A [ < ? x m l   v e r s i o n = " 1 . 0 "   e n c o d i n g = " u t f - 1 6 " ? > < S e t t i n g s > < C a l c u l a t e d F i e l d s > < i t e m > < M e a s u r e N a m e > T o t a l E m p l o y e e < / M e a s u r e N a m e > < D i s p l a y N a m e > T o t a l E m p l o y e e < / D i s p l a y N a m e > < V i s i b l e > F a l s e < / V i s i b l e > < / i t e m > < i t e m > < M e a s u r e N a m e > A c t i v e E m p l o y e e < / M e a s u r e N a m e > < D i s p l a y N a m e > A c t i v e E m p l o y e e < / D i s p l a y N a m e > < V i s i b l e > F a l s e < / V i s i b l e > < / i t e m > < i t e m > < M e a s u r e N a m e > N e w E m p l o y e e < / M e a s u r e N a m e > < D i s p l a y N a m e > N e w E m p l o y e e < / D i s p l a y N a m e > < V i s i b l e > F a l s e < / V i s i b l e > < / i t e m > < i t e m > < M e a s u r e N a m e > A v g .   T e n u r e   M o n t h s < / M e a s u r e N a m e > < D i s p l a y N a m e > A v g .   T e n u r e   M o n t h s < / D i s p l a y N a m e > < V i s i b l e > F a l s e < / V i s i b l e > < / i t e m > < i t e m > < M e a s u r e N a m e > S e p e r a t i o n s < / M e a s u r e N a m e > < D i s p l a y N a m e > S e p e r a t i o n s < / D i s p l a y N a m e > < V i s i b l e > F a l s e < / V i s i b l e > < / i t e m > < i t e m > < M e a s u r e N a m e > T u r n o v e r < / M e a s u r e N a m e > < D i s p l a y N a m e > T u r n o v e r < / D i s p l a y N a m e > < V i s i b l e > F a l s e < / V i s i b l e > < / i t e m > < / C a l c u l a t e d F i e l d s > < S A H o s t H a s h > 0 < / S A H o s t H a s h > < G e m i n i F i e l d L i s t V i s i b l e > T r u e < / G e m i n i F i e l d L i s t V i s i b l e > < / S e t t i n g s > ] ] > < / C u s t o m C o n t e n t > < / G e m i n i > 
</file>

<file path=customXml/item8.xml>��< ? x m l   v e r s i o n = " 1 . 0 "   e n c o d i n g = " U T F - 1 6 " ? > < G e m i n i   x m l n s = " h t t p : / / g e m i n i / p i v o t c u s t o m i z a t i o n / 4 2 d 9 c 4 2 a - 0 1 2 6 - 4 c 5 7 - b e a 5 - e e 6 1 5 c 6 6 e 4 c 9 " > < C u s t o m C o n t e n t > < ! [ C D A T A [ < ? x m l   v e r s i o n = " 1 . 0 "   e n c o d i n g = " u t f - 1 6 " ? > < S e t t i n g s > < C a l c u l a t e d F i e l d s > < i t e m > < M e a s u r e N a m e > T o t a l E m p l o y e e < / M e a s u r e N a m e > < D i s p l a y N a m e > T o t a l E m p l o y e e < / D i s p l a y N a m e > < V i s i b l e > F a l s e < / V i s i b l e > < / i t e m > < i t e m > < M e a s u r e N a m e > A c t i v e E m p l o y e e < / M e a s u r e N a m e > < D i s p l a y N a m e > A c t i v e E m p l o y e e < / D i s p l a y N a m e > < V i s i b l e > F a l s e < / V i s i b l e > < / i t e m > < i t e m > < M e a s u r e N a m e > N e w E m p l o y e e < / M e a s u r e N a m e > < D i s p l a y N a m e > N e w E m p l o y e e < / D i s p l a y N a m e > < V i s i b l e > F a l s e < / V i s i b l e > < / i t e m > < i t e m > < M e a s u r e N a m e > A v g .   T e n u r e   M o n t h s < / M e a s u r e N a m e > < D i s p l a y N a m e > A v g .   T e n u r e   M o n t h s < / D i s p l a y N a m e > < V i s i b l e > F a l s e < / V i s i b l e > < / i t e m > < i t e m > < M e a s u r e N a m e > S e p e r a t i o n s < / M e a s u r e N a m e > < D i s p l a y N a m e > S e p e r a t i o n s < / D i s p l a y N a m e > < V i s i b l e > F a l s e < / V i s i b l e > < / i t e m > < i t e m > < M e a s u r e N a m e > T u r n o v e r < / M e a s u r e N a m e > < D i s p l a y N a m e > T u r n o v e r < / D i s p l a y N a m e > < V i s i b l e > F a l s e < / V i s i b l e > < / i t e m > < / C a l c u l a t e d F i e l d s > < S A H o s t H a s h > 0 < / S A H o s t H a s h > < G e m i n i F i e l d L i s t V i s i b l e > T r u e < / G e m i n i F i e l d L i s t V i s i b l e > < / S e t t i n g s > ] ] > < / C u s t o m C o n t e n t > < / G e m i n i > 
</file>

<file path=customXml/item9.xml>��< ? x m l   v e r s i o n = " 1 . 0 "   e n c o d i n g = " U T F - 1 6 " ? > < G e m i n i   x m l n s = " h t t p : / / g e m i n i / p i v o t c u s t o m i z a t i o n / 6 e 8 a c a e d - 3 e b 2 - 4 7 0 6 - 8 5 c e - b 0 1 1 3 a 5 8 6 e c 8 " > < C u s t o m C o n t e n t > < ! [ C D A T A [ < ? x m l   v e r s i o n = " 1 . 0 "   e n c o d i n g = " u t f - 1 6 " ? > < S e t t i n g s > < C a l c u l a t e d F i e l d s > < i t e m > < M e a s u r e N a m e > T o t a l E m p l o y e e < / M e a s u r e N a m e > < D i s p l a y N a m e > T o t a l E m p l o y e e < / D i s p l a y N a m e > < V i s i b l e > F a l s e < / V i s i b l e > < / i t e m > < i t e m > < M e a s u r e N a m e > A c t i v e E m p l o y e e < / M e a s u r e N a m e > < D i s p l a y N a m e > A c t i v e E m p l o y e e < / D i s p l a y N a m e > < V i s i b l e > F a l s e < / V i s i b l e > < / i t e m > < i t e m > < M e a s u r e N a m e > N e w E m p l o y e e < / M e a s u r e N a m e > < D i s p l a y N a m e > N e w E m p l o y e e < / D i s p l a y N a m e > < V i s i b l e > F a l s e < / V i s i b l e > < / i t e m > < i t e m > < M e a s u r e N a m e > A v g .   T e n u r e   M o n t h s < / M e a s u r e N a m e > < D i s p l a y N a m e > A v g .   T e n u r e   M o n t h s < / D i s p l a y N a m e > < V i s i b l e > F a l s e < / V i s i b l e > < / i t e m > < i t e m > < M e a s u r e N a m e > S e p e r a t i o n s < / M e a s u r e N a m e > < D i s p l a y N a m e > S e p e r a t i o n s < / D i s p l a y N a m e > < V i s i b l e > F a l s e < / V i s i b l e > < / i t e m > < i t e m > < M e a s u r e N a m e > T u r n o v e r < / M e a s u r e N a m e > < D i s p l a y N a m e > T u r n o v e r < / 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AF1E72DF-72B2-48B5-AB5C-FCC8C20933AE}">
  <ds:schemaRefs>
    <ds:schemaRef ds:uri="http://schemas.microsoft.com/DataMashup"/>
  </ds:schemaRefs>
</ds:datastoreItem>
</file>

<file path=customXml/itemProps10.xml><?xml version="1.0" encoding="utf-8"?>
<ds:datastoreItem xmlns:ds="http://schemas.openxmlformats.org/officeDocument/2006/customXml" ds:itemID="{E8F5F8DA-C416-431F-8D37-BA1AE1208572}">
  <ds:schemaRefs/>
</ds:datastoreItem>
</file>

<file path=customXml/itemProps11.xml><?xml version="1.0" encoding="utf-8"?>
<ds:datastoreItem xmlns:ds="http://schemas.openxmlformats.org/officeDocument/2006/customXml" ds:itemID="{6F4B5CE7-8998-43CD-A773-14166066C7CD}">
  <ds:schemaRefs/>
</ds:datastoreItem>
</file>

<file path=customXml/itemProps12.xml><?xml version="1.0" encoding="utf-8"?>
<ds:datastoreItem xmlns:ds="http://schemas.openxmlformats.org/officeDocument/2006/customXml" ds:itemID="{9CAAFBED-8425-424A-AB7D-0C08874C7020}">
  <ds:schemaRefs/>
</ds:datastoreItem>
</file>

<file path=customXml/itemProps13.xml><?xml version="1.0" encoding="utf-8"?>
<ds:datastoreItem xmlns:ds="http://schemas.openxmlformats.org/officeDocument/2006/customXml" ds:itemID="{8298F3C4-0201-45B3-997C-E36F680503E6}">
  <ds:schemaRefs/>
</ds:datastoreItem>
</file>

<file path=customXml/itemProps14.xml><?xml version="1.0" encoding="utf-8"?>
<ds:datastoreItem xmlns:ds="http://schemas.openxmlformats.org/officeDocument/2006/customXml" ds:itemID="{D714FEFC-86D2-4F5A-BFAF-F2452159BEC4}">
  <ds:schemaRefs/>
</ds:datastoreItem>
</file>

<file path=customXml/itemProps15.xml><?xml version="1.0" encoding="utf-8"?>
<ds:datastoreItem xmlns:ds="http://schemas.openxmlformats.org/officeDocument/2006/customXml" ds:itemID="{50C1DB4A-8CDE-4565-B6A3-F9E0714D6305}">
  <ds:schemaRefs/>
</ds:datastoreItem>
</file>

<file path=customXml/itemProps16.xml><?xml version="1.0" encoding="utf-8"?>
<ds:datastoreItem xmlns:ds="http://schemas.openxmlformats.org/officeDocument/2006/customXml" ds:itemID="{1B1CAA2C-44DA-4F3A-B725-2E9E15F814FD}">
  <ds:schemaRefs/>
</ds:datastoreItem>
</file>

<file path=customXml/itemProps17.xml><?xml version="1.0" encoding="utf-8"?>
<ds:datastoreItem xmlns:ds="http://schemas.openxmlformats.org/officeDocument/2006/customXml" ds:itemID="{6C27D790-98D1-4B22-A5B0-988C6EDBC3D1}">
  <ds:schemaRefs/>
</ds:datastoreItem>
</file>

<file path=customXml/itemProps18.xml><?xml version="1.0" encoding="utf-8"?>
<ds:datastoreItem xmlns:ds="http://schemas.openxmlformats.org/officeDocument/2006/customXml" ds:itemID="{753C6C16-A7EB-476A-A1FB-733FB5AA8FB3}">
  <ds:schemaRefs/>
</ds:datastoreItem>
</file>

<file path=customXml/itemProps2.xml><?xml version="1.0" encoding="utf-8"?>
<ds:datastoreItem xmlns:ds="http://schemas.openxmlformats.org/officeDocument/2006/customXml" ds:itemID="{D852D635-2C5F-491F-8181-A4E51BF81EAB}">
  <ds:schemaRefs/>
</ds:datastoreItem>
</file>

<file path=customXml/itemProps3.xml><?xml version="1.0" encoding="utf-8"?>
<ds:datastoreItem xmlns:ds="http://schemas.openxmlformats.org/officeDocument/2006/customXml" ds:itemID="{7E542DFC-F1ED-4E9D-9ABB-FDCB15DA3AD0}">
  <ds:schemaRefs/>
</ds:datastoreItem>
</file>

<file path=customXml/itemProps4.xml><?xml version="1.0" encoding="utf-8"?>
<ds:datastoreItem xmlns:ds="http://schemas.openxmlformats.org/officeDocument/2006/customXml" ds:itemID="{12826589-BEC0-4768-8C08-B14FDF787EA6}">
  <ds:schemaRefs/>
</ds:datastoreItem>
</file>

<file path=customXml/itemProps5.xml><?xml version="1.0" encoding="utf-8"?>
<ds:datastoreItem xmlns:ds="http://schemas.openxmlformats.org/officeDocument/2006/customXml" ds:itemID="{137A3557-1C93-4A57-B4F2-052AA50CBFB2}">
  <ds:schemaRefs/>
</ds:datastoreItem>
</file>

<file path=customXml/itemProps6.xml><?xml version="1.0" encoding="utf-8"?>
<ds:datastoreItem xmlns:ds="http://schemas.openxmlformats.org/officeDocument/2006/customXml" ds:itemID="{454F1D84-693A-4BA8-B79C-6FDBCD5D6B36}">
  <ds:schemaRefs/>
</ds:datastoreItem>
</file>

<file path=customXml/itemProps7.xml><?xml version="1.0" encoding="utf-8"?>
<ds:datastoreItem xmlns:ds="http://schemas.openxmlformats.org/officeDocument/2006/customXml" ds:itemID="{99D54FDE-A48D-46CB-A2B0-2196D25999B2}">
  <ds:schemaRefs/>
</ds:datastoreItem>
</file>

<file path=customXml/itemProps8.xml><?xml version="1.0" encoding="utf-8"?>
<ds:datastoreItem xmlns:ds="http://schemas.openxmlformats.org/officeDocument/2006/customXml" ds:itemID="{8F99E7A8-E5F1-4851-95EC-0C8A3775C703}">
  <ds:schemaRefs/>
</ds:datastoreItem>
</file>

<file path=customXml/itemProps9.xml><?xml version="1.0" encoding="utf-8"?>
<ds:datastoreItem xmlns:ds="http://schemas.openxmlformats.org/officeDocument/2006/customXml" ds:itemID="{4048FAB4-85E8-44FD-82ED-0470C56D5AF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MyDashboard_3</vt:lpstr>
      <vt:lpstr>Headline2</vt:lpstr>
      <vt:lpstr>Headlines</vt:lpstr>
      <vt:lpstr>TermReason Pivot</vt:lpstr>
      <vt:lpstr>Seperations</vt:lpstr>
      <vt:lpstr>Region Pivot</vt:lpstr>
      <vt:lpstr>Tenure Pivot</vt:lpstr>
      <vt:lpstr>Ethnic Pivot</vt:lpstr>
      <vt:lpstr>ActiveEmp 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Janghu</dc:creator>
  <cp:lastModifiedBy>Janghu</cp:lastModifiedBy>
  <dcterms:created xsi:type="dcterms:W3CDTF">2020-05-27T12:45:58Z</dcterms:created>
  <dcterms:modified xsi:type="dcterms:W3CDTF">2020-05-27T15:43:30Z</dcterms:modified>
</cp:coreProperties>
</file>