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616658f4ffe613a/Desktop/Accenture project/"/>
    </mc:Choice>
  </mc:AlternateContent>
  <xr:revisionPtr revIDLastSave="0" documentId="14_{9C8CBFC1-82F2-4D9C-9A18-2C1D6109D79E}" xr6:coauthVersionLast="47" xr6:coauthVersionMax="47" xr10:uidLastSave="{00000000-0000-0000-0000-000000000000}"/>
  <bookViews>
    <workbookView xWindow="-110" yWindow="-110" windowWidth="19420" windowHeight="11500" xr2:uid="{408BA6AB-5196-496B-9C80-B057CC378CDA}"/>
  </bookViews>
  <sheets>
    <sheet name="Dashboard" sheetId="2" r:id="rId1"/>
    <sheet name="Data" sheetId="1" r:id="rId2"/>
    <sheet name="PivotTable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3" l="1"/>
  <c r="R15" i="3"/>
  <c r="R16" i="3"/>
  <c r="R17" i="3"/>
  <c r="R13" i="3"/>
  <c r="X13" i="3"/>
  <c r="X14" i="3"/>
  <c r="X15" i="3"/>
  <c r="X16" i="3"/>
  <c r="X17" i="3"/>
  <c r="U14" i="3"/>
  <c r="U15" i="3"/>
  <c r="U16" i="3"/>
  <c r="U17" i="3"/>
  <c r="U13" i="3"/>
  <c r="U18" i="3" s="1"/>
  <c r="G18" i="3"/>
  <c r="G14" i="3"/>
  <c r="G15" i="3"/>
  <c r="G16" i="3"/>
  <c r="G17" i="3"/>
  <c r="G13" i="3"/>
  <c r="O13" i="3"/>
  <c r="O14" i="3"/>
  <c r="O12" i="3"/>
  <c r="O15" i="3" s="1"/>
  <c r="J22" i="3"/>
  <c r="J21" i="3"/>
  <c r="J15" i="3"/>
  <c r="J16" i="3"/>
  <c r="J17" i="3"/>
  <c r="J18" i="3"/>
  <c r="J14" i="3"/>
  <c r="F13" i="3"/>
  <c r="F14" i="3"/>
  <c r="F15" i="3"/>
  <c r="F16" i="3"/>
  <c r="F17" i="3"/>
  <c r="C13" i="3"/>
  <c r="C12" i="3"/>
  <c r="C11" i="3"/>
  <c r="K22" i="3" l="1"/>
  <c r="L22" i="3" s="1"/>
  <c r="J19" i="3"/>
  <c r="N19" i="3"/>
  <c r="N18" i="3"/>
  <c r="J23" i="3"/>
  <c r="N17" i="3"/>
  <c r="O18" i="3"/>
  <c r="O19" i="3"/>
  <c r="O17" i="3"/>
  <c r="F18" i="3"/>
  <c r="K21" i="3"/>
  <c r="L21" i="3" s="1"/>
  <c r="C14" i="3"/>
</calcChain>
</file>

<file path=xl/sharedStrings.xml><?xml version="1.0" encoding="utf-8"?>
<sst xmlns="http://schemas.openxmlformats.org/spreadsheetml/2006/main" count="874" uniqueCount="228">
  <si>
    <t>Employee ID</t>
  </si>
  <si>
    <t>Full Name</t>
  </si>
  <si>
    <t>Gender</t>
  </si>
  <si>
    <t>Age</t>
  </si>
  <si>
    <t>Age range</t>
  </si>
  <si>
    <t>Region</t>
  </si>
  <si>
    <t>Job Title</t>
  </si>
  <si>
    <t>Department</t>
  </si>
  <si>
    <t>Manager/Supervisor</t>
  </si>
  <si>
    <t>Date of Hire</t>
  </si>
  <si>
    <t>Employment Status</t>
  </si>
  <si>
    <t>Work Location</t>
  </si>
  <si>
    <t>Salary</t>
  </si>
  <si>
    <t>Pay Grade</t>
  </si>
  <si>
    <t>Bonus/Allowances</t>
  </si>
  <si>
    <t>Insurance Details</t>
  </si>
  <si>
    <t>Leave Taken</t>
  </si>
  <si>
    <t>Performance Rating</t>
  </si>
  <si>
    <t>Training Programs Attended</t>
  </si>
  <si>
    <t>Skills</t>
  </si>
  <si>
    <t>Certifications</t>
  </si>
  <si>
    <t>Lori Nguyen</t>
  </si>
  <si>
    <t>Female</t>
  </si>
  <si>
    <t>18-25</t>
  </si>
  <si>
    <t>East</t>
  </si>
  <si>
    <t>Manager</t>
  </si>
  <si>
    <t>Finance</t>
  </si>
  <si>
    <t>Luis Reynolds</t>
  </si>
  <si>
    <t>2019-03-15</t>
  </si>
  <si>
    <t>Full-Time</t>
  </si>
  <si>
    <t>Head Office</t>
  </si>
  <si>
    <t>C</t>
  </si>
  <si>
    <t>Health</t>
  </si>
  <si>
    <t>Leadership Training</t>
  </si>
  <si>
    <t>Design</t>
  </si>
  <si>
    <t>Certified Professional</t>
  </si>
  <si>
    <t>Gary Garcia</t>
  </si>
  <si>
    <t>Male</t>
  </si>
  <si>
    <t>26-35</t>
  </si>
  <si>
    <t>Central</t>
  </si>
  <si>
    <t>Designer</t>
  </si>
  <si>
    <t>HR</t>
  </si>
  <si>
    <t>Ashley Simmons MD</t>
  </si>
  <si>
    <t>2022-12-20</t>
  </si>
  <si>
    <t>Branch Office</t>
  </si>
  <si>
    <t>B</t>
  </si>
  <si>
    <t>None</t>
  </si>
  <si>
    <t>Excel Workshop</t>
  </si>
  <si>
    <t>Jeremy Nguyen</t>
  </si>
  <si>
    <t>West</t>
  </si>
  <si>
    <t>HR Specialist</t>
  </si>
  <si>
    <t>Marketing</t>
  </si>
  <si>
    <t>Cassandra Duncan</t>
  </si>
  <si>
    <t>2022-08-10</t>
  </si>
  <si>
    <t>Remote</t>
  </si>
  <si>
    <t>D</t>
  </si>
  <si>
    <t>Management</t>
  </si>
  <si>
    <t>Advanced Training</t>
  </si>
  <si>
    <t>Kimberly Jones</t>
  </si>
  <si>
    <t>36-45</t>
  </si>
  <si>
    <t>Operations</t>
  </si>
  <si>
    <t>Janet Harris</t>
  </si>
  <si>
    <t>2024-09-03</t>
  </si>
  <si>
    <t>Contract</t>
  </si>
  <si>
    <t>A</t>
  </si>
  <si>
    <t>Health + Dental</t>
  </si>
  <si>
    <t>Python</t>
  </si>
  <si>
    <t>Anthony Gates</t>
  </si>
  <si>
    <t>56 &lt;</t>
  </si>
  <si>
    <t>Mr. Frank Clay</t>
  </si>
  <si>
    <t>2019-03-14</t>
  </si>
  <si>
    <t>Courtney Foster</t>
  </si>
  <si>
    <t>Developer</t>
  </si>
  <si>
    <t>Dorothy Price</t>
  </si>
  <si>
    <t>2017-01-23</t>
  </si>
  <si>
    <t>Communication</t>
  </si>
  <si>
    <t>Catherine Hall</t>
  </si>
  <si>
    <t>Michele Sexton</t>
  </si>
  <si>
    <t>2024-08-17</t>
  </si>
  <si>
    <t>Deanna Ball</t>
  </si>
  <si>
    <t>South</t>
  </si>
  <si>
    <t>IT</t>
  </si>
  <si>
    <t>Richard Schmidt</t>
  </si>
  <si>
    <t>2014-12-09</t>
  </si>
  <si>
    <t>Candace Nelson</t>
  </si>
  <si>
    <t>Teresa Pearson</t>
  </si>
  <si>
    <t>2021-06-28</t>
  </si>
  <si>
    <t>Mandy Davis</t>
  </si>
  <si>
    <t>Laura Hart</t>
  </si>
  <si>
    <t>2018-05-20</t>
  </si>
  <si>
    <t>Matthew Powell</t>
  </si>
  <si>
    <t>Andrea May</t>
  </si>
  <si>
    <t>2017-02-13</t>
  </si>
  <si>
    <t>Bruce Nelson</t>
  </si>
  <si>
    <t>Casey Martin</t>
  </si>
  <si>
    <t>2024-05-05</t>
  </si>
  <si>
    <t>Excel</t>
  </si>
  <si>
    <t>Dawn Cole</t>
  </si>
  <si>
    <t>46-55</t>
  </si>
  <si>
    <t>Amber Allen</t>
  </si>
  <si>
    <t>2022-04-19</t>
  </si>
  <si>
    <t>Tanner Morse</t>
  </si>
  <si>
    <t>North</t>
  </si>
  <si>
    <t>Adam Johnson</t>
  </si>
  <si>
    <t>2015-11-16</t>
  </si>
  <si>
    <t>Jose Griffin</t>
  </si>
  <si>
    <t>Nicole Dominguez</t>
  </si>
  <si>
    <t>2023-09-09</t>
  </si>
  <si>
    <t>Daniel Hawkins</t>
  </si>
  <si>
    <t>Andrew Best</t>
  </si>
  <si>
    <t>2017-12-12</t>
  </si>
  <si>
    <t>Part-Time</t>
  </si>
  <si>
    <t>Elaine Mcclain</t>
  </si>
  <si>
    <t>Gabrielle Rodriguez</t>
  </si>
  <si>
    <t>2017-03-10</t>
  </si>
  <si>
    <t>Allison Harvey</t>
  </si>
  <si>
    <t>2019-03-04</t>
  </si>
  <si>
    <t>Thomas Kramer</t>
  </si>
  <si>
    <t>Tristan Mejia</t>
  </si>
  <si>
    <t>2022-11-20</t>
  </si>
  <si>
    <t>Kevin Whitaker</t>
  </si>
  <si>
    <t>Analyst</t>
  </si>
  <si>
    <t>Mary Welch</t>
  </si>
  <si>
    <t>2021-03-02</t>
  </si>
  <si>
    <t>Dustin Carter</t>
  </si>
  <si>
    <t>Douglas Miles</t>
  </si>
  <si>
    <t>2021-08-01</t>
  </si>
  <si>
    <t>Nicole Williamson</t>
  </si>
  <si>
    <t>Jessica Fleming</t>
  </si>
  <si>
    <t>2015-08-14</t>
  </si>
  <si>
    <t>Matthew Knight</t>
  </si>
  <si>
    <t>Christine Lee</t>
  </si>
  <si>
    <t>2015-10-21</t>
  </si>
  <si>
    <t>Donna Jones</t>
  </si>
  <si>
    <t>Mario Smith DVM</t>
  </si>
  <si>
    <t>2015-03-14</t>
  </si>
  <si>
    <t>Carolyn Bullock</t>
  </si>
  <si>
    <t>Joseph Francis</t>
  </si>
  <si>
    <t>2024-05-22</t>
  </si>
  <si>
    <t>Wendy Gomez</t>
  </si>
  <si>
    <t>Sarah Young</t>
  </si>
  <si>
    <t>2017-03-19</t>
  </si>
  <si>
    <t>Michael Thomas</t>
  </si>
  <si>
    <t>Aaron Hart</t>
  </si>
  <si>
    <t>2021-09-15</t>
  </si>
  <si>
    <t>Kevin Bell</t>
  </si>
  <si>
    <t>Brian Boyd</t>
  </si>
  <si>
    <t>2022-05-09</t>
  </si>
  <si>
    <t>Richard Landry</t>
  </si>
  <si>
    <t>Steven Krueger</t>
  </si>
  <si>
    <t>2017-06-22</t>
  </si>
  <si>
    <t>George Hurley</t>
  </si>
  <si>
    <t>Debra Williams</t>
  </si>
  <si>
    <t>2020-11-28</t>
  </si>
  <si>
    <t>Mark Lopez</t>
  </si>
  <si>
    <t>Karen Mitchell</t>
  </si>
  <si>
    <t>2015-08-30</t>
  </si>
  <si>
    <t>Robert Williams</t>
  </si>
  <si>
    <t>Joseph Sanders</t>
  </si>
  <si>
    <t>2018-10-27</t>
  </si>
  <si>
    <t>Mary Schmidt</t>
  </si>
  <si>
    <t>Shelly George</t>
  </si>
  <si>
    <t>2018-08-26</t>
  </si>
  <si>
    <t>Mary Martinez</t>
  </si>
  <si>
    <t>Nicole Houston</t>
  </si>
  <si>
    <t>2023-07-24</t>
  </si>
  <si>
    <t>Paul Hall</t>
  </si>
  <si>
    <t>Kristin Shaffer</t>
  </si>
  <si>
    <t>2018-07-09</t>
  </si>
  <si>
    <t>Samantha Foster</t>
  </si>
  <si>
    <t>Joel Aguilar</t>
  </si>
  <si>
    <t>2016-12-21</t>
  </si>
  <si>
    <t>Timothy Aguilar</t>
  </si>
  <si>
    <t>Michael Wade</t>
  </si>
  <si>
    <t>2019-06-27</t>
  </si>
  <si>
    <t>Charles Andrews</t>
  </si>
  <si>
    <t>Jessica Walsh</t>
  </si>
  <si>
    <t>2021-08-27</t>
  </si>
  <si>
    <t>Veronica Nelson</t>
  </si>
  <si>
    <t>Kelly Mack</t>
  </si>
  <si>
    <t>2017-05-28</t>
  </si>
  <si>
    <t>Chris Sanchez</t>
  </si>
  <si>
    <t>John Conley</t>
  </si>
  <si>
    <t>2022-01-30</t>
  </si>
  <si>
    <t>Cassie Galvan</t>
  </si>
  <si>
    <t>Aaron Baker</t>
  </si>
  <si>
    <t>2017-04-20</t>
  </si>
  <si>
    <t>Jessica Jones</t>
  </si>
  <si>
    <t>Christopher Bass</t>
  </si>
  <si>
    <t>2019-07-22</t>
  </si>
  <si>
    <t>Emily Walker</t>
  </si>
  <si>
    <t>Sean Tucker PhD</t>
  </si>
  <si>
    <t>2018-11-29</t>
  </si>
  <si>
    <t>Vickie Lewis</t>
  </si>
  <si>
    <t>Jacob Scott</t>
  </si>
  <si>
    <t>2022-11-14</t>
  </si>
  <si>
    <t>Alexis Clark</t>
  </si>
  <si>
    <t>Joel Park</t>
  </si>
  <si>
    <t>2016-02-23</t>
  </si>
  <si>
    <t>Robert Davis</t>
  </si>
  <si>
    <t>Russell Marshall</t>
  </si>
  <si>
    <t>2018-05-18</t>
  </si>
  <si>
    <t>Daniel Brown MD</t>
  </si>
  <si>
    <t>James Holden</t>
  </si>
  <si>
    <t>2024-03-09</t>
  </si>
  <si>
    <t>Anna Payne</t>
  </si>
  <si>
    <t>Thomas Murphy</t>
  </si>
  <si>
    <t>2024-03-27</t>
  </si>
  <si>
    <t>Rhonda Pena</t>
  </si>
  <si>
    <t>Mark Abbott</t>
  </si>
  <si>
    <t>2019-12-23</t>
  </si>
  <si>
    <t>Nicole Gonzalez</t>
  </si>
  <si>
    <t>Robin Lynch</t>
  </si>
  <si>
    <t>2016-08-25</t>
  </si>
  <si>
    <t>Row Labels</t>
  </si>
  <si>
    <t>Grand Total</t>
  </si>
  <si>
    <t>Count of Full Name</t>
  </si>
  <si>
    <t>Number of employees to employee status</t>
  </si>
  <si>
    <t>Total</t>
  </si>
  <si>
    <t>Sum of Salary</t>
  </si>
  <si>
    <t>Salaries of Department</t>
  </si>
  <si>
    <t>Column Labels</t>
  </si>
  <si>
    <t>Age Range by Age</t>
  </si>
  <si>
    <t xml:space="preserve">Total </t>
  </si>
  <si>
    <t>Toatal</t>
  </si>
  <si>
    <t>Workplace</t>
  </si>
  <si>
    <t>Sum of Leave Taken</t>
  </si>
  <si>
    <t>Average of 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</si>
</sst>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1"/>
      <color theme="1"/>
      <name val="Aptos Narrow"/>
      <family val="2"/>
      <scheme val="minor"/>
    </font>
    <font>
      <b/>
      <sz val="11"/>
      <color theme="0" tint="-4.9989318521683403E-2"/>
      <name val="Kulim Park"/>
    </font>
    <font>
      <sz val="11"/>
      <color theme="1"/>
      <name val="Kulim Park"/>
    </font>
    <font>
      <sz val="11"/>
      <color theme="0" tint="-4.9989318521683403E-2"/>
      <name val="Kulim Park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Kullim park"/>
    </font>
  </fonts>
  <fills count="4">
    <fill>
      <patternFill patternType="none"/>
    </fill>
    <fill>
      <patternFill patternType="gray125"/>
    </fill>
    <fill>
      <patternFill patternType="solid">
        <fgColor rgb="FF282828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/>
    <xf numFmtId="43" fontId="0" fillId="0" borderId="0" xfId="0" applyNumberFormat="1"/>
    <xf numFmtId="16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7" fillId="2" borderId="0" xfId="0" applyFont="1" applyFill="1"/>
    <xf numFmtId="0" fontId="0" fillId="2" borderId="0" xfId="0" applyFill="1"/>
    <xf numFmtId="10" fontId="5" fillId="0" borderId="0" xfId="0" applyNumberFormat="1" applyFont="1"/>
    <xf numFmtId="9" fontId="5" fillId="0" borderId="0" xfId="2" applyFont="1"/>
    <xf numFmtId="9" fontId="0" fillId="0" borderId="0" xfId="2" applyFont="1"/>
    <xf numFmtId="164" fontId="5" fillId="0" borderId="0" xfId="1" applyNumberFormat="1" applyFont="1"/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numFmt numFmtId="0" formatCode="General"/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7933C"/>
      <color rgb="FF948A54"/>
      <color rgb="FFE4B244"/>
      <color rgb="FF282828"/>
      <color rgb="FF1F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  <a:ln>
              <a:solidFill>
                <a:srgbClr val="1F1F1F"/>
              </a:solidFill>
            </a:ln>
          </c:spPr>
          <c:dPt>
            <c:idx val="0"/>
            <c:bubble3D val="0"/>
            <c:spPr>
              <a:solidFill>
                <a:srgbClr val="E4B244"/>
              </a:solidFill>
              <a:ln w="19050">
                <a:solidFill>
                  <a:srgbClr val="1F1F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85-40AE-B4A1-EC60C33A2BB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31750">
                <a:solidFill>
                  <a:srgbClr val="1F1F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85-40AE-B4A1-EC60C33A2BBB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rgbClr val="1F1F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85-40AE-B4A1-EC60C33A2BBB}"/>
              </c:ext>
            </c:extLst>
          </c:dPt>
          <c:cat>
            <c:strRef>
              <c:f>PivotTables!$B$11:$B$13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PivotTables!$C$11:$C$13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85-40AE-B4A1-EC60C33A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Analytics.xlsx]PivotTables!Age Range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4B24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PivotTables!$J$5:$J$6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4B2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PivotTables!$I$7:$I$12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&lt;</c:v>
                </c:pt>
              </c:strCache>
            </c:strRef>
          </c:cat>
          <c:val>
            <c:numRef>
              <c:f>PivotTables!$J$7:$J$12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2-4896-8164-32FAF6BDB19E}"/>
            </c:ext>
          </c:extLst>
        </c:ser>
        <c:ser>
          <c:idx val="1"/>
          <c:order val="1"/>
          <c:tx>
            <c:strRef>
              <c:f>PivotTables!$K$5:$K$6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PivotTables!$I$7:$I$12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&lt;</c:v>
                </c:pt>
              </c:strCache>
            </c:strRef>
          </c:cat>
          <c:val>
            <c:numRef>
              <c:f>PivotTables!$K$7:$K$12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2-4896-8164-32FAF6BDB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3414096"/>
        <c:axId val="1863414576"/>
      </c:barChart>
      <c:catAx>
        <c:axId val="18634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14576"/>
        <c:crosses val="autoZero"/>
        <c:auto val="1"/>
        <c:lblAlgn val="ctr"/>
        <c:lblOffset val="100"/>
        <c:noMultiLvlLbl val="0"/>
      </c:catAx>
      <c:valAx>
        <c:axId val="186341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E4B244"/>
              </a:solidFill>
              <a:prstDash val="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34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E4B244"/>
            </a:solidFill>
            <a:ln>
              <a:noFill/>
            </a:ln>
            <a:effectLst/>
          </c:spPr>
          <c:invertIfNegative val="0"/>
          <c:val>
            <c:numRef>
              <c:f>PivotTables!$N$17</c:f>
              <c:numCache>
                <c:formatCode>0.00%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2-4407-A3A6-A05F087E3E6E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PivotTables!$O$17</c:f>
              <c:numCache>
                <c:formatCode>0%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2-4407-A3A6-A05F087E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761648"/>
        <c:axId val="1770752528"/>
      </c:barChart>
      <c:catAx>
        <c:axId val="1770761648"/>
        <c:scaling>
          <c:orientation val="minMax"/>
        </c:scaling>
        <c:delete val="1"/>
        <c:axPos val="l"/>
        <c:majorTickMark val="none"/>
        <c:minorTickMark val="none"/>
        <c:tickLblPos val="nextTo"/>
        <c:crossAx val="1770752528"/>
        <c:crosses val="autoZero"/>
        <c:auto val="1"/>
        <c:lblAlgn val="ctr"/>
        <c:lblOffset val="100"/>
        <c:noMultiLvlLbl val="0"/>
      </c:catAx>
      <c:valAx>
        <c:axId val="17707525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707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E4B244"/>
            </a:solidFill>
            <a:ln>
              <a:noFill/>
            </a:ln>
            <a:effectLst/>
          </c:spPr>
          <c:invertIfNegative val="0"/>
          <c:val>
            <c:numRef>
              <c:f>PivotTables!$N$18</c:f>
              <c:numCache>
                <c:formatCode>0.00%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4413-B4A3-CE0EFD66EF8C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PivotTables!$O$18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2-4413-B4A3-CE0EFD66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388496"/>
        <c:axId val="1858380336"/>
      </c:barChart>
      <c:catAx>
        <c:axId val="1858388496"/>
        <c:scaling>
          <c:orientation val="minMax"/>
        </c:scaling>
        <c:delete val="1"/>
        <c:axPos val="l"/>
        <c:majorTickMark val="none"/>
        <c:minorTickMark val="none"/>
        <c:tickLblPos val="nextTo"/>
        <c:crossAx val="1858380336"/>
        <c:crosses val="autoZero"/>
        <c:auto val="1"/>
        <c:lblAlgn val="ctr"/>
        <c:lblOffset val="100"/>
        <c:noMultiLvlLbl val="0"/>
      </c:catAx>
      <c:valAx>
        <c:axId val="18583803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583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E4B244"/>
            </a:solidFill>
            <a:ln>
              <a:noFill/>
            </a:ln>
            <a:effectLst/>
          </c:spPr>
          <c:invertIfNegative val="0"/>
          <c:val>
            <c:numRef>
              <c:f>PivotTables!$N$19</c:f>
              <c:numCache>
                <c:formatCode>0.00%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9-4D0E-8446-89F879F3CA74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PivotTables!$O$19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9-4D0E-8446-89F879F3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399536"/>
        <c:axId val="1858400016"/>
      </c:barChart>
      <c:catAx>
        <c:axId val="1858399536"/>
        <c:scaling>
          <c:orientation val="minMax"/>
        </c:scaling>
        <c:delete val="1"/>
        <c:axPos val="l"/>
        <c:majorTickMark val="none"/>
        <c:minorTickMark val="none"/>
        <c:tickLblPos val="nextTo"/>
        <c:crossAx val="1858400016"/>
        <c:crosses val="autoZero"/>
        <c:auto val="1"/>
        <c:lblAlgn val="ctr"/>
        <c:lblOffset val="100"/>
        <c:noMultiLvlLbl val="0"/>
      </c:catAx>
      <c:valAx>
        <c:axId val="18584000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583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1F1F1F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F-4333-9C72-7FB7E3B71992}"/>
              </c:ext>
            </c:extLst>
          </c:dPt>
          <c:dPt>
            <c:idx val="1"/>
            <c:bubble3D val="0"/>
            <c:spPr>
              <a:solidFill>
                <a:srgbClr val="1F1F1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F-4333-9C72-7FB7E3B71992}"/>
              </c:ext>
            </c:extLst>
          </c:dPt>
          <c:val>
            <c:numRef>
              <c:f>PivotTables!$K$22:$L$22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F-4333-9C72-7FB7E3B7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solidFill>
          <a:srgbClr val="282828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B-4973-AD82-4961D58D530E}"/>
              </c:ext>
            </c:extLst>
          </c:dPt>
          <c:dPt>
            <c:idx val="1"/>
            <c:bubble3D val="0"/>
            <c:spPr>
              <a:solidFill>
                <a:srgbClr val="1F1F1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B-4973-AD82-4961D58D530E}"/>
              </c:ext>
            </c:extLst>
          </c:dPt>
          <c:val>
            <c:numRef>
              <c:f>PivotTables!$K$21:$L$21</c:f>
              <c:numCache>
                <c:formatCode>0%</c:formatCode>
                <c:ptCount val="2"/>
                <c:pt idx="0">
                  <c:v>0.52</c:v>
                </c:pt>
                <c:pt idx="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B-4973-AD82-4961D58D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PivotTables!$E$13</c:f>
              <c:strCache>
                <c:ptCount val="1"/>
                <c:pt idx="0">
                  <c:v>Analyst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PivotTables!$G$13</c:f>
              <c:numCache>
                <c:formatCode>_ * #,##0_ ;_ * \-#,##0_ ;_ * "-"??_ ;_ @_ 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6-4568-A650-99EEDBD6C879}"/>
            </c:ext>
          </c:extLst>
        </c:ser>
        <c:ser>
          <c:idx val="1"/>
          <c:order val="1"/>
          <c:tx>
            <c:strRef>
              <c:f>PivotTables!$E$14</c:f>
              <c:strCache>
                <c:ptCount val="1"/>
                <c:pt idx="0">
                  <c:v>Designer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PivotTables!$G$14</c:f>
              <c:numCache>
                <c:formatCode>_ * #,##0_ ;_ * \-#,##0_ ;_ * "-"??_ ;_ @_ 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6-4568-A650-99EEDBD6C879}"/>
            </c:ext>
          </c:extLst>
        </c:ser>
        <c:ser>
          <c:idx val="2"/>
          <c:order val="2"/>
          <c:tx>
            <c:strRef>
              <c:f>PivotTables!$E$15</c:f>
              <c:strCache>
                <c:ptCount val="1"/>
                <c:pt idx="0">
                  <c:v>Developer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PivotTables!$G$15</c:f>
              <c:numCache>
                <c:formatCode>_ * #,##0_ ;_ * \-#,##0_ ;_ * "-"??_ ;_ @_ 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6-4568-A650-99EEDBD6C879}"/>
            </c:ext>
          </c:extLst>
        </c:ser>
        <c:ser>
          <c:idx val="3"/>
          <c:order val="3"/>
          <c:tx>
            <c:strRef>
              <c:f>PivotTables!$E$16</c:f>
              <c:strCache>
                <c:ptCount val="1"/>
                <c:pt idx="0">
                  <c:v>HR Specialist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PivotTables!$G$16</c:f>
              <c:numCache>
                <c:formatCode>_ * #,##0_ ;_ * \-#,##0_ ;_ * "-"??_ ;_ @_ 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6-4568-A650-99EEDBD6C879}"/>
            </c:ext>
          </c:extLst>
        </c:ser>
        <c:ser>
          <c:idx val="4"/>
          <c:order val="4"/>
          <c:tx>
            <c:strRef>
              <c:f>PivotTables!$E$17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PivotTables!$G$17</c:f>
              <c:numCache>
                <c:formatCode>_ * #,##0_ ;_ * \-#,##0_ ;_ * "-"??_ ;_ @_ 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6-4568-A650-99EEDBD6C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7745008"/>
        <c:axId val="2077744048"/>
      </c:barChart>
      <c:catAx>
        <c:axId val="2077745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7744048"/>
        <c:crosses val="autoZero"/>
        <c:auto val="1"/>
        <c:lblAlgn val="ctr"/>
        <c:lblOffset val="100"/>
        <c:noMultiLvlLbl val="0"/>
      </c:catAx>
      <c:valAx>
        <c:axId val="2077744048"/>
        <c:scaling>
          <c:orientation val="minMax"/>
        </c:scaling>
        <c:delete val="1"/>
        <c:axPos val="l"/>
        <c:majorGridlines>
          <c:spPr>
            <a:ln w="9525" cap="rnd" cmpd="sng" algn="ctr">
              <a:solidFill>
                <a:srgbClr val="E4B244">
                  <a:alpha val="50000"/>
                </a:srgbClr>
              </a:solidFill>
              <a:prstDash val="dashDot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20777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PivotTables!$T$13:$T$17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PivotTables!$U$13:$U$17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5-4949-8A86-62AAEA47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1842782032"/>
        <c:axId val="1842787792"/>
      </c:barChart>
      <c:catAx>
        <c:axId val="184278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87792"/>
        <c:crosses val="autoZero"/>
        <c:auto val="1"/>
        <c:lblAlgn val="ctr"/>
        <c:lblOffset val="100"/>
        <c:noMultiLvlLbl val="0"/>
      </c:catAx>
      <c:valAx>
        <c:axId val="184278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7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13" Type="http://schemas.openxmlformats.org/officeDocument/2006/relationships/chart" Target="../charts/chart9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5" Type="http://schemas.openxmlformats.org/officeDocument/2006/relationships/chart" Target="../charts/chart3.xml"/><Relationship Id="rId15" Type="http://schemas.openxmlformats.org/officeDocument/2006/relationships/image" Target="../media/image6.png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image" Target="../media/image4.jpeg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208883</xdr:colOff>
      <xdr:row>8</xdr:row>
      <xdr:rowOff>133686</xdr:rowOff>
    </xdr:from>
    <xdr:to>
      <xdr:col>7</xdr:col>
      <xdr:colOff>419552</xdr:colOff>
      <xdr:row>13</xdr:row>
      <xdr:rowOff>33421</xdr:rowOff>
    </xdr:to>
    <xdr:pic>
      <xdr:nvPicPr>
        <xdr:cNvPr id="2135" name="Picture 2134">
          <a:extLst>
            <a:ext uri="{FF2B5EF4-FFF2-40B4-BE49-F238E27FC236}">
              <a16:creationId xmlns:a16="http://schemas.microsoft.com/office/drawing/2014/main" id="{B7A9616A-48FE-EB70-6DBD-A3F2F203D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488" y="1604212"/>
          <a:ext cx="820603" cy="818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375987</xdr:colOff>
      <xdr:row>7</xdr:row>
      <xdr:rowOff>175460</xdr:rowOff>
    </xdr:from>
    <xdr:to>
      <xdr:col>3</xdr:col>
      <xdr:colOff>217236</xdr:colOff>
      <xdr:row>13</xdr:row>
      <xdr:rowOff>12533</xdr:rowOff>
    </xdr:to>
    <xdr:pic>
      <xdr:nvPicPr>
        <xdr:cNvPr id="2110" name="Picture 2109">
          <a:extLst>
            <a:ext uri="{FF2B5EF4-FFF2-40B4-BE49-F238E27FC236}">
              <a16:creationId xmlns:a16="http://schemas.microsoft.com/office/drawing/2014/main" id="{3DDF3296-8949-6D9E-009F-EFA3462FB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87" y="1462171"/>
          <a:ext cx="1671052" cy="939967"/>
        </a:xfrm>
        <a:prstGeom prst="rect">
          <a:avLst/>
        </a:prstGeom>
      </xdr:spPr>
    </xdr:pic>
    <xdr:clientData/>
  </xdr:twoCellAnchor>
  <xdr:twoCellAnchor>
    <xdr:from>
      <xdr:col>0</xdr:col>
      <xdr:colOff>32085</xdr:colOff>
      <xdr:row>0</xdr:row>
      <xdr:rowOff>125329</xdr:rowOff>
    </xdr:from>
    <xdr:to>
      <xdr:col>17</xdr:col>
      <xdr:colOff>109219</xdr:colOff>
      <xdr:row>34</xdr:row>
      <xdr:rowOff>164229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A042170-4593-5CF2-30D2-899D71DFB2C9}"/>
            </a:ext>
          </a:extLst>
        </xdr:cNvPr>
        <xdr:cNvSpPr/>
      </xdr:nvSpPr>
      <xdr:spPr>
        <a:xfrm>
          <a:off x="32085" y="125329"/>
          <a:ext cx="10395884" cy="6388900"/>
        </a:xfrm>
        <a:prstGeom prst="roundRect">
          <a:avLst>
            <a:gd name="adj" fmla="val 3779"/>
          </a:avLst>
        </a:prstGeom>
        <a:solidFill>
          <a:srgbClr val="1F1F1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139700</xdr:colOff>
      <xdr:row>21</xdr:row>
      <xdr:rowOff>80150</xdr:rowOff>
    </xdr:from>
    <xdr:to>
      <xdr:col>12</xdr:col>
      <xdr:colOff>147963</xdr:colOff>
      <xdr:row>34</xdr:row>
      <xdr:rowOff>30545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52CA929-0F4A-4B76-802C-92FD13AED9D6}"/>
            </a:ext>
          </a:extLst>
        </xdr:cNvPr>
        <xdr:cNvSpPr/>
      </xdr:nvSpPr>
      <xdr:spPr>
        <a:xfrm>
          <a:off x="5019174" y="3940282"/>
          <a:ext cx="2448000" cy="234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233195</xdr:colOff>
      <xdr:row>32</xdr:row>
      <xdr:rowOff>75198</xdr:rowOff>
    </xdr:from>
    <xdr:to>
      <xdr:col>12</xdr:col>
      <xdr:colOff>93326</xdr:colOff>
      <xdr:row>33</xdr:row>
      <xdr:rowOff>161382</xdr:rowOff>
    </xdr:to>
    <xdr:sp macro="" textlink="">
      <xdr:nvSpPr>
        <xdr:cNvPr id="110" name="Rectangle: Rounded Corners 109">
          <a:extLst>
            <a:ext uri="{FF2B5EF4-FFF2-40B4-BE49-F238E27FC236}">
              <a16:creationId xmlns:a16="http://schemas.microsoft.com/office/drawing/2014/main" id="{329D2884-6752-EC80-F2A5-DEB001A925B5}"/>
            </a:ext>
          </a:extLst>
        </xdr:cNvPr>
        <xdr:cNvSpPr/>
      </xdr:nvSpPr>
      <xdr:spPr>
        <a:xfrm>
          <a:off x="6332537" y="5957303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30</xdr:row>
      <xdr:rowOff>150115</xdr:rowOff>
    </xdr:from>
    <xdr:to>
      <xdr:col>12</xdr:col>
      <xdr:colOff>93326</xdr:colOff>
      <xdr:row>32</xdr:row>
      <xdr:rowOff>52484</xdr:rowOff>
    </xdr:to>
    <xdr:sp macro="" textlink="">
      <xdr:nvSpPr>
        <xdr:cNvPr id="111" name="Rectangle: Rounded Corners 110">
          <a:extLst>
            <a:ext uri="{FF2B5EF4-FFF2-40B4-BE49-F238E27FC236}">
              <a16:creationId xmlns:a16="http://schemas.microsoft.com/office/drawing/2014/main" id="{D9D55E0C-80AB-4D00-80FB-5A8B221251D6}"/>
            </a:ext>
          </a:extLst>
        </xdr:cNvPr>
        <xdr:cNvSpPr/>
      </xdr:nvSpPr>
      <xdr:spPr>
        <a:xfrm>
          <a:off x="6332537" y="5664589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29</xdr:row>
      <xdr:rowOff>41218</xdr:rowOff>
    </xdr:from>
    <xdr:to>
      <xdr:col>12</xdr:col>
      <xdr:colOff>93326</xdr:colOff>
      <xdr:row>30</xdr:row>
      <xdr:rowOff>127402</xdr:rowOff>
    </xdr:to>
    <xdr:sp macro="" textlink="">
      <xdr:nvSpPr>
        <xdr:cNvPr id="112" name="Rectangle: Rounded Corners 111">
          <a:extLst>
            <a:ext uri="{FF2B5EF4-FFF2-40B4-BE49-F238E27FC236}">
              <a16:creationId xmlns:a16="http://schemas.microsoft.com/office/drawing/2014/main" id="{8E8D160E-CDBD-4867-8F39-03F27FE44AE8}"/>
            </a:ext>
          </a:extLst>
        </xdr:cNvPr>
        <xdr:cNvSpPr/>
      </xdr:nvSpPr>
      <xdr:spPr>
        <a:xfrm>
          <a:off x="6332537" y="5371876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27</xdr:row>
      <xdr:rowOff>116137</xdr:rowOff>
    </xdr:from>
    <xdr:to>
      <xdr:col>12</xdr:col>
      <xdr:colOff>93326</xdr:colOff>
      <xdr:row>29</xdr:row>
      <xdr:rowOff>18505</xdr:rowOff>
    </xdr:to>
    <xdr:sp macro="" textlink="">
      <xdr:nvSpPr>
        <xdr:cNvPr id="113" name="Rectangle: Rounded Corners 112">
          <a:extLst>
            <a:ext uri="{FF2B5EF4-FFF2-40B4-BE49-F238E27FC236}">
              <a16:creationId xmlns:a16="http://schemas.microsoft.com/office/drawing/2014/main" id="{EC47C024-D968-4BC6-9F0C-A588DAFBB6A5}"/>
            </a:ext>
          </a:extLst>
        </xdr:cNvPr>
        <xdr:cNvSpPr/>
      </xdr:nvSpPr>
      <xdr:spPr>
        <a:xfrm>
          <a:off x="6332537" y="5079163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26</xdr:row>
      <xdr:rowOff>7239</xdr:rowOff>
    </xdr:from>
    <xdr:to>
      <xdr:col>12</xdr:col>
      <xdr:colOff>93326</xdr:colOff>
      <xdr:row>27</xdr:row>
      <xdr:rowOff>93424</xdr:rowOff>
    </xdr:to>
    <xdr:sp macro="" textlink="">
      <xdr:nvSpPr>
        <xdr:cNvPr id="114" name="Rectangle: Rounded Corners 113">
          <a:extLst>
            <a:ext uri="{FF2B5EF4-FFF2-40B4-BE49-F238E27FC236}">
              <a16:creationId xmlns:a16="http://schemas.microsoft.com/office/drawing/2014/main" id="{13E5FB0A-AFE9-41F4-8E06-4AF20C26BF97}"/>
            </a:ext>
          </a:extLst>
        </xdr:cNvPr>
        <xdr:cNvSpPr/>
      </xdr:nvSpPr>
      <xdr:spPr>
        <a:xfrm>
          <a:off x="6332537" y="4786450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241550</xdr:colOff>
      <xdr:row>24</xdr:row>
      <xdr:rowOff>73803</xdr:rowOff>
    </xdr:from>
    <xdr:to>
      <xdr:col>12</xdr:col>
      <xdr:colOff>101681</xdr:colOff>
      <xdr:row>25</xdr:row>
      <xdr:rowOff>159987</xdr:rowOff>
    </xdr:to>
    <xdr:sp macro="" textlink="">
      <xdr:nvSpPr>
        <xdr:cNvPr id="115" name="Rectangle: Rounded Corners 114">
          <a:extLst>
            <a:ext uri="{FF2B5EF4-FFF2-40B4-BE49-F238E27FC236}">
              <a16:creationId xmlns:a16="http://schemas.microsoft.com/office/drawing/2014/main" id="{DC7D0B31-EFC0-45BD-97AA-78C728AC79E3}"/>
            </a:ext>
          </a:extLst>
        </xdr:cNvPr>
        <xdr:cNvSpPr/>
      </xdr:nvSpPr>
      <xdr:spPr>
        <a:xfrm>
          <a:off x="6340892" y="4485382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325854</xdr:colOff>
      <xdr:row>24</xdr:row>
      <xdr:rowOff>51993</xdr:rowOff>
    </xdr:from>
    <xdr:to>
      <xdr:col>3</xdr:col>
      <xdr:colOff>404051</xdr:colOff>
      <xdr:row>34</xdr:row>
      <xdr:rowOff>13835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C5E89F4-62CD-1945-356F-05AA23C77FA6}"/>
            </a:ext>
          </a:extLst>
        </xdr:cNvPr>
        <xdr:cNvSpPr/>
      </xdr:nvSpPr>
      <xdr:spPr>
        <a:xfrm>
          <a:off x="325854" y="4463572"/>
          <a:ext cx="1908000" cy="180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327858</xdr:colOff>
      <xdr:row>7</xdr:row>
      <xdr:rowOff>43781</xdr:rowOff>
    </xdr:from>
    <xdr:to>
      <xdr:col>3</xdr:col>
      <xdr:colOff>406055</xdr:colOff>
      <xdr:row>23</xdr:row>
      <xdr:rowOff>108619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47781A0-7BA5-4710-9EA5-AFB114906133}"/>
            </a:ext>
          </a:extLst>
        </xdr:cNvPr>
        <xdr:cNvSpPr/>
      </xdr:nvSpPr>
      <xdr:spPr>
        <a:xfrm>
          <a:off x="327858" y="1330492"/>
          <a:ext cx="1908000" cy="3005890"/>
        </a:xfrm>
        <a:prstGeom prst="roundRect">
          <a:avLst>
            <a:gd name="adj" fmla="val 3968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559634</xdr:colOff>
      <xdr:row>21</xdr:row>
      <xdr:rowOff>63440</xdr:rowOff>
    </xdr:from>
    <xdr:to>
      <xdr:col>7</xdr:col>
      <xdr:colOff>567898</xdr:colOff>
      <xdr:row>34</xdr:row>
      <xdr:rowOff>13835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C4AC623-7D26-48FE-988D-997CFC9414FD}"/>
            </a:ext>
          </a:extLst>
        </xdr:cNvPr>
        <xdr:cNvSpPr/>
      </xdr:nvSpPr>
      <xdr:spPr>
        <a:xfrm>
          <a:off x="2389437" y="3923572"/>
          <a:ext cx="2448000" cy="234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154404</xdr:colOff>
      <xdr:row>7</xdr:row>
      <xdr:rowOff>118979</xdr:rowOff>
    </xdr:from>
    <xdr:to>
      <xdr:col>12</xdr:col>
      <xdr:colOff>162667</xdr:colOff>
      <xdr:row>20</xdr:row>
      <xdr:rowOff>69374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F1DF53C-4807-48B1-8DF5-C955415CC4A1}"/>
            </a:ext>
          </a:extLst>
        </xdr:cNvPr>
        <xdr:cNvSpPr/>
      </xdr:nvSpPr>
      <xdr:spPr>
        <a:xfrm>
          <a:off x="5039019" y="1429684"/>
          <a:ext cx="2450571" cy="2384562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24898</xdr:colOff>
      <xdr:row>7</xdr:row>
      <xdr:rowOff>120984</xdr:rowOff>
    </xdr:from>
    <xdr:to>
      <xdr:col>8</xdr:col>
      <xdr:colOff>33161</xdr:colOff>
      <xdr:row>14</xdr:row>
      <xdr:rowOff>50131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E009D19-A5FD-483F-919E-0BD18913A8DF}"/>
            </a:ext>
          </a:extLst>
        </xdr:cNvPr>
        <xdr:cNvSpPr/>
      </xdr:nvSpPr>
      <xdr:spPr>
        <a:xfrm>
          <a:off x="2464635" y="1407695"/>
          <a:ext cx="2448000" cy="1215857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578350</xdr:colOff>
      <xdr:row>14</xdr:row>
      <xdr:rowOff>114635</xdr:rowOff>
    </xdr:from>
    <xdr:to>
      <xdr:col>5</xdr:col>
      <xdr:colOff>528482</xdr:colOff>
      <xdr:row>20</xdr:row>
      <xdr:rowOff>91740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5095284-7673-46C0-8B06-6BBD5BCDC8CF}"/>
            </a:ext>
          </a:extLst>
        </xdr:cNvPr>
        <xdr:cNvSpPr/>
      </xdr:nvSpPr>
      <xdr:spPr>
        <a:xfrm>
          <a:off x="2408153" y="2688056"/>
          <a:ext cx="1170000" cy="108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20554</xdr:colOff>
      <xdr:row>14</xdr:row>
      <xdr:rowOff>133351</xdr:rowOff>
    </xdr:from>
    <xdr:to>
      <xdr:col>7</xdr:col>
      <xdr:colOff>580620</xdr:colOff>
      <xdr:row>20</xdr:row>
      <xdr:rowOff>110456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1736041-4474-4ECE-86D1-259D03FA1694}"/>
            </a:ext>
          </a:extLst>
        </xdr:cNvPr>
        <xdr:cNvSpPr/>
      </xdr:nvSpPr>
      <xdr:spPr>
        <a:xfrm>
          <a:off x="3680159" y="2706772"/>
          <a:ext cx="1170000" cy="108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423612</xdr:colOff>
      <xdr:row>28</xdr:row>
      <xdr:rowOff>133926</xdr:rowOff>
    </xdr:from>
    <xdr:to>
      <xdr:col>14</xdr:col>
      <xdr:colOff>283744</xdr:colOff>
      <xdr:row>33</xdr:row>
      <xdr:rowOff>141815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1F2691A-E9F8-421F-839C-85E08B75EDEF}"/>
            </a:ext>
          </a:extLst>
        </xdr:cNvPr>
        <xdr:cNvSpPr/>
      </xdr:nvSpPr>
      <xdr:spPr>
        <a:xfrm>
          <a:off x="7742823" y="5280768"/>
          <a:ext cx="1080000" cy="926968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475749</xdr:colOff>
      <xdr:row>28</xdr:row>
      <xdr:rowOff>149989</xdr:rowOff>
    </xdr:from>
    <xdr:to>
      <xdr:col>16</xdr:col>
      <xdr:colOff>335881</xdr:colOff>
      <xdr:row>33</xdr:row>
      <xdr:rowOff>157878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586CBEB-A53F-4FD9-81EC-8EDFDCC29302}"/>
            </a:ext>
          </a:extLst>
        </xdr:cNvPr>
        <xdr:cNvSpPr/>
      </xdr:nvSpPr>
      <xdr:spPr>
        <a:xfrm>
          <a:off x="9014828" y="5296831"/>
          <a:ext cx="1080000" cy="926968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482099</xdr:colOff>
      <xdr:row>22</xdr:row>
      <xdr:rowOff>175461</xdr:rowOff>
    </xdr:from>
    <xdr:to>
      <xdr:col>16</xdr:col>
      <xdr:colOff>342231</xdr:colOff>
      <xdr:row>27</xdr:row>
      <xdr:rowOff>183350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BFFA132-4D68-30AB-3568-7C3A171A4410}"/>
            </a:ext>
          </a:extLst>
        </xdr:cNvPr>
        <xdr:cNvSpPr/>
      </xdr:nvSpPr>
      <xdr:spPr>
        <a:xfrm>
          <a:off x="9021178" y="4219408"/>
          <a:ext cx="1080000" cy="926968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275221</xdr:colOff>
      <xdr:row>11</xdr:row>
      <xdr:rowOff>38736</xdr:rowOff>
    </xdr:from>
    <xdr:to>
      <xdr:col>16</xdr:col>
      <xdr:colOff>571485</xdr:colOff>
      <xdr:row>20</xdr:row>
      <xdr:rowOff>40394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63DA5C9-A449-4367-AF35-4E0D582EFB69}"/>
            </a:ext>
          </a:extLst>
        </xdr:cNvPr>
        <xdr:cNvSpPr/>
      </xdr:nvSpPr>
      <xdr:spPr>
        <a:xfrm>
          <a:off x="7602144" y="2098415"/>
          <a:ext cx="2738572" cy="1686851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327358</xdr:colOff>
      <xdr:row>1</xdr:row>
      <xdr:rowOff>40741</xdr:rowOff>
    </xdr:from>
    <xdr:to>
      <xdr:col>17</xdr:col>
      <xdr:colOff>13687</xdr:colOff>
      <xdr:row>10</xdr:row>
      <xdr:rowOff>42399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EEEC43B-A858-40FC-8E92-620DBD885F5E}"/>
            </a:ext>
          </a:extLst>
        </xdr:cNvPr>
        <xdr:cNvSpPr/>
      </xdr:nvSpPr>
      <xdr:spPr>
        <a:xfrm>
          <a:off x="7646569" y="224557"/>
          <a:ext cx="2736000" cy="1656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484605</xdr:colOff>
      <xdr:row>23</xdr:row>
      <xdr:rowOff>8354</xdr:rowOff>
    </xdr:from>
    <xdr:to>
      <xdr:col>16</xdr:col>
      <xdr:colOff>175460</xdr:colOff>
      <xdr:row>25</xdr:row>
      <xdr:rowOff>91907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07B20C7-919E-FCE9-97DD-BDA40E37AC0A}"/>
            </a:ext>
          </a:extLst>
        </xdr:cNvPr>
        <xdr:cNvSpPr txBox="1"/>
      </xdr:nvSpPr>
      <xdr:spPr>
        <a:xfrm>
          <a:off x="9023684" y="4236117"/>
          <a:ext cx="910723" cy="451185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Part time employyes</a:t>
          </a:r>
        </a:p>
      </xdr:txBody>
    </xdr:sp>
    <xdr:clientData/>
  </xdr:twoCellAnchor>
  <xdr:twoCellAnchor>
    <xdr:from>
      <xdr:col>14</xdr:col>
      <xdr:colOff>501316</xdr:colOff>
      <xdr:row>25</xdr:row>
      <xdr:rowOff>66841</xdr:rowOff>
    </xdr:from>
    <xdr:to>
      <xdr:col>16</xdr:col>
      <xdr:colOff>242302</xdr:colOff>
      <xdr:row>27</xdr:row>
      <xdr:rowOff>108618</xdr:rowOff>
    </xdr:to>
    <xdr:sp macro="" textlink="PivotTables!X26">
      <xdr:nvSpPr>
        <xdr:cNvPr id="84" name="TextBox 83">
          <a:extLst>
            <a:ext uri="{FF2B5EF4-FFF2-40B4-BE49-F238E27FC236}">
              <a16:creationId xmlns:a16="http://schemas.microsoft.com/office/drawing/2014/main" id="{15F646C7-DA75-B1F9-4F13-2402B10EDB9F}"/>
            </a:ext>
          </a:extLst>
        </xdr:cNvPr>
        <xdr:cNvSpPr txBox="1"/>
      </xdr:nvSpPr>
      <xdr:spPr>
        <a:xfrm>
          <a:off x="9040395" y="4662236"/>
          <a:ext cx="960854" cy="40940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BB3B01BF-AAD8-4F00-9809-9BC6552CEEA0}" type="TxLink">
            <a:rPr lang="en-US" sz="3200" b="1" i="0" u="none" strike="noStrike">
              <a:solidFill>
                <a:schemeClr val="bg1"/>
              </a:solidFill>
              <a:latin typeface="Kullim park"/>
            </a:rPr>
            <a:pPr algn="r"/>
            <a:t> </a:t>
          </a:fld>
          <a:endParaRPr lang="en-IN" sz="3200" b="1">
            <a:solidFill>
              <a:schemeClr val="bg1"/>
            </a:solidFill>
            <a:latin typeface="Kullim park"/>
          </a:endParaRPr>
        </a:p>
      </xdr:txBody>
    </xdr:sp>
    <xdr:clientData/>
  </xdr:twoCellAnchor>
  <xdr:twoCellAnchor>
    <xdr:from>
      <xdr:col>14</xdr:col>
      <xdr:colOff>503322</xdr:colOff>
      <xdr:row>28</xdr:row>
      <xdr:rowOff>160754</xdr:rowOff>
    </xdr:from>
    <xdr:to>
      <xdr:col>16</xdr:col>
      <xdr:colOff>194177</xdr:colOff>
      <xdr:row>31</xdr:row>
      <xdr:rowOff>60492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9AA07E21-CE41-4CA4-96D5-7281C228BAEF}"/>
            </a:ext>
          </a:extLst>
        </xdr:cNvPr>
        <xdr:cNvSpPr txBox="1"/>
      </xdr:nvSpPr>
      <xdr:spPr>
        <a:xfrm>
          <a:off x="9042401" y="5307596"/>
          <a:ext cx="910723" cy="451185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Full time employyes</a:t>
          </a:r>
        </a:p>
      </xdr:txBody>
    </xdr:sp>
    <xdr:clientData/>
  </xdr:twoCellAnchor>
  <xdr:twoCellAnchor>
    <xdr:from>
      <xdr:col>14</xdr:col>
      <xdr:colOff>570164</xdr:colOff>
      <xdr:row>31</xdr:row>
      <xdr:rowOff>43782</xdr:rowOff>
    </xdr:from>
    <xdr:to>
      <xdr:col>16</xdr:col>
      <xdr:colOff>311150</xdr:colOff>
      <xdr:row>33</xdr:row>
      <xdr:rowOff>85558</xdr:rowOff>
    </xdr:to>
    <xdr:sp macro="" textlink="PivotTables!C7">
      <xdr:nvSpPr>
        <xdr:cNvPr id="87" name="TextBox 86">
          <a:extLst>
            <a:ext uri="{FF2B5EF4-FFF2-40B4-BE49-F238E27FC236}">
              <a16:creationId xmlns:a16="http://schemas.microsoft.com/office/drawing/2014/main" id="{0B863DB4-87EE-47DC-9AF6-6DA786248C4E}"/>
            </a:ext>
          </a:extLst>
        </xdr:cNvPr>
        <xdr:cNvSpPr txBox="1"/>
      </xdr:nvSpPr>
      <xdr:spPr>
        <a:xfrm>
          <a:off x="9109243" y="5742071"/>
          <a:ext cx="960854" cy="40940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483CEC45-7705-4EF0-8902-A7BE5C288D71}" type="TxLink">
            <a:rPr lang="en-US" sz="32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20</a:t>
          </a:fld>
          <a:endParaRPr lang="en-IN" sz="32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444833</xdr:colOff>
      <xdr:row>28</xdr:row>
      <xdr:rowOff>169109</xdr:rowOff>
    </xdr:from>
    <xdr:to>
      <xdr:col>14</xdr:col>
      <xdr:colOff>158750</xdr:colOff>
      <xdr:row>31</xdr:row>
      <xdr:rowOff>68847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73508311-7B87-4383-AA96-2867E272232E}"/>
            </a:ext>
          </a:extLst>
        </xdr:cNvPr>
        <xdr:cNvSpPr txBox="1"/>
      </xdr:nvSpPr>
      <xdr:spPr>
        <a:xfrm>
          <a:off x="7764044" y="5315951"/>
          <a:ext cx="933785" cy="451185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Employees  </a:t>
          </a:r>
        </a:p>
        <a:p>
          <a:r>
            <a:rPr lang="en-IN" sz="1100">
              <a:solidFill>
                <a:schemeClr val="bg1"/>
              </a:solidFill>
            </a:rPr>
            <a:t>with</a:t>
          </a:r>
          <a:r>
            <a:rPr lang="en-IN" sz="1100" baseline="0">
              <a:solidFill>
                <a:schemeClr val="bg1"/>
              </a:solidFill>
            </a:rPr>
            <a:t> contract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503321</xdr:colOff>
      <xdr:row>31</xdr:row>
      <xdr:rowOff>43782</xdr:rowOff>
    </xdr:from>
    <xdr:to>
      <xdr:col>14</xdr:col>
      <xdr:colOff>244307</xdr:colOff>
      <xdr:row>33</xdr:row>
      <xdr:rowOff>85558</xdr:rowOff>
    </xdr:to>
    <xdr:sp macro="" textlink="PivotTables!C6">
      <xdr:nvSpPr>
        <xdr:cNvPr id="89" name="TextBox 88">
          <a:extLst>
            <a:ext uri="{FF2B5EF4-FFF2-40B4-BE49-F238E27FC236}">
              <a16:creationId xmlns:a16="http://schemas.microsoft.com/office/drawing/2014/main" id="{F77AA369-9D75-4D74-84B2-99EDFB701A99}"/>
            </a:ext>
          </a:extLst>
        </xdr:cNvPr>
        <xdr:cNvSpPr txBox="1"/>
      </xdr:nvSpPr>
      <xdr:spPr>
        <a:xfrm>
          <a:off x="7822532" y="5742071"/>
          <a:ext cx="960854" cy="40940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382ECD4-3A37-43C9-8A36-73A52E820C46}" type="TxLink">
            <a:rPr lang="en-US" sz="32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17</a:t>
          </a:fld>
          <a:endParaRPr lang="en-IN" sz="32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253675</xdr:colOff>
      <xdr:row>21</xdr:row>
      <xdr:rowOff>79722</xdr:rowOff>
    </xdr:from>
    <xdr:to>
      <xdr:col>9</xdr:col>
      <xdr:colOff>481607</xdr:colOff>
      <xdr:row>22</xdr:row>
      <xdr:rowOff>124901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8E4C75B-F69F-4BD4-81F3-619FB9B8B752}"/>
            </a:ext>
          </a:extLst>
        </xdr:cNvPr>
        <xdr:cNvSpPr txBox="1"/>
      </xdr:nvSpPr>
      <xdr:spPr>
        <a:xfrm>
          <a:off x="5138290" y="4011837"/>
          <a:ext cx="838509" cy="232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Salaries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8</xdr:col>
      <xdr:colOff>247150</xdr:colOff>
      <xdr:row>24</xdr:row>
      <xdr:rowOff>80153</xdr:rowOff>
    </xdr:from>
    <xdr:to>
      <xdr:col>9</xdr:col>
      <xdr:colOff>608765</xdr:colOff>
      <xdr:row>25</xdr:row>
      <xdr:rowOff>133685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EFA2D14-5E70-457D-B729-BA40506054C9}"/>
            </a:ext>
          </a:extLst>
        </xdr:cNvPr>
        <xdr:cNvSpPr txBox="1"/>
      </xdr:nvSpPr>
      <xdr:spPr>
        <a:xfrm>
          <a:off x="5126624" y="4491732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Total Salaries</a:t>
          </a:r>
        </a:p>
      </xdr:txBody>
    </xdr:sp>
    <xdr:clientData/>
  </xdr:twoCellAnchor>
  <xdr:twoCellAnchor>
    <xdr:from>
      <xdr:col>8</xdr:col>
      <xdr:colOff>247150</xdr:colOff>
      <xdr:row>26</xdr:row>
      <xdr:rowOff>3284</xdr:rowOff>
    </xdr:from>
    <xdr:to>
      <xdr:col>9</xdr:col>
      <xdr:colOff>608765</xdr:colOff>
      <xdr:row>27</xdr:row>
      <xdr:rowOff>56817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49028637-C73F-484A-A69B-D47ABBC8EDF9}"/>
            </a:ext>
          </a:extLst>
        </xdr:cNvPr>
        <xdr:cNvSpPr txBox="1"/>
      </xdr:nvSpPr>
      <xdr:spPr>
        <a:xfrm>
          <a:off x="5126624" y="4782495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Analysts</a:t>
          </a:r>
        </a:p>
      </xdr:txBody>
    </xdr:sp>
    <xdr:clientData/>
  </xdr:twoCellAnchor>
  <xdr:twoCellAnchor>
    <xdr:from>
      <xdr:col>8</xdr:col>
      <xdr:colOff>247150</xdr:colOff>
      <xdr:row>27</xdr:row>
      <xdr:rowOff>110232</xdr:rowOff>
    </xdr:from>
    <xdr:to>
      <xdr:col>9</xdr:col>
      <xdr:colOff>608765</xdr:colOff>
      <xdr:row>28</xdr:row>
      <xdr:rowOff>163764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1CC37037-CDF7-4B55-A7FF-935562AF5C8D}"/>
            </a:ext>
          </a:extLst>
        </xdr:cNvPr>
        <xdr:cNvSpPr txBox="1"/>
      </xdr:nvSpPr>
      <xdr:spPr>
        <a:xfrm>
          <a:off x="5126624" y="5073258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Designer</a:t>
          </a:r>
        </a:p>
      </xdr:txBody>
    </xdr:sp>
    <xdr:clientData/>
  </xdr:twoCellAnchor>
  <xdr:twoCellAnchor>
    <xdr:from>
      <xdr:col>8</xdr:col>
      <xdr:colOff>247150</xdr:colOff>
      <xdr:row>29</xdr:row>
      <xdr:rowOff>33363</xdr:rowOff>
    </xdr:from>
    <xdr:to>
      <xdr:col>9</xdr:col>
      <xdr:colOff>608765</xdr:colOff>
      <xdr:row>30</xdr:row>
      <xdr:rowOff>86895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35B21D8-6C24-4C6C-88E8-F90BD88759EB}"/>
            </a:ext>
          </a:extLst>
        </xdr:cNvPr>
        <xdr:cNvSpPr txBox="1"/>
      </xdr:nvSpPr>
      <xdr:spPr>
        <a:xfrm>
          <a:off x="5126624" y="5364021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Developer</a:t>
          </a:r>
        </a:p>
      </xdr:txBody>
    </xdr:sp>
    <xdr:clientData/>
  </xdr:twoCellAnchor>
  <xdr:twoCellAnchor>
    <xdr:from>
      <xdr:col>8</xdr:col>
      <xdr:colOff>247150</xdr:colOff>
      <xdr:row>30</xdr:row>
      <xdr:rowOff>140310</xdr:rowOff>
    </xdr:from>
    <xdr:to>
      <xdr:col>9</xdr:col>
      <xdr:colOff>608765</xdr:colOff>
      <xdr:row>32</xdr:row>
      <xdr:rowOff>10027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8B36EDE-DDFD-4989-9851-B816174C04C1}"/>
            </a:ext>
          </a:extLst>
        </xdr:cNvPr>
        <xdr:cNvSpPr txBox="1"/>
      </xdr:nvSpPr>
      <xdr:spPr>
        <a:xfrm>
          <a:off x="5126624" y="5654784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Hr</a:t>
          </a:r>
          <a:r>
            <a:rPr lang="en-IN" sz="1100" baseline="0">
              <a:solidFill>
                <a:schemeClr val="bg1"/>
              </a:solidFill>
            </a:rPr>
            <a:t> Specialist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247150</xdr:colOff>
      <xdr:row>32</xdr:row>
      <xdr:rowOff>63441</xdr:rowOff>
    </xdr:from>
    <xdr:to>
      <xdr:col>9</xdr:col>
      <xdr:colOff>608765</xdr:colOff>
      <xdr:row>33</xdr:row>
      <xdr:rowOff>116973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8FDF3622-2FB7-44C0-835E-EFB0FDAD0B25}"/>
            </a:ext>
          </a:extLst>
        </xdr:cNvPr>
        <xdr:cNvSpPr txBox="1"/>
      </xdr:nvSpPr>
      <xdr:spPr>
        <a:xfrm>
          <a:off x="5126624" y="5945546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Manager</a:t>
          </a:r>
        </a:p>
      </xdr:txBody>
    </xdr:sp>
    <xdr:clientData/>
  </xdr:twoCellAnchor>
  <xdr:twoCellAnchor>
    <xdr:from>
      <xdr:col>10</xdr:col>
      <xdr:colOff>259013</xdr:colOff>
      <xdr:row>24</xdr:row>
      <xdr:rowOff>90513</xdr:rowOff>
    </xdr:from>
    <xdr:to>
      <xdr:col>12</xdr:col>
      <xdr:colOff>91907</xdr:colOff>
      <xdr:row>25</xdr:row>
      <xdr:rowOff>142039</xdr:rowOff>
    </xdr:to>
    <xdr:sp macro="" textlink="PivotTables!F11">
      <xdr:nvSpPr>
        <xdr:cNvPr id="104" name="TextBox 103">
          <a:extLst>
            <a:ext uri="{FF2B5EF4-FFF2-40B4-BE49-F238E27FC236}">
              <a16:creationId xmlns:a16="http://schemas.microsoft.com/office/drawing/2014/main" id="{70059038-C9F8-455E-B5AE-ADEF449161B8}"/>
            </a:ext>
          </a:extLst>
        </xdr:cNvPr>
        <xdr:cNvSpPr txBox="1"/>
      </xdr:nvSpPr>
      <xdr:spPr>
        <a:xfrm>
          <a:off x="6358355" y="4502092"/>
          <a:ext cx="1052763" cy="235342"/>
        </a:xfrm>
        <a:prstGeom prst="rect">
          <a:avLst/>
        </a:prstGeom>
        <a:solidFill>
          <a:srgbClr val="E4B24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60143D1-5F72-420A-AE0B-12B1711F0566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3104913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26</xdr:row>
      <xdr:rowOff>21999</xdr:rowOff>
    </xdr:from>
    <xdr:to>
      <xdr:col>12</xdr:col>
      <xdr:colOff>50934</xdr:colOff>
      <xdr:row>27</xdr:row>
      <xdr:rowOff>75532</xdr:rowOff>
    </xdr:to>
    <xdr:sp macro="" textlink="PivotTables!F13">
      <xdr:nvSpPr>
        <xdr:cNvPr id="105" name="TextBox 104">
          <a:extLst>
            <a:ext uri="{FF2B5EF4-FFF2-40B4-BE49-F238E27FC236}">
              <a16:creationId xmlns:a16="http://schemas.microsoft.com/office/drawing/2014/main" id="{3A47942A-61F3-409C-BBA6-ACC4D8251B6F}"/>
            </a:ext>
          </a:extLst>
        </xdr:cNvPr>
        <xdr:cNvSpPr txBox="1"/>
      </xdr:nvSpPr>
      <xdr:spPr>
        <a:xfrm>
          <a:off x="6398596" y="4801210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0CC1F74-8D39-489C-A61C-EE50F703DA45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1,67,041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27</xdr:row>
      <xdr:rowOff>128947</xdr:rowOff>
    </xdr:from>
    <xdr:to>
      <xdr:col>12</xdr:col>
      <xdr:colOff>50934</xdr:colOff>
      <xdr:row>28</xdr:row>
      <xdr:rowOff>182479</xdr:rowOff>
    </xdr:to>
    <xdr:sp macro="" textlink="PivotTables!F14">
      <xdr:nvSpPr>
        <xdr:cNvPr id="106" name="TextBox 105">
          <a:extLst>
            <a:ext uri="{FF2B5EF4-FFF2-40B4-BE49-F238E27FC236}">
              <a16:creationId xmlns:a16="http://schemas.microsoft.com/office/drawing/2014/main" id="{58444F82-E699-4AD3-BA4E-2ABA02CD54BB}"/>
            </a:ext>
          </a:extLst>
        </xdr:cNvPr>
        <xdr:cNvSpPr txBox="1"/>
      </xdr:nvSpPr>
      <xdr:spPr>
        <a:xfrm>
          <a:off x="6398596" y="5091973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0C589E6-76A6-495C-A000-C7250497AA3C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6,13,842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29</xdr:row>
      <xdr:rowOff>52078</xdr:rowOff>
    </xdr:from>
    <xdr:to>
      <xdr:col>12</xdr:col>
      <xdr:colOff>50934</xdr:colOff>
      <xdr:row>30</xdr:row>
      <xdr:rowOff>105610</xdr:rowOff>
    </xdr:to>
    <xdr:sp macro="" textlink="PivotTables!F15">
      <xdr:nvSpPr>
        <xdr:cNvPr id="107" name="TextBox 106">
          <a:extLst>
            <a:ext uri="{FF2B5EF4-FFF2-40B4-BE49-F238E27FC236}">
              <a16:creationId xmlns:a16="http://schemas.microsoft.com/office/drawing/2014/main" id="{2B7ED7BE-5401-49C3-B144-9B1C9DD4EFEA}"/>
            </a:ext>
          </a:extLst>
        </xdr:cNvPr>
        <xdr:cNvSpPr txBox="1"/>
      </xdr:nvSpPr>
      <xdr:spPr>
        <a:xfrm>
          <a:off x="6398596" y="5382736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A15BBC9-A165-42B7-BBC8-146B968D7B45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6,33,594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30</xdr:row>
      <xdr:rowOff>159025</xdr:rowOff>
    </xdr:from>
    <xdr:to>
      <xdr:col>12</xdr:col>
      <xdr:colOff>50934</xdr:colOff>
      <xdr:row>32</xdr:row>
      <xdr:rowOff>28742</xdr:rowOff>
    </xdr:to>
    <xdr:sp macro="" textlink="PivotTables!F16">
      <xdr:nvSpPr>
        <xdr:cNvPr id="108" name="TextBox 107">
          <a:extLst>
            <a:ext uri="{FF2B5EF4-FFF2-40B4-BE49-F238E27FC236}">
              <a16:creationId xmlns:a16="http://schemas.microsoft.com/office/drawing/2014/main" id="{8FB9EEE3-8A74-4009-B338-9FCF3402B3DF}"/>
            </a:ext>
          </a:extLst>
        </xdr:cNvPr>
        <xdr:cNvSpPr txBox="1"/>
      </xdr:nvSpPr>
      <xdr:spPr>
        <a:xfrm>
          <a:off x="6398596" y="5673499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AD98825-8F5F-4026-BCC2-F63F4C782A82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9,59,266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32</xdr:row>
      <xdr:rowOff>73801</xdr:rowOff>
    </xdr:from>
    <xdr:to>
      <xdr:col>12</xdr:col>
      <xdr:colOff>50934</xdr:colOff>
      <xdr:row>33</xdr:row>
      <xdr:rowOff>127333</xdr:rowOff>
    </xdr:to>
    <xdr:sp macro="" textlink="PivotTables!F17">
      <xdr:nvSpPr>
        <xdr:cNvPr id="109" name="TextBox 108">
          <a:extLst>
            <a:ext uri="{FF2B5EF4-FFF2-40B4-BE49-F238E27FC236}">
              <a16:creationId xmlns:a16="http://schemas.microsoft.com/office/drawing/2014/main" id="{3A76B0E1-EEC1-4EB9-851A-B761FB789B7C}"/>
            </a:ext>
          </a:extLst>
        </xdr:cNvPr>
        <xdr:cNvSpPr txBox="1"/>
      </xdr:nvSpPr>
      <xdr:spPr>
        <a:xfrm>
          <a:off x="6398596" y="5955906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BFA7BC56-A34F-40D2-AC5E-58E34DFA265E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7,31,170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255893</xdr:colOff>
      <xdr:row>22</xdr:row>
      <xdr:rowOff>74231</xdr:rowOff>
    </xdr:from>
    <xdr:to>
      <xdr:col>11</xdr:col>
      <xdr:colOff>515240</xdr:colOff>
      <xdr:row>23</xdr:row>
      <xdr:rowOff>117403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C7984C96-5FC4-4DB6-AC8E-6B93F4CA60AE}"/>
            </a:ext>
          </a:extLst>
        </xdr:cNvPr>
        <xdr:cNvSpPr txBox="1"/>
      </xdr:nvSpPr>
      <xdr:spPr>
        <a:xfrm>
          <a:off x="5140508" y="4193590"/>
          <a:ext cx="2091078" cy="23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Salary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amount by job title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12</xdr:col>
      <xdr:colOff>366296</xdr:colOff>
      <xdr:row>20</xdr:row>
      <xdr:rowOff>142040</xdr:rowOff>
    </xdr:from>
    <xdr:to>
      <xdr:col>17</xdr:col>
      <xdr:colOff>41777</xdr:colOff>
      <xdr:row>22</xdr:row>
      <xdr:rowOff>66842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8EE27D23-2DE3-46FF-875A-82F5B4C59009}"/>
            </a:ext>
          </a:extLst>
        </xdr:cNvPr>
        <xdr:cNvSpPr txBox="1"/>
      </xdr:nvSpPr>
      <xdr:spPr>
        <a:xfrm>
          <a:off x="7685507" y="3818356"/>
          <a:ext cx="2725152" cy="2924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Employment</a:t>
          </a:r>
          <a:r>
            <a:rPr lang="en-IN" sz="1400" b="1" baseline="0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 Status Breakdwon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374651</xdr:colOff>
      <xdr:row>22</xdr:row>
      <xdr:rowOff>8356</xdr:rowOff>
    </xdr:from>
    <xdr:to>
      <xdr:col>14</xdr:col>
      <xdr:colOff>459539</xdr:colOff>
      <xdr:row>28</xdr:row>
      <xdr:rowOff>175461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E3F3187A-8309-4588-BC1D-F4A150426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125332</xdr:colOff>
      <xdr:row>23</xdr:row>
      <xdr:rowOff>50133</xdr:rowOff>
    </xdr:from>
    <xdr:to>
      <xdr:col>16</xdr:col>
      <xdr:colOff>259014</xdr:colOff>
      <xdr:row>24</xdr:row>
      <xdr:rowOff>8355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D7DAFA4B-AA7D-A3E0-BE59-BB5C3DFF9683}"/>
            </a:ext>
          </a:extLst>
        </xdr:cNvPr>
        <xdr:cNvSpPr/>
      </xdr:nvSpPr>
      <xdr:spPr>
        <a:xfrm>
          <a:off x="9884279" y="4277896"/>
          <a:ext cx="133682" cy="142038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93916</xdr:colOff>
      <xdr:row>29</xdr:row>
      <xdr:rowOff>43783</xdr:rowOff>
    </xdr:from>
    <xdr:to>
      <xdr:col>16</xdr:col>
      <xdr:colOff>227598</xdr:colOff>
      <xdr:row>30</xdr:row>
      <xdr:rowOff>2005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23BC3D68-7B3A-46C5-9636-62DB04305C7B}"/>
            </a:ext>
          </a:extLst>
        </xdr:cNvPr>
        <xdr:cNvSpPr/>
      </xdr:nvSpPr>
      <xdr:spPr>
        <a:xfrm>
          <a:off x="9852863" y="5374441"/>
          <a:ext cx="133682" cy="142038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60492</xdr:colOff>
      <xdr:row>29</xdr:row>
      <xdr:rowOff>18714</xdr:rowOff>
    </xdr:from>
    <xdr:to>
      <xdr:col>14</xdr:col>
      <xdr:colOff>194174</xdr:colOff>
      <xdr:row>29</xdr:row>
      <xdr:rowOff>160752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9745CF17-1F98-439E-AC42-F3ACD6188BCC}"/>
            </a:ext>
          </a:extLst>
        </xdr:cNvPr>
        <xdr:cNvSpPr/>
      </xdr:nvSpPr>
      <xdr:spPr>
        <a:xfrm>
          <a:off x="8599571" y="5349372"/>
          <a:ext cx="133682" cy="142038"/>
        </a:xfrm>
        <a:prstGeom prst="ellipse">
          <a:avLst/>
        </a:prstGeom>
        <a:solidFill>
          <a:srgbClr val="E4B2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41776</xdr:colOff>
      <xdr:row>25</xdr:row>
      <xdr:rowOff>50988</xdr:rowOff>
    </xdr:from>
    <xdr:to>
      <xdr:col>7</xdr:col>
      <xdr:colOff>518027</xdr:colOff>
      <xdr:row>34</xdr:row>
      <xdr:rowOff>76053</xdr:rowOff>
    </xdr:to>
    <xdr:graphicFrame macro="">
      <xdr:nvGraphicFramePr>
        <xdr:cNvPr id="2048" name="Chart 2047">
          <a:extLst>
            <a:ext uri="{FF2B5EF4-FFF2-40B4-BE49-F238E27FC236}">
              <a16:creationId xmlns:a16="http://schemas.microsoft.com/office/drawing/2014/main" id="{E68DBBAF-8340-4C75-9526-113A2968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39729</xdr:colOff>
      <xdr:row>21</xdr:row>
      <xdr:rowOff>57089</xdr:rowOff>
    </xdr:from>
    <xdr:to>
      <xdr:col>5</xdr:col>
      <xdr:colOff>550376</xdr:colOff>
      <xdr:row>22</xdr:row>
      <xdr:rowOff>142039</xdr:rowOff>
    </xdr:to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F8A4BA62-A891-4DC1-9793-B1C2266F1866}"/>
            </a:ext>
          </a:extLst>
        </xdr:cNvPr>
        <xdr:cNvSpPr txBox="1"/>
      </xdr:nvSpPr>
      <xdr:spPr>
        <a:xfrm>
          <a:off x="2482037" y="3989204"/>
          <a:ext cx="1121224" cy="272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Age</a:t>
          </a:r>
          <a:r>
            <a:rPr lang="en-IN" sz="1400" b="1" baseline="0">
              <a:solidFill>
                <a:srgbClr val="E4B244"/>
              </a:solidFill>
              <a:latin typeface="Kullim park"/>
            </a:rPr>
            <a:t> Range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3</xdr:col>
      <xdr:colOff>609765</xdr:colOff>
      <xdr:row>22</xdr:row>
      <xdr:rowOff>113572</xdr:rowOff>
    </xdr:from>
    <xdr:to>
      <xdr:col>7</xdr:col>
      <xdr:colOff>407052</xdr:colOff>
      <xdr:row>24</xdr:row>
      <xdr:rowOff>179103</xdr:rowOff>
    </xdr:to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AA2601DE-5BC8-4592-824D-03E1B5FB8F64}"/>
            </a:ext>
          </a:extLst>
        </xdr:cNvPr>
        <xdr:cNvSpPr txBox="1"/>
      </xdr:nvSpPr>
      <xdr:spPr>
        <a:xfrm>
          <a:off x="2441496" y="4232931"/>
          <a:ext cx="2239594" cy="44001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No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of employees by age range and gender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6</xdr:col>
      <xdr:colOff>603251</xdr:colOff>
      <xdr:row>24</xdr:row>
      <xdr:rowOff>17321</xdr:rowOff>
    </xdr:from>
    <xdr:to>
      <xdr:col>7</xdr:col>
      <xdr:colOff>593224</xdr:colOff>
      <xdr:row>25</xdr:row>
      <xdr:rowOff>41777</xdr:rowOff>
    </xdr:to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C1F206BF-6BB0-49D4-88C2-11D677365F03}"/>
            </a:ext>
          </a:extLst>
        </xdr:cNvPr>
        <xdr:cNvSpPr txBox="1"/>
      </xdr:nvSpPr>
      <xdr:spPr>
        <a:xfrm>
          <a:off x="4262856" y="4428900"/>
          <a:ext cx="599907" cy="208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Male</a:t>
          </a:r>
        </a:p>
      </xdr:txBody>
    </xdr:sp>
    <xdr:clientData/>
  </xdr:twoCellAnchor>
  <xdr:twoCellAnchor>
    <xdr:from>
      <xdr:col>6</xdr:col>
      <xdr:colOff>528389</xdr:colOff>
      <xdr:row>24</xdr:row>
      <xdr:rowOff>68848</xdr:rowOff>
    </xdr:from>
    <xdr:to>
      <xdr:col>7</xdr:col>
      <xdr:colOff>25066</xdr:colOff>
      <xdr:row>25</xdr:row>
      <xdr:rowOff>0</xdr:rowOff>
    </xdr:to>
    <xdr:sp macro="" textlink="">
      <xdr:nvSpPr>
        <xdr:cNvPr id="2081" name="Oval 2080">
          <a:extLst>
            <a:ext uri="{FF2B5EF4-FFF2-40B4-BE49-F238E27FC236}">
              <a16:creationId xmlns:a16="http://schemas.microsoft.com/office/drawing/2014/main" id="{54AF2D10-269F-4417-93E6-FC890648DF87}"/>
            </a:ext>
          </a:extLst>
        </xdr:cNvPr>
        <xdr:cNvSpPr/>
      </xdr:nvSpPr>
      <xdr:spPr>
        <a:xfrm>
          <a:off x="4187994" y="4480427"/>
          <a:ext cx="106611" cy="114968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596901</xdr:colOff>
      <xdr:row>25</xdr:row>
      <xdr:rowOff>25064</xdr:rowOff>
    </xdr:from>
    <xdr:to>
      <xdr:col>7</xdr:col>
      <xdr:colOff>586874</xdr:colOff>
      <xdr:row>26</xdr:row>
      <xdr:rowOff>150393</xdr:rowOff>
    </xdr:to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C76743C4-B4DB-42C7-B2E0-AD4362260DCE}"/>
            </a:ext>
          </a:extLst>
        </xdr:cNvPr>
        <xdr:cNvSpPr txBox="1"/>
      </xdr:nvSpPr>
      <xdr:spPr>
        <a:xfrm>
          <a:off x="4256506" y="4620459"/>
          <a:ext cx="599907" cy="309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Female</a:t>
          </a:r>
        </a:p>
      </xdr:txBody>
    </xdr:sp>
    <xdr:clientData/>
  </xdr:twoCellAnchor>
  <xdr:twoCellAnchor>
    <xdr:from>
      <xdr:col>6</xdr:col>
      <xdr:colOff>522038</xdr:colOff>
      <xdr:row>25</xdr:row>
      <xdr:rowOff>95918</xdr:rowOff>
    </xdr:from>
    <xdr:to>
      <xdr:col>7</xdr:col>
      <xdr:colOff>18715</xdr:colOff>
      <xdr:row>26</xdr:row>
      <xdr:rowOff>27070</xdr:rowOff>
    </xdr:to>
    <xdr:sp macro="" textlink="">
      <xdr:nvSpPr>
        <xdr:cNvPr id="2083" name="Oval 2082">
          <a:extLst>
            <a:ext uri="{FF2B5EF4-FFF2-40B4-BE49-F238E27FC236}">
              <a16:creationId xmlns:a16="http://schemas.microsoft.com/office/drawing/2014/main" id="{61FE226D-519F-40C6-B3C0-D8364EA4495B}"/>
            </a:ext>
          </a:extLst>
        </xdr:cNvPr>
        <xdr:cNvSpPr/>
      </xdr:nvSpPr>
      <xdr:spPr>
        <a:xfrm>
          <a:off x="4181643" y="4691313"/>
          <a:ext cx="106611" cy="114968"/>
        </a:xfrm>
        <a:prstGeom prst="ellipse">
          <a:avLst/>
        </a:prstGeom>
        <a:solidFill>
          <a:srgbClr val="E4B2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275220</xdr:colOff>
      <xdr:row>27</xdr:row>
      <xdr:rowOff>58487</xdr:rowOff>
    </xdr:from>
    <xdr:to>
      <xdr:col>2</xdr:col>
      <xdr:colOff>423396</xdr:colOff>
      <xdr:row>30</xdr:row>
      <xdr:rowOff>38195</xdr:rowOff>
    </xdr:to>
    <xdr:graphicFrame macro="">
      <xdr:nvGraphicFramePr>
        <xdr:cNvPr id="2084" name="Chart 2083">
          <a:extLst>
            <a:ext uri="{FF2B5EF4-FFF2-40B4-BE49-F238E27FC236}">
              <a16:creationId xmlns:a16="http://schemas.microsoft.com/office/drawing/2014/main" id="{578BBEBC-91A5-4991-9796-858E59103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300286</xdr:colOff>
      <xdr:row>29</xdr:row>
      <xdr:rowOff>100261</xdr:rowOff>
    </xdr:from>
    <xdr:to>
      <xdr:col>2</xdr:col>
      <xdr:colOff>448462</xdr:colOff>
      <xdr:row>32</xdr:row>
      <xdr:rowOff>116973</xdr:rowOff>
    </xdr:to>
    <xdr:graphicFrame macro="">
      <xdr:nvGraphicFramePr>
        <xdr:cNvPr id="2085" name="Chart 2084">
          <a:extLst>
            <a:ext uri="{FF2B5EF4-FFF2-40B4-BE49-F238E27FC236}">
              <a16:creationId xmlns:a16="http://schemas.microsoft.com/office/drawing/2014/main" id="{AA795BB7-F242-4AAD-93F2-10F27BBF2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303008</xdr:colOff>
      <xdr:row>31</xdr:row>
      <xdr:rowOff>133684</xdr:rowOff>
    </xdr:from>
    <xdr:to>
      <xdr:col>2</xdr:col>
      <xdr:colOff>501315</xdr:colOff>
      <xdr:row>34</xdr:row>
      <xdr:rowOff>100263</xdr:rowOff>
    </xdr:to>
    <xdr:graphicFrame macro="">
      <xdr:nvGraphicFramePr>
        <xdr:cNvPr id="2086" name="Chart 2085">
          <a:extLst>
            <a:ext uri="{FF2B5EF4-FFF2-40B4-BE49-F238E27FC236}">
              <a16:creationId xmlns:a16="http://schemas.microsoft.com/office/drawing/2014/main" id="{BB4D1B68-6FC5-42FE-817F-424E78BAB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324352</xdr:colOff>
      <xdr:row>27</xdr:row>
      <xdr:rowOff>35370</xdr:rowOff>
    </xdr:from>
    <xdr:to>
      <xdr:col>2</xdr:col>
      <xdr:colOff>76033</xdr:colOff>
      <xdr:row>28</xdr:row>
      <xdr:rowOff>88902</xdr:rowOff>
    </xdr:to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D01CC29E-64CE-4F9D-A506-9B57D72DEB33}"/>
            </a:ext>
          </a:extLst>
        </xdr:cNvPr>
        <xdr:cNvSpPr txBox="1"/>
      </xdr:nvSpPr>
      <xdr:spPr>
        <a:xfrm>
          <a:off x="324352" y="4998396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Branch</a:t>
          </a:r>
          <a:r>
            <a:rPr lang="en-IN" sz="1100" baseline="0">
              <a:solidFill>
                <a:schemeClr val="bg1"/>
              </a:solidFill>
            </a:rPr>
            <a:t> Office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357773</xdr:colOff>
      <xdr:row>29</xdr:row>
      <xdr:rowOff>83829</xdr:rowOff>
    </xdr:from>
    <xdr:to>
      <xdr:col>2</xdr:col>
      <xdr:colOff>109454</xdr:colOff>
      <xdr:row>30</xdr:row>
      <xdr:rowOff>137361</xdr:rowOff>
    </xdr:to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AB8B04B5-1742-44EA-9728-D6292F709790}"/>
            </a:ext>
          </a:extLst>
        </xdr:cNvPr>
        <xdr:cNvSpPr txBox="1"/>
      </xdr:nvSpPr>
      <xdr:spPr>
        <a:xfrm>
          <a:off x="357773" y="541448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Head</a:t>
          </a:r>
          <a:r>
            <a:rPr lang="en-IN" sz="1100" baseline="0">
              <a:solidFill>
                <a:schemeClr val="bg1"/>
              </a:solidFill>
            </a:rPr>
            <a:t> Office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366130</xdr:colOff>
      <xdr:row>31</xdr:row>
      <xdr:rowOff>98867</xdr:rowOff>
    </xdr:from>
    <xdr:to>
      <xdr:col>2</xdr:col>
      <xdr:colOff>117811</xdr:colOff>
      <xdr:row>32</xdr:row>
      <xdr:rowOff>152399</xdr:rowOff>
    </xdr:to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4F053499-AF82-44E7-9418-875933401595}"/>
            </a:ext>
          </a:extLst>
        </xdr:cNvPr>
        <xdr:cNvSpPr txBox="1"/>
      </xdr:nvSpPr>
      <xdr:spPr>
        <a:xfrm>
          <a:off x="366130" y="5797156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Remote</a:t>
          </a:r>
        </a:p>
      </xdr:txBody>
    </xdr:sp>
    <xdr:clientData/>
  </xdr:twoCellAnchor>
  <xdr:twoCellAnchor>
    <xdr:from>
      <xdr:col>2</xdr:col>
      <xdr:colOff>309145</xdr:colOff>
      <xdr:row>27</xdr:row>
      <xdr:rowOff>175461</xdr:rowOff>
    </xdr:from>
    <xdr:to>
      <xdr:col>4</xdr:col>
      <xdr:colOff>60825</xdr:colOff>
      <xdr:row>29</xdr:row>
      <xdr:rowOff>45177</xdr:rowOff>
    </xdr:to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1465372-33E6-4EF7-BB33-94C247AC8DEE}"/>
            </a:ext>
          </a:extLst>
        </xdr:cNvPr>
        <xdr:cNvSpPr txBox="1"/>
      </xdr:nvSpPr>
      <xdr:spPr>
        <a:xfrm>
          <a:off x="1529013" y="513848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46%</a:t>
          </a:r>
        </a:p>
      </xdr:txBody>
    </xdr:sp>
    <xdr:clientData/>
  </xdr:twoCellAnchor>
  <xdr:twoCellAnchor>
    <xdr:from>
      <xdr:col>2</xdr:col>
      <xdr:colOff>342566</xdr:colOff>
      <xdr:row>30</xdr:row>
      <xdr:rowOff>40104</xdr:rowOff>
    </xdr:from>
    <xdr:to>
      <xdr:col>4</xdr:col>
      <xdr:colOff>94246</xdr:colOff>
      <xdr:row>31</xdr:row>
      <xdr:rowOff>93637</xdr:rowOff>
    </xdr:to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74013E5C-22F6-40D5-B8C9-C61CDE8631FC}"/>
            </a:ext>
          </a:extLst>
        </xdr:cNvPr>
        <xdr:cNvSpPr txBox="1"/>
      </xdr:nvSpPr>
      <xdr:spPr>
        <a:xfrm>
          <a:off x="1562434" y="5554578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16%</a:t>
          </a:r>
        </a:p>
      </xdr:txBody>
    </xdr:sp>
    <xdr:clientData/>
  </xdr:twoCellAnchor>
  <xdr:twoCellAnchor>
    <xdr:from>
      <xdr:col>2</xdr:col>
      <xdr:colOff>350923</xdr:colOff>
      <xdr:row>32</xdr:row>
      <xdr:rowOff>55142</xdr:rowOff>
    </xdr:from>
    <xdr:to>
      <xdr:col>4</xdr:col>
      <xdr:colOff>102603</xdr:colOff>
      <xdr:row>33</xdr:row>
      <xdr:rowOff>108674</xdr:rowOff>
    </xdr:to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A44E46D1-29CA-409E-8F7E-81C5CDAADBDE}"/>
            </a:ext>
          </a:extLst>
        </xdr:cNvPr>
        <xdr:cNvSpPr txBox="1"/>
      </xdr:nvSpPr>
      <xdr:spPr>
        <a:xfrm>
          <a:off x="1570791" y="593724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38%</a:t>
          </a:r>
        </a:p>
      </xdr:txBody>
    </xdr:sp>
    <xdr:clientData/>
  </xdr:twoCellAnchor>
  <xdr:twoCellAnchor>
    <xdr:from>
      <xdr:col>0</xdr:col>
      <xdr:colOff>417079</xdr:colOff>
      <xdr:row>24</xdr:row>
      <xdr:rowOff>50311</xdr:rowOff>
    </xdr:from>
    <xdr:to>
      <xdr:col>3</xdr:col>
      <xdr:colOff>187243</xdr:colOff>
      <xdr:row>25</xdr:row>
      <xdr:rowOff>130256</xdr:rowOff>
    </xdr:to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AF293E02-B420-47A1-882A-EFE3C906E6B0}"/>
            </a:ext>
          </a:extLst>
        </xdr:cNvPr>
        <xdr:cNvSpPr txBox="1"/>
      </xdr:nvSpPr>
      <xdr:spPr>
        <a:xfrm>
          <a:off x="417079" y="4544157"/>
          <a:ext cx="1601895" cy="26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Work</a:t>
          </a:r>
          <a:r>
            <a:rPr lang="en-IN" sz="1400" b="1" baseline="0">
              <a:solidFill>
                <a:srgbClr val="E4B244"/>
              </a:solidFill>
              <a:latin typeface="Kullim park"/>
            </a:rPr>
            <a:t> Location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0</xdr:col>
      <xdr:colOff>417243</xdr:colOff>
      <xdr:row>25</xdr:row>
      <xdr:rowOff>90511</xdr:rowOff>
    </xdr:from>
    <xdr:to>
      <xdr:col>3</xdr:col>
      <xdr:colOff>381985</xdr:colOff>
      <xdr:row>26</xdr:row>
      <xdr:rowOff>108618</xdr:rowOff>
    </xdr:to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EE85B37C-E482-4231-BDC9-405CC806E593}"/>
            </a:ext>
          </a:extLst>
        </xdr:cNvPr>
        <xdr:cNvSpPr txBox="1"/>
      </xdr:nvSpPr>
      <xdr:spPr>
        <a:xfrm>
          <a:off x="417243" y="4771601"/>
          <a:ext cx="1796473" cy="205350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Employees to Workplace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 editAs="oneCell">
    <xdr:from>
      <xdr:col>0</xdr:col>
      <xdr:colOff>217234</xdr:colOff>
      <xdr:row>7</xdr:row>
      <xdr:rowOff>66841</xdr:rowOff>
    </xdr:from>
    <xdr:to>
      <xdr:col>3</xdr:col>
      <xdr:colOff>392696</xdr:colOff>
      <xdr:row>23</xdr:row>
      <xdr:rowOff>91908</xdr:rowOff>
    </xdr:to>
    <xdr:pic>
      <xdr:nvPicPr>
        <xdr:cNvPr id="2114" name="Picture 2113">
          <a:extLst>
            <a:ext uri="{FF2B5EF4-FFF2-40B4-BE49-F238E27FC236}">
              <a16:creationId xmlns:a16="http://schemas.microsoft.com/office/drawing/2014/main" id="{7DD17E78-E3AC-8ED1-69F3-F922789F6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17234" y="1353552"/>
          <a:ext cx="2005265" cy="2966119"/>
        </a:xfrm>
        <a:prstGeom prst="rect">
          <a:avLst/>
        </a:prstGeom>
      </xdr:spPr>
    </xdr:pic>
    <xdr:clientData/>
  </xdr:twoCellAnchor>
  <xdr:twoCellAnchor>
    <xdr:from>
      <xdr:col>0</xdr:col>
      <xdr:colOff>300789</xdr:colOff>
      <xdr:row>15</xdr:row>
      <xdr:rowOff>60490</xdr:rowOff>
    </xdr:from>
    <xdr:to>
      <xdr:col>2</xdr:col>
      <xdr:colOff>206879</xdr:colOff>
      <xdr:row>16</xdr:row>
      <xdr:rowOff>150394</xdr:rowOff>
    </xdr:to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CF24182F-64EE-41CE-86E2-C4E6933532C0}"/>
            </a:ext>
          </a:extLst>
        </xdr:cNvPr>
        <xdr:cNvSpPr txBox="1"/>
      </xdr:nvSpPr>
      <xdr:spPr>
        <a:xfrm>
          <a:off x="300789" y="2817727"/>
          <a:ext cx="1125958" cy="273720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Communication</a:t>
          </a:r>
        </a:p>
      </xdr:txBody>
    </xdr:sp>
    <xdr:clientData/>
  </xdr:twoCellAnchor>
  <xdr:twoCellAnchor>
    <xdr:from>
      <xdr:col>0</xdr:col>
      <xdr:colOff>317500</xdr:colOff>
      <xdr:row>16</xdr:row>
      <xdr:rowOff>175793</xdr:rowOff>
    </xdr:from>
    <xdr:to>
      <xdr:col>2</xdr:col>
      <xdr:colOff>69181</xdr:colOff>
      <xdr:row>18</xdr:row>
      <xdr:rowOff>45510</xdr:rowOff>
    </xdr:to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D775F312-CA76-4D69-AF80-CFD65311DE21}"/>
            </a:ext>
          </a:extLst>
        </xdr:cNvPr>
        <xdr:cNvSpPr txBox="1"/>
      </xdr:nvSpPr>
      <xdr:spPr>
        <a:xfrm>
          <a:off x="317500" y="3116846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Design</a:t>
          </a:r>
        </a:p>
      </xdr:txBody>
    </xdr:sp>
    <xdr:clientData/>
  </xdr:twoCellAnchor>
  <xdr:twoCellAnchor>
    <xdr:from>
      <xdr:col>0</xdr:col>
      <xdr:colOff>317500</xdr:colOff>
      <xdr:row>18</xdr:row>
      <xdr:rowOff>98925</xdr:rowOff>
    </xdr:from>
    <xdr:to>
      <xdr:col>2</xdr:col>
      <xdr:colOff>69181</xdr:colOff>
      <xdr:row>19</xdr:row>
      <xdr:rowOff>152457</xdr:rowOff>
    </xdr:to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57ED6426-9917-4D9B-97D1-2AECFD26BF9C}"/>
            </a:ext>
          </a:extLst>
        </xdr:cNvPr>
        <xdr:cNvSpPr txBox="1"/>
      </xdr:nvSpPr>
      <xdr:spPr>
        <a:xfrm>
          <a:off x="317500" y="3407609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Excel</a:t>
          </a:r>
        </a:p>
      </xdr:txBody>
    </xdr:sp>
    <xdr:clientData/>
  </xdr:twoCellAnchor>
  <xdr:twoCellAnchor>
    <xdr:from>
      <xdr:col>0</xdr:col>
      <xdr:colOff>317500</xdr:colOff>
      <xdr:row>20</xdr:row>
      <xdr:rowOff>22056</xdr:rowOff>
    </xdr:from>
    <xdr:to>
      <xdr:col>2</xdr:col>
      <xdr:colOff>69181</xdr:colOff>
      <xdr:row>21</xdr:row>
      <xdr:rowOff>75588</xdr:rowOff>
    </xdr:to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86445C09-57B5-46B9-8606-73138A4C8BC6}"/>
            </a:ext>
          </a:extLst>
        </xdr:cNvPr>
        <xdr:cNvSpPr txBox="1"/>
      </xdr:nvSpPr>
      <xdr:spPr>
        <a:xfrm>
          <a:off x="317500" y="3698372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Managment</a:t>
          </a:r>
        </a:p>
      </xdr:txBody>
    </xdr:sp>
    <xdr:clientData/>
  </xdr:twoCellAnchor>
  <xdr:twoCellAnchor>
    <xdr:from>
      <xdr:col>0</xdr:col>
      <xdr:colOff>317500</xdr:colOff>
      <xdr:row>21</xdr:row>
      <xdr:rowOff>129003</xdr:rowOff>
    </xdr:from>
    <xdr:to>
      <xdr:col>2</xdr:col>
      <xdr:colOff>69181</xdr:colOff>
      <xdr:row>22</xdr:row>
      <xdr:rowOff>182536</xdr:rowOff>
    </xdr:to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BEF61A24-8F84-4126-B443-3569686F6C7D}"/>
            </a:ext>
          </a:extLst>
        </xdr:cNvPr>
        <xdr:cNvSpPr txBox="1"/>
      </xdr:nvSpPr>
      <xdr:spPr>
        <a:xfrm>
          <a:off x="317500" y="3989135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Python</a:t>
          </a:r>
        </a:p>
      </xdr:txBody>
    </xdr:sp>
    <xdr:clientData/>
  </xdr:twoCellAnchor>
  <xdr:twoCellAnchor>
    <xdr:from>
      <xdr:col>1</xdr:col>
      <xdr:colOff>348912</xdr:colOff>
      <xdr:row>15</xdr:row>
      <xdr:rowOff>79206</xdr:rowOff>
    </xdr:from>
    <xdr:to>
      <xdr:col>3</xdr:col>
      <xdr:colOff>255001</xdr:colOff>
      <xdr:row>16</xdr:row>
      <xdr:rowOff>118976</xdr:rowOff>
    </xdr:to>
    <xdr:sp macro="" textlink="PivotTables!R13">
      <xdr:nvSpPr>
        <xdr:cNvPr id="2120" name="TextBox 2119">
          <a:extLst>
            <a:ext uri="{FF2B5EF4-FFF2-40B4-BE49-F238E27FC236}">
              <a16:creationId xmlns:a16="http://schemas.microsoft.com/office/drawing/2014/main" id="{5228D0E5-3C43-4922-8C45-69CD41B914B5}"/>
            </a:ext>
          </a:extLst>
        </xdr:cNvPr>
        <xdr:cNvSpPr txBox="1"/>
      </xdr:nvSpPr>
      <xdr:spPr>
        <a:xfrm>
          <a:off x="958846" y="2836443"/>
          <a:ext cx="1125958" cy="223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00672D1-6DCD-4279-99DF-7D2466019719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12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16</xdr:row>
      <xdr:rowOff>175831</xdr:rowOff>
    </xdr:from>
    <xdr:to>
      <xdr:col>3</xdr:col>
      <xdr:colOff>255001</xdr:colOff>
      <xdr:row>18</xdr:row>
      <xdr:rowOff>45548</xdr:rowOff>
    </xdr:to>
    <xdr:sp macro="" textlink="PivotTables!R14">
      <xdr:nvSpPr>
        <xdr:cNvPr id="2121" name="TextBox 2120">
          <a:extLst>
            <a:ext uri="{FF2B5EF4-FFF2-40B4-BE49-F238E27FC236}">
              <a16:creationId xmlns:a16="http://schemas.microsoft.com/office/drawing/2014/main" id="{5A1D93D8-5C1C-4AC4-859D-BDB378BEE7B3}"/>
            </a:ext>
          </a:extLst>
        </xdr:cNvPr>
        <xdr:cNvSpPr txBox="1"/>
      </xdr:nvSpPr>
      <xdr:spPr>
        <a:xfrm>
          <a:off x="1113255" y="3116884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4E74B1E1-3B4A-4F86-BF65-1739A07D00E0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11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18</xdr:row>
      <xdr:rowOff>102403</xdr:rowOff>
    </xdr:from>
    <xdr:to>
      <xdr:col>3</xdr:col>
      <xdr:colOff>255001</xdr:colOff>
      <xdr:row>19</xdr:row>
      <xdr:rowOff>155935</xdr:rowOff>
    </xdr:to>
    <xdr:sp macro="" textlink="PivotTables!R15">
      <xdr:nvSpPr>
        <xdr:cNvPr id="2122" name="TextBox 2121">
          <a:extLst>
            <a:ext uri="{FF2B5EF4-FFF2-40B4-BE49-F238E27FC236}">
              <a16:creationId xmlns:a16="http://schemas.microsoft.com/office/drawing/2014/main" id="{9683FD9E-38AE-435F-93FC-2AAE60A12902}"/>
            </a:ext>
          </a:extLst>
        </xdr:cNvPr>
        <xdr:cNvSpPr txBox="1"/>
      </xdr:nvSpPr>
      <xdr:spPr>
        <a:xfrm>
          <a:off x="1113255" y="341108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418D28C9-3A05-4F25-88FD-8CBE52E8CA9C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7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20</xdr:row>
      <xdr:rowOff>28974</xdr:rowOff>
    </xdr:from>
    <xdr:to>
      <xdr:col>3</xdr:col>
      <xdr:colOff>255001</xdr:colOff>
      <xdr:row>21</xdr:row>
      <xdr:rowOff>82506</xdr:rowOff>
    </xdr:to>
    <xdr:sp macro="" textlink="PivotTables!R16">
      <xdr:nvSpPr>
        <xdr:cNvPr id="2123" name="TextBox 2122">
          <a:extLst>
            <a:ext uri="{FF2B5EF4-FFF2-40B4-BE49-F238E27FC236}">
              <a16:creationId xmlns:a16="http://schemas.microsoft.com/office/drawing/2014/main" id="{051AC58E-97C5-45BD-93A0-37BF61CB6569}"/>
            </a:ext>
          </a:extLst>
        </xdr:cNvPr>
        <xdr:cNvSpPr txBox="1"/>
      </xdr:nvSpPr>
      <xdr:spPr>
        <a:xfrm>
          <a:off x="1113255" y="3705290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A169E36-72FE-41CC-B059-C029B0619383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11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21</xdr:row>
      <xdr:rowOff>139363</xdr:rowOff>
    </xdr:from>
    <xdr:to>
      <xdr:col>3</xdr:col>
      <xdr:colOff>255001</xdr:colOff>
      <xdr:row>23</xdr:row>
      <xdr:rowOff>9080</xdr:rowOff>
    </xdr:to>
    <xdr:sp macro="" textlink="PivotTables!R17">
      <xdr:nvSpPr>
        <xdr:cNvPr id="2124" name="TextBox 2123">
          <a:extLst>
            <a:ext uri="{FF2B5EF4-FFF2-40B4-BE49-F238E27FC236}">
              <a16:creationId xmlns:a16="http://schemas.microsoft.com/office/drawing/2014/main" id="{B6DA3C35-241C-4FB5-8539-D6992A543E51}"/>
            </a:ext>
          </a:extLst>
        </xdr:cNvPr>
        <xdr:cNvSpPr txBox="1"/>
      </xdr:nvSpPr>
      <xdr:spPr>
        <a:xfrm>
          <a:off x="1113255" y="3999495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FEA86A7D-C4F6-4466-B1F5-A893781DB8B9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9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0</xdr:col>
      <xdr:colOff>209270</xdr:colOff>
      <xdr:row>8</xdr:row>
      <xdr:rowOff>119587</xdr:rowOff>
    </xdr:from>
    <xdr:to>
      <xdr:col>2</xdr:col>
      <xdr:colOff>589935</xdr:colOff>
      <xdr:row>11</xdr:row>
      <xdr:rowOff>175460</xdr:rowOff>
    </xdr:to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49A45C72-C8FF-4671-A591-20579DC9FF0F}"/>
            </a:ext>
          </a:extLst>
        </xdr:cNvPr>
        <xdr:cNvSpPr txBox="1"/>
      </xdr:nvSpPr>
      <xdr:spPr>
        <a:xfrm>
          <a:off x="209270" y="1617536"/>
          <a:ext cx="1601819" cy="617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E4B244"/>
              </a:solidFill>
              <a:latin typeface="Kullim park"/>
            </a:rPr>
            <a:t>Skills</a:t>
          </a:r>
          <a:r>
            <a:rPr lang="en-IN" sz="1600" b="1" baseline="0">
              <a:solidFill>
                <a:srgbClr val="E4B244"/>
              </a:solidFill>
              <a:latin typeface="Kullim park"/>
            </a:rPr>
            <a:t> Breakdown</a:t>
          </a:r>
          <a:endParaRPr lang="en-IN" sz="16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4</xdr:col>
      <xdr:colOff>342565</xdr:colOff>
      <xdr:row>9</xdr:row>
      <xdr:rowOff>50131</xdr:rowOff>
    </xdr:from>
    <xdr:to>
      <xdr:col>5</xdr:col>
      <xdr:colOff>467893</xdr:colOff>
      <xdr:row>12</xdr:row>
      <xdr:rowOff>58487</xdr:rowOff>
    </xdr:to>
    <xdr:sp macro="" textlink="PivotTables!J19">
      <xdr:nvSpPr>
        <xdr:cNvPr id="2132" name="TextBox 2131">
          <a:extLst>
            <a:ext uri="{FF2B5EF4-FFF2-40B4-BE49-F238E27FC236}">
              <a16:creationId xmlns:a16="http://schemas.microsoft.com/office/drawing/2014/main" id="{BCF5B07F-6414-4494-BC3B-55DF225A5BAC}"/>
            </a:ext>
          </a:extLst>
        </xdr:cNvPr>
        <xdr:cNvSpPr txBox="1"/>
      </xdr:nvSpPr>
      <xdr:spPr>
        <a:xfrm>
          <a:off x="2782302" y="1704473"/>
          <a:ext cx="735262" cy="559803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4746D28E-7075-4DF8-823C-8F374679BC64}" type="TxLink">
            <a:rPr lang="en-US" sz="40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50</a:t>
          </a:fld>
          <a:endParaRPr lang="en-IN" sz="40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155153</xdr:colOff>
      <xdr:row>7</xdr:row>
      <xdr:rowOff>120983</xdr:rowOff>
    </xdr:from>
    <xdr:to>
      <xdr:col>7</xdr:col>
      <xdr:colOff>155322</xdr:colOff>
      <xdr:row>9</xdr:row>
      <xdr:rowOff>100263</xdr:rowOff>
    </xdr:to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DD2AF220-7A3F-44DD-BFC3-987F240363F6}"/>
            </a:ext>
          </a:extLst>
        </xdr:cNvPr>
        <xdr:cNvSpPr txBox="1"/>
      </xdr:nvSpPr>
      <xdr:spPr>
        <a:xfrm>
          <a:off x="2597461" y="1431688"/>
          <a:ext cx="1831899" cy="353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Employees</a:t>
          </a:r>
          <a:r>
            <a:rPr lang="en-IN" sz="1400" b="1" baseline="0">
              <a:solidFill>
                <a:srgbClr val="E4B244"/>
              </a:solidFill>
              <a:latin typeface="Kullim park"/>
            </a:rPr>
            <a:t> Number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4</xdr:col>
      <xdr:colOff>58318</xdr:colOff>
      <xdr:row>12</xdr:row>
      <xdr:rowOff>20720</xdr:rowOff>
    </xdr:from>
    <xdr:to>
      <xdr:col>6</xdr:col>
      <xdr:colOff>476251</xdr:colOff>
      <xdr:row>13</xdr:row>
      <xdr:rowOff>167105</xdr:rowOff>
    </xdr:to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637DE337-DB99-4336-80E6-D52895ACF973}"/>
            </a:ext>
          </a:extLst>
        </xdr:cNvPr>
        <xdr:cNvSpPr txBox="1"/>
      </xdr:nvSpPr>
      <xdr:spPr>
        <a:xfrm>
          <a:off x="2498055" y="2226509"/>
          <a:ext cx="1637801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1"/>
              </a:solidFill>
              <a:latin typeface="Kullim park"/>
            </a:rPr>
            <a:t>Total</a:t>
          </a:r>
          <a:r>
            <a:rPr lang="en-IN" sz="1200" b="1" baseline="0">
              <a:solidFill>
                <a:schemeClr val="bg1"/>
              </a:solidFill>
              <a:latin typeface="Kullim park"/>
            </a:rPr>
            <a:t> Employess</a:t>
          </a:r>
          <a:endParaRPr lang="en-IN" sz="1200" b="1">
            <a:solidFill>
              <a:schemeClr val="bg1"/>
            </a:solidFill>
            <a:latin typeface="Kullim park"/>
          </a:endParaRPr>
        </a:p>
      </xdr:txBody>
    </xdr:sp>
    <xdr:clientData/>
  </xdr:twoCellAnchor>
  <xdr:twoCellAnchor>
    <xdr:from>
      <xdr:col>5</xdr:col>
      <xdr:colOff>584866</xdr:colOff>
      <xdr:row>8</xdr:row>
      <xdr:rowOff>150396</xdr:rowOff>
    </xdr:from>
    <xdr:to>
      <xdr:col>7</xdr:col>
      <xdr:colOff>526381</xdr:colOff>
      <xdr:row>14</xdr:row>
      <xdr:rowOff>16711</xdr:rowOff>
    </xdr:to>
    <xdr:sp macro="" textlink="">
      <xdr:nvSpPr>
        <xdr:cNvPr id="2140" name="Oval 2139">
          <a:extLst>
            <a:ext uri="{FF2B5EF4-FFF2-40B4-BE49-F238E27FC236}">
              <a16:creationId xmlns:a16="http://schemas.microsoft.com/office/drawing/2014/main" id="{BA0E543D-F412-C242-11BF-54DFDF4C3070}"/>
            </a:ext>
          </a:extLst>
        </xdr:cNvPr>
        <xdr:cNvSpPr/>
      </xdr:nvSpPr>
      <xdr:spPr>
        <a:xfrm>
          <a:off x="3634537" y="1620922"/>
          <a:ext cx="1161383" cy="969210"/>
        </a:xfrm>
        <a:prstGeom prst="ellipse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578350</xdr:colOff>
      <xdr:row>14</xdr:row>
      <xdr:rowOff>114635</xdr:rowOff>
    </xdr:from>
    <xdr:to>
      <xdr:col>5</xdr:col>
      <xdr:colOff>478420</xdr:colOff>
      <xdr:row>16</xdr:row>
      <xdr:rowOff>15768</xdr:rowOff>
    </xdr:to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A8A9997E-8D6C-46C9-BB36-AAA70E78159C}"/>
            </a:ext>
          </a:extLst>
        </xdr:cNvPr>
        <xdr:cNvSpPr txBox="1"/>
      </xdr:nvSpPr>
      <xdr:spPr>
        <a:xfrm>
          <a:off x="2408153" y="2688056"/>
          <a:ext cx="1119938" cy="268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Males</a:t>
          </a:r>
        </a:p>
      </xdr:txBody>
    </xdr:sp>
    <xdr:clientData/>
  </xdr:twoCellAnchor>
  <xdr:twoCellAnchor>
    <xdr:from>
      <xdr:col>6</xdr:col>
      <xdr:colOff>20554</xdr:colOff>
      <xdr:row>14</xdr:row>
      <xdr:rowOff>133351</xdr:rowOff>
    </xdr:from>
    <xdr:to>
      <xdr:col>7</xdr:col>
      <xdr:colOff>530558</xdr:colOff>
      <xdr:row>16</xdr:row>
      <xdr:rowOff>34484</xdr:rowOff>
    </xdr:to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D518FC24-4460-4799-839C-0869D48EB08E}"/>
            </a:ext>
          </a:extLst>
        </xdr:cNvPr>
        <xdr:cNvSpPr txBox="1"/>
      </xdr:nvSpPr>
      <xdr:spPr>
        <a:xfrm>
          <a:off x="3680159" y="2706772"/>
          <a:ext cx="1119938" cy="268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Females</a:t>
          </a:r>
        </a:p>
      </xdr:txBody>
    </xdr:sp>
    <xdr:clientData/>
  </xdr:twoCellAnchor>
  <xdr:twoCellAnchor>
    <xdr:from>
      <xdr:col>6</xdr:col>
      <xdr:colOff>25066</xdr:colOff>
      <xdr:row>15</xdr:row>
      <xdr:rowOff>175460</xdr:rowOff>
    </xdr:from>
    <xdr:to>
      <xdr:col>7</xdr:col>
      <xdr:colOff>551448</xdr:colOff>
      <xdr:row>20</xdr:row>
      <xdr:rowOff>175461</xdr:rowOff>
    </xdr:to>
    <xdr:graphicFrame macro="">
      <xdr:nvGraphicFramePr>
        <xdr:cNvPr id="2143" name="Chart 2142">
          <a:extLst>
            <a:ext uri="{FF2B5EF4-FFF2-40B4-BE49-F238E27FC236}">
              <a16:creationId xmlns:a16="http://schemas.microsoft.com/office/drawing/2014/main" id="{B3AD350B-30C1-483D-AEB4-C667F5345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25065</xdr:colOff>
      <xdr:row>15</xdr:row>
      <xdr:rowOff>175460</xdr:rowOff>
    </xdr:from>
    <xdr:to>
      <xdr:col>5</xdr:col>
      <xdr:colOff>543092</xdr:colOff>
      <xdr:row>20</xdr:row>
      <xdr:rowOff>167105</xdr:rowOff>
    </xdr:to>
    <xdr:graphicFrame macro="">
      <xdr:nvGraphicFramePr>
        <xdr:cNvPr id="2144" name="Chart 2143">
          <a:extLst>
            <a:ext uri="{FF2B5EF4-FFF2-40B4-BE49-F238E27FC236}">
              <a16:creationId xmlns:a16="http://schemas.microsoft.com/office/drawing/2014/main" id="{B5523643-3DD1-458D-AE5C-ACE62D412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325855</xdr:colOff>
      <xdr:row>17</xdr:row>
      <xdr:rowOff>100596</xdr:rowOff>
    </xdr:from>
    <xdr:to>
      <xdr:col>5</xdr:col>
      <xdr:colOff>183817</xdr:colOff>
      <xdr:row>19</xdr:row>
      <xdr:rowOff>175461</xdr:rowOff>
    </xdr:to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453E5455-6943-4912-BC0C-E2DA5569882B}"/>
            </a:ext>
          </a:extLst>
        </xdr:cNvPr>
        <xdr:cNvSpPr txBox="1"/>
      </xdr:nvSpPr>
      <xdr:spPr>
        <a:xfrm>
          <a:off x="2765592" y="3225464"/>
          <a:ext cx="467896" cy="442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48%</a:t>
          </a:r>
        </a:p>
      </xdr:txBody>
    </xdr:sp>
    <xdr:clientData/>
  </xdr:twoCellAnchor>
  <xdr:twoCellAnchor>
    <xdr:from>
      <xdr:col>6</xdr:col>
      <xdr:colOff>361282</xdr:colOff>
      <xdr:row>17</xdr:row>
      <xdr:rowOff>110957</xdr:rowOff>
    </xdr:from>
    <xdr:to>
      <xdr:col>7</xdr:col>
      <xdr:colOff>219244</xdr:colOff>
      <xdr:row>20</xdr:row>
      <xdr:rowOff>2006</xdr:rowOff>
    </xdr:to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14AEE29A-E141-4886-BE44-57CC8045EB96}"/>
            </a:ext>
          </a:extLst>
        </xdr:cNvPr>
        <xdr:cNvSpPr txBox="1"/>
      </xdr:nvSpPr>
      <xdr:spPr>
        <a:xfrm>
          <a:off x="4020887" y="3235825"/>
          <a:ext cx="467896" cy="442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52%</a:t>
          </a:r>
        </a:p>
      </xdr:txBody>
    </xdr:sp>
    <xdr:clientData/>
  </xdr:twoCellAnchor>
  <xdr:twoCellAnchor>
    <xdr:from>
      <xdr:col>8</xdr:col>
      <xdr:colOff>325642</xdr:colOff>
      <xdr:row>9</xdr:row>
      <xdr:rowOff>65130</xdr:rowOff>
    </xdr:from>
    <xdr:to>
      <xdr:col>11</xdr:col>
      <xdr:colOff>594295</xdr:colOff>
      <xdr:row>17</xdr:row>
      <xdr:rowOff>138398</xdr:rowOff>
    </xdr:to>
    <xdr:graphicFrame macro="">
      <xdr:nvGraphicFramePr>
        <xdr:cNvPr id="2148" name="Chart 2147">
          <a:extLst>
            <a:ext uri="{FF2B5EF4-FFF2-40B4-BE49-F238E27FC236}">
              <a16:creationId xmlns:a16="http://schemas.microsoft.com/office/drawing/2014/main" id="{55FAF114-2100-4170-8227-54AA24784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139133</xdr:colOff>
      <xdr:row>18</xdr:row>
      <xdr:rowOff>169230</xdr:rowOff>
    </xdr:from>
    <xdr:to>
      <xdr:col>11</xdr:col>
      <xdr:colOff>154967</xdr:colOff>
      <xdr:row>19</xdr:row>
      <xdr:rowOff>184481</xdr:rowOff>
    </xdr:to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A6F1F774-4772-482A-94B1-E1D8E8659278}"/>
            </a:ext>
          </a:extLst>
        </xdr:cNvPr>
        <xdr:cNvSpPr txBox="1"/>
      </xdr:nvSpPr>
      <xdr:spPr>
        <a:xfrm>
          <a:off x="6244902" y="3539615"/>
          <a:ext cx="626411" cy="202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Manager</a:t>
          </a:r>
        </a:p>
      </xdr:txBody>
    </xdr:sp>
    <xdr:clientData/>
  </xdr:twoCellAnchor>
  <xdr:twoCellAnchor>
    <xdr:from>
      <xdr:col>10</xdr:col>
      <xdr:colOff>64270</xdr:colOff>
      <xdr:row>19</xdr:row>
      <xdr:rowOff>44699</xdr:rowOff>
    </xdr:from>
    <xdr:to>
      <xdr:col>10</xdr:col>
      <xdr:colOff>171523</xdr:colOff>
      <xdr:row>19</xdr:row>
      <xdr:rowOff>163094</xdr:rowOff>
    </xdr:to>
    <xdr:sp macro="" textlink="">
      <xdr:nvSpPr>
        <xdr:cNvPr id="2160" name="Oval 2159">
          <a:extLst>
            <a:ext uri="{FF2B5EF4-FFF2-40B4-BE49-F238E27FC236}">
              <a16:creationId xmlns:a16="http://schemas.microsoft.com/office/drawing/2014/main" id="{3AC8272A-8A3B-431F-B58B-57C7A28DC24D}"/>
            </a:ext>
          </a:extLst>
        </xdr:cNvPr>
        <xdr:cNvSpPr/>
      </xdr:nvSpPr>
      <xdr:spPr>
        <a:xfrm>
          <a:off x="6170039" y="3602327"/>
          <a:ext cx="107253" cy="118395"/>
        </a:xfrm>
        <a:prstGeom prst="ellipse">
          <a:avLst/>
        </a:prstGeom>
        <a:solidFill>
          <a:srgbClr val="E4B2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552046</xdr:colOff>
      <xdr:row>17</xdr:row>
      <xdr:rowOff>93682</xdr:rowOff>
    </xdr:from>
    <xdr:to>
      <xdr:col>10</xdr:col>
      <xdr:colOff>567880</xdr:colOff>
      <xdr:row>18</xdr:row>
      <xdr:rowOff>108932</xdr:rowOff>
    </xdr:to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4B8013B8-46FC-4D2E-B0EC-F37775B011CE}"/>
            </a:ext>
          </a:extLst>
        </xdr:cNvPr>
        <xdr:cNvSpPr txBox="1"/>
      </xdr:nvSpPr>
      <xdr:spPr>
        <a:xfrm>
          <a:off x="6047238" y="3276823"/>
          <a:ext cx="626411" cy="202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Designer</a:t>
          </a:r>
        </a:p>
      </xdr:txBody>
    </xdr:sp>
    <xdr:clientData/>
  </xdr:twoCellAnchor>
  <xdr:twoCellAnchor>
    <xdr:from>
      <xdr:col>9</xdr:col>
      <xdr:colOff>477183</xdr:colOff>
      <xdr:row>17</xdr:row>
      <xdr:rowOff>156394</xdr:rowOff>
    </xdr:from>
    <xdr:to>
      <xdr:col>9</xdr:col>
      <xdr:colOff>584436</xdr:colOff>
      <xdr:row>18</xdr:row>
      <xdr:rowOff>87545</xdr:rowOff>
    </xdr:to>
    <xdr:sp macro="" textlink="">
      <xdr:nvSpPr>
        <xdr:cNvPr id="2162" name="Oval 2161">
          <a:extLst>
            <a:ext uri="{FF2B5EF4-FFF2-40B4-BE49-F238E27FC236}">
              <a16:creationId xmlns:a16="http://schemas.microsoft.com/office/drawing/2014/main" id="{6192D965-F9DB-40B9-B201-E1F7BB404979}"/>
            </a:ext>
          </a:extLst>
        </xdr:cNvPr>
        <xdr:cNvSpPr/>
      </xdr:nvSpPr>
      <xdr:spPr>
        <a:xfrm>
          <a:off x="5972375" y="3339535"/>
          <a:ext cx="107253" cy="118395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500921</xdr:colOff>
      <xdr:row>17</xdr:row>
      <xdr:rowOff>99544</xdr:rowOff>
    </xdr:from>
    <xdr:to>
      <xdr:col>9</xdr:col>
      <xdr:colOff>407339</xdr:colOff>
      <xdr:row>18</xdr:row>
      <xdr:rowOff>103069</xdr:rowOff>
    </xdr:to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C648E952-10C0-4BA8-A9A7-0C3767EBBB13}"/>
            </a:ext>
          </a:extLst>
        </xdr:cNvPr>
        <xdr:cNvSpPr txBox="1"/>
      </xdr:nvSpPr>
      <xdr:spPr>
        <a:xfrm>
          <a:off x="5385536" y="3282685"/>
          <a:ext cx="516995" cy="190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Analyst</a:t>
          </a:r>
        </a:p>
      </xdr:txBody>
    </xdr:sp>
    <xdr:clientData/>
  </xdr:twoCellAnchor>
  <xdr:twoCellAnchor>
    <xdr:from>
      <xdr:col>8</xdr:col>
      <xdr:colOff>426058</xdr:colOff>
      <xdr:row>17</xdr:row>
      <xdr:rowOff>162257</xdr:rowOff>
    </xdr:from>
    <xdr:to>
      <xdr:col>8</xdr:col>
      <xdr:colOff>514577</xdr:colOff>
      <xdr:row>18</xdr:row>
      <xdr:rowOff>86553</xdr:rowOff>
    </xdr:to>
    <xdr:sp macro="" textlink="">
      <xdr:nvSpPr>
        <xdr:cNvPr id="2164" name="Oval 2163">
          <a:extLst>
            <a:ext uri="{FF2B5EF4-FFF2-40B4-BE49-F238E27FC236}">
              <a16:creationId xmlns:a16="http://schemas.microsoft.com/office/drawing/2014/main" id="{818F0823-E510-4BEE-8EA4-ECFA93E577C6}"/>
            </a:ext>
          </a:extLst>
        </xdr:cNvPr>
        <xdr:cNvSpPr/>
      </xdr:nvSpPr>
      <xdr:spPr>
        <a:xfrm>
          <a:off x="5310673" y="3345398"/>
          <a:ext cx="88519" cy="111540"/>
        </a:xfrm>
        <a:prstGeom prst="ellipse">
          <a:avLst/>
        </a:prstGeom>
        <a:solidFill>
          <a:srgbClr val="7793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506782</xdr:colOff>
      <xdr:row>18</xdr:row>
      <xdr:rowOff>178674</xdr:rowOff>
    </xdr:from>
    <xdr:to>
      <xdr:col>10</xdr:col>
      <xdr:colOff>89839</xdr:colOff>
      <xdr:row>19</xdr:row>
      <xdr:rowOff>184480</xdr:rowOff>
    </xdr:to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9B74957-8583-4BF4-AA1B-0F5EF2E18F87}"/>
            </a:ext>
          </a:extLst>
        </xdr:cNvPr>
        <xdr:cNvSpPr txBox="1"/>
      </xdr:nvSpPr>
      <xdr:spPr>
        <a:xfrm>
          <a:off x="5391397" y="3549059"/>
          <a:ext cx="804211" cy="19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Hr</a:t>
          </a:r>
          <a:r>
            <a:rPr lang="en-IN" sz="900" b="1" baseline="0">
              <a:solidFill>
                <a:schemeClr val="bg1">
                  <a:lumMod val="85000"/>
                </a:schemeClr>
              </a:solidFill>
              <a:latin typeface="Kullim park"/>
            </a:rPr>
            <a:t> Specialist</a:t>
          </a:r>
          <a:endParaRPr lang="en-IN" sz="900" b="1">
            <a:solidFill>
              <a:schemeClr val="bg1">
                <a:lumMod val="85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8</xdr:col>
      <xdr:colOff>431919</xdr:colOff>
      <xdr:row>19</xdr:row>
      <xdr:rowOff>54143</xdr:rowOff>
    </xdr:from>
    <xdr:to>
      <xdr:col>8</xdr:col>
      <xdr:colOff>539172</xdr:colOff>
      <xdr:row>19</xdr:row>
      <xdr:rowOff>172538</xdr:rowOff>
    </xdr:to>
    <xdr:sp macro="" textlink="">
      <xdr:nvSpPr>
        <xdr:cNvPr id="2166" name="Oval 2165">
          <a:extLst>
            <a:ext uri="{FF2B5EF4-FFF2-40B4-BE49-F238E27FC236}">
              <a16:creationId xmlns:a16="http://schemas.microsoft.com/office/drawing/2014/main" id="{D528FBE5-0AEA-46ED-BBEB-3F16E85841B2}"/>
            </a:ext>
          </a:extLst>
        </xdr:cNvPr>
        <xdr:cNvSpPr/>
      </xdr:nvSpPr>
      <xdr:spPr>
        <a:xfrm>
          <a:off x="5316534" y="3611771"/>
          <a:ext cx="107253" cy="11839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16042</xdr:colOff>
      <xdr:row>17</xdr:row>
      <xdr:rowOff>70562</xdr:rowOff>
    </xdr:from>
    <xdr:to>
      <xdr:col>12</xdr:col>
      <xdr:colOff>97980</xdr:colOff>
      <xdr:row>18</xdr:row>
      <xdr:rowOff>78647</xdr:rowOff>
    </xdr:to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F2B8717A-367E-4CC4-810A-9A42B5447AE8}"/>
            </a:ext>
          </a:extLst>
        </xdr:cNvPr>
        <xdr:cNvSpPr txBox="1"/>
      </xdr:nvSpPr>
      <xdr:spPr>
        <a:xfrm>
          <a:off x="6732388" y="3253703"/>
          <a:ext cx="692515" cy="19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Developer</a:t>
          </a:r>
        </a:p>
      </xdr:txBody>
    </xdr:sp>
    <xdr:clientData/>
  </xdr:twoCellAnchor>
  <xdr:twoCellAnchor>
    <xdr:from>
      <xdr:col>10</xdr:col>
      <xdr:colOff>551756</xdr:colOff>
      <xdr:row>17</xdr:row>
      <xdr:rowOff>133274</xdr:rowOff>
    </xdr:from>
    <xdr:to>
      <xdr:col>11</xdr:col>
      <xdr:colOff>48432</xdr:colOff>
      <xdr:row>18</xdr:row>
      <xdr:rowOff>64425</xdr:rowOff>
    </xdr:to>
    <xdr:sp macro="" textlink="">
      <xdr:nvSpPr>
        <xdr:cNvPr id="2168" name="Oval 2167">
          <a:extLst>
            <a:ext uri="{FF2B5EF4-FFF2-40B4-BE49-F238E27FC236}">
              <a16:creationId xmlns:a16="http://schemas.microsoft.com/office/drawing/2014/main" id="{1B4D2E06-1D80-4931-9D12-3936FCA55BAF}"/>
            </a:ext>
          </a:extLst>
        </xdr:cNvPr>
        <xdr:cNvSpPr/>
      </xdr:nvSpPr>
      <xdr:spPr>
        <a:xfrm>
          <a:off x="6657525" y="3316415"/>
          <a:ext cx="107253" cy="118395"/>
        </a:xfrm>
        <a:prstGeom prst="ellipse">
          <a:avLst/>
        </a:prstGeom>
        <a:solidFill>
          <a:srgbClr val="948A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232253</xdr:colOff>
      <xdr:row>7</xdr:row>
      <xdr:rowOff>146136</xdr:rowOff>
    </xdr:from>
    <xdr:to>
      <xdr:col>10</xdr:col>
      <xdr:colOff>358205</xdr:colOff>
      <xdr:row>9</xdr:row>
      <xdr:rowOff>162821</xdr:rowOff>
    </xdr:to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F96275CF-173B-40BC-929C-241D10048147}"/>
            </a:ext>
          </a:extLst>
        </xdr:cNvPr>
        <xdr:cNvSpPr txBox="1"/>
      </xdr:nvSpPr>
      <xdr:spPr>
        <a:xfrm>
          <a:off x="5116868" y="1456841"/>
          <a:ext cx="1347106" cy="391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Leave</a:t>
          </a:r>
          <a:r>
            <a:rPr lang="en-IN" sz="1400" b="1" baseline="0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 Tracking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341923</xdr:colOff>
      <xdr:row>12</xdr:row>
      <xdr:rowOff>154681</xdr:rowOff>
    </xdr:from>
    <xdr:to>
      <xdr:col>16</xdr:col>
      <xdr:colOff>496602</xdr:colOff>
      <xdr:row>20</xdr:row>
      <xdr:rowOff>154681</xdr:rowOff>
    </xdr:to>
    <xdr:graphicFrame macro="">
      <xdr:nvGraphicFramePr>
        <xdr:cNvPr id="2170" name="Chart 2169">
          <a:extLst>
            <a:ext uri="{FF2B5EF4-FFF2-40B4-BE49-F238E27FC236}">
              <a16:creationId xmlns:a16="http://schemas.microsoft.com/office/drawing/2014/main" id="{3255F934-10EF-48B9-A646-F4987BBDE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395073</xdr:colOff>
      <xdr:row>11</xdr:row>
      <xdr:rowOff>15880</xdr:rowOff>
    </xdr:from>
    <xdr:to>
      <xdr:col>14</xdr:col>
      <xdr:colOff>12428</xdr:colOff>
      <xdr:row>12</xdr:row>
      <xdr:rowOff>61059</xdr:rowOff>
    </xdr:to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5D90DB95-EEE7-4EBE-9491-EAE965C1F825}"/>
            </a:ext>
          </a:extLst>
        </xdr:cNvPr>
        <xdr:cNvSpPr txBox="1"/>
      </xdr:nvSpPr>
      <xdr:spPr>
        <a:xfrm>
          <a:off x="7721996" y="2075559"/>
          <a:ext cx="838509" cy="232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Regions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389150</xdr:colOff>
      <xdr:row>12</xdr:row>
      <xdr:rowOff>42953</xdr:rowOff>
    </xdr:from>
    <xdr:to>
      <xdr:col>16</xdr:col>
      <xdr:colOff>37920</xdr:colOff>
      <xdr:row>13</xdr:row>
      <xdr:rowOff>86125</xdr:rowOff>
    </xdr:to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92629C1C-C3B1-4D31-A4D0-0867BFE229C6}"/>
            </a:ext>
          </a:extLst>
        </xdr:cNvPr>
        <xdr:cNvSpPr txBox="1"/>
      </xdr:nvSpPr>
      <xdr:spPr>
        <a:xfrm>
          <a:off x="7716073" y="2289876"/>
          <a:ext cx="2091078" cy="23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Employees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region wise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12</xdr:col>
      <xdr:colOff>506889</xdr:colOff>
      <xdr:row>5</xdr:row>
      <xdr:rowOff>53595</xdr:rowOff>
    </xdr:from>
    <xdr:to>
      <xdr:col>14</xdr:col>
      <xdr:colOff>179103</xdr:colOff>
      <xdr:row>8</xdr:row>
      <xdr:rowOff>61951</xdr:rowOff>
    </xdr:to>
    <xdr:sp macro="" textlink="PivotTables!X11">
      <xdr:nvSpPr>
        <xdr:cNvPr id="2176" name="TextBox 2175">
          <a:extLst>
            <a:ext uri="{FF2B5EF4-FFF2-40B4-BE49-F238E27FC236}">
              <a16:creationId xmlns:a16="http://schemas.microsoft.com/office/drawing/2014/main" id="{32F31C5D-789A-4C38-8F19-99E927FCEBF3}"/>
            </a:ext>
          </a:extLst>
        </xdr:cNvPr>
        <xdr:cNvSpPr txBox="1"/>
      </xdr:nvSpPr>
      <xdr:spPr>
        <a:xfrm>
          <a:off x="7833812" y="989813"/>
          <a:ext cx="893368" cy="570087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194AAA5-C616-441C-A9E0-030681584BF7}" type="TxLink">
            <a:rPr lang="en-US" sz="40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2.62</a:t>
          </a:fld>
          <a:endParaRPr lang="en-IN" sz="40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488461</xdr:colOff>
      <xdr:row>3</xdr:row>
      <xdr:rowOff>97692</xdr:rowOff>
    </xdr:from>
    <xdr:to>
      <xdr:col>16</xdr:col>
      <xdr:colOff>333782</xdr:colOff>
      <xdr:row>9</xdr:row>
      <xdr:rowOff>113975</xdr:rowOff>
    </xdr:to>
    <xdr:sp macro="" textlink="">
      <xdr:nvSpPr>
        <xdr:cNvPr id="2177" name="Oval 2176">
          <a:extLst>
            <a:ext uri="{FF2B5EF4-FFF2-40B4-BE49-F238E27FC236}">
              <a16:creationId xmlns:a16="http://schemas.microsoft.com/office/drawing/2014/main" id="{9A1ADA50-0897-6325-8D2C-2A0D067D3A01}"/>
            </a:ext>
          </a:extLst>
        </xdr:cNvPr>
        <xdr:cNvSpPr/>
      </xdr:nvSpPr>
      <xdr:spPr>
        <a:xfrm>
          <a:off x="9036538" y="659423"/>
          <a:ext cx="1066475" cy="1139744"/>
        </a:xfrm>
        <a:prstGeom prst="ellipse">
          <a:avLst/>
        </a:prstGeom>
        <a:blipFill dpi="0" rotWithShape="1"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462799</xdr:colOff>
      <xdr:row>8</xdr:row>
      <xdr:rowOff>69137</xdr:rowOff>
    </xdr:from>
    <xdr:to>
      <xdr:col>14</xdr:col>
      <xdr:colOff>504745</xdr:colOff>
      <xdr:row>10</xdr:row>
      <xdr:rowOff>28279</xdr:rowOff>
    </xdr:to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EE7FE13E-EEC3-4789-B2DF-32CD0A187B74}"/>
            </a:ext>
          </a:extLst>
        </xdr:cNvPr>
        <xdr:cNvSpPr txBox="1"/>
      </xdr:nvSpPr>
      <xdr:spPr>
        <a:xfrm>
          <a:off x="7789722" y="1567086"/>
          <a:ext cx="1263100" cy="333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1"/>
              </a:solidFill>
              <a:latin typeface="Kullim park"/>
            </a:rPr>
            <a:t>Average</a:t>
          </a:r>
          <a:r>
            <a:rPr lang="en-IN" sz="1200" b="1" baseline="0">
              <a:solidFill>
                <a:schemeClr val="bg1"/>
              </a:solidFill>
              <a:latin typeface="Kullim park"/>
            </a:rPr>
            <a:t> Rating</a:t>
          </a:r>
          <a:endParaRPr lang="en-IN" sz="1200" b="1">
            <a:solidFill>
              <a:schemeClr val="bg1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501748</xdr:colOff>
      <xdr:row>5</xdr:row>
      <xdr:rowOff>53595</xdr:rowOff>
    </xdr:from>
    <xdr:to>
      <xdr:col>14</xdr:col>
      <xdr:colOff>173962</xdr:colOff>
      <xdr:row>8</xdr:row>
      <xdr:rowOff>61951</xdr:rowOff>
    </xdr:to>
    <xdr:sp macro="" textlink="PivotTables!X11">
      <xdr:nvSpPr>
        <xdr:cNvPr id="2183" name="TextBox 2182">
          <a:extLst>
            <a:ext uri="{FF2B5EF4-FFF2-40B4-BE49-F238E27FC236}">
              <a16:creationId xmlns:a16="http://schemas.microsoft.com/office/drawing/2014/main" id="{DDD31D28-964E-4316-9882-BB7C97534B37}"/>
            </a:ext>
          </a:extLst>
        </xdr:cNvPr>
        <xdr:cNvSpPr txBox="1"/>
      </xdr:nvSpPr>
      <xdr:spPr>
        <a:xfrm>
          <a:off x="7828671" y="989813"/>
          <a:ext cx="893368" cy="570087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194AAA5-C616-441C-A9E0-030681584BF7}" type="TxLink">
            <a:rPr lang="en-US" sz="40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2.62</a:t>
          </a:fld>
          <a:endParaRPr lang="en-IN" sz="40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474204</xdr:colOff>
      <xdr:row>1</xdr:row>
      <xdr:rowOff>53019</xdr:rowOff>
    </xdr:from>
    <xdr:to>
      <xdr:col>15</xdr:col>
      <xdr:colOff>610576</xdr:colOff>
      <xdr:row>2</xdr:row>
      <xdr:rowOff>138398</xdr:rowOff>
    </xdr:to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B8D0DCF3-8A62-46B5-AA13-6482BF219262}"/>
            </a:ext>
          </a:extLst>
        </xdr:cNvPr>
        <xdr:cNvSpPr txBox="1"/>
      </xdr:nvSpPr>
      <xdr:spPr>
        <a:xfrm>
          <a:off x="7801127" y="240263"/>
          <a:ext cx="1968103" cy="2726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Performace</a:t>
          </a:r>
          <a:r>
            <a:rPr lang="en-IN" sz="1400" b="1" baseline="0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 Rating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370589</xdr:colOff>
      <xdr:row>2</xdr:row>
      <xdr:rowOff>80093</xdr:rowOff>
    </xdr:from>
    <xdr:to>
      <xdr:col>16</xdr:col>
      <xdr:colOff>19359</xdr:colOff>
      <xdr:row>3</xdr:row>
      <xdr:rowOff>123265</xdr:rowOff>
    </xdr:to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9002DDA3-4D27-47DF-A8AE-768BEEFD84F8}"/>
            </a:ext>
          </a:extLst>
        </xdr:cNvPr>
        <xdr:cNvSpPr txBox="1"/>
      </xdr:nvSpPr>
      <xdr:spPr>
        <a:xfrm>
          <a:off x="7697512" y="454580"/>
          <a:ext cx="2091078" cy="23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Average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Performance Rating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12</xdr:col>
      <xdr:colOff>358205</xdr:colOff>
      <xdr:row>11</xdr:row>
      <xdr:rowOff>130258</xdr:rowOff>
    </xdr:from>
    <xdr:to>
      <xdr:col>12</xdr:col>
      <xdr:colOff>447756</xdr:colOff>
      <xdr:row>12</xdr:row>
      <xdr:rowOff>40706</xdr:rowOff>
    </xdr:to>
    <xdr:sp macro="" textlink="">
      <xdr:nvSpPr>
        <xdr:cNvPr id="2188" name="Oval 2187">
          <a:extLst>
            <a:ext uri="{FF2B5EF4-FFF2-40B4-BE49-F238E27FC236}">
              <a16:creationId xmlns:a16="http://schemas.microsoft.com/office/drawing/2014/main" id="{4D1E85DB-E515-448F-BF07-F0E00628DEA6}"/>
            </a:ext>
          </a:extLst>
        </xdr:cNvPr>
        <xdr:cNvSpPr/>
      </xdr:nvSpPr>
      <xdr:spPr>
        <a:xfrm>
          <a:off x="7685128" y="2189937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317879</xdr:colOff>
      <xdr:row>21</xdr:row>
      <xdr:rowOff>65343</xdr:rowOff>
    </xdr:from>
    <xdr:to>
      <xdr:col>12</xdr:col>
      <xdr:colOff>407430</xdr:colOff>
      <xdr:row>21</xdr:row>
      <xdr:rowOff>163035</xdr:rowOff>
    </xdr:to>
    <xdr:sp macro="" textlink="">
      <xdr:nvSpPr>
        <xdr:cNvPr id="2189" name="Oval 2188">
          <a:extLst>
            <a:ext uri="{FF2B5EF4-FFF2-40B4-BE49-F238E27FC236}">
              <a16:creationId xmlns:a16="http://schemas.microsoft.com/office/drawing/2014/main" id="{EC97DAF7-D27B-4E13-8551-10735CA2D85A}"/>
            </a:ext>
          </a:extLst>
        </xdr:cNvPr>
        <xdr:cNvSpPr/>
      </xdr:nvSpPr>
      <xdr:spPr>
        <a:xfrm>
          <a:off x="7644802" y="3997458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185343</xdr:colOff>
      <xdr:row>22</xdr:row>
      <xdr:rowOff>6076</xdr:rowOff>
    </xdr:from>
    <xdr:to>
      <xdr:col>8</xdr:col>
      <xdr:colOff>274894</xdr:colOff>
      <xdr:row>22</xdr:row>
      <xdr:rowOff>103768</xdr:rowOff>
    </xdr:to>
    <xdr:sp macro="" textlink="">
      <xdr:nvSpPr>
        <xdr:cNvPr id="2190" name="Oval 2189">
          <a:extLst>
            <a:ext uri="{FF2B5EF4-FFF2-40B4-BE49-F238E27FC236}">
              <a16:creationId xmlns:a16="http://schemas.microsoft.com/office/drawing/2014/main" id="{219B9EA7-7684-4F27-9CDD-3ECB9188DC4A}"/>
            </a:ext>
          </a:extLst>
        </xdr:cNvPr>
        <xdr:cNvSpPr/>
      </xdr:nvSpPr>
      <xdr:spPr>
        <a:xfrm>
          <a:off x="5069958" y="4125435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191548</xdr:colOff>
      <xdr:row>8</xdr:row>
      <xdr:rowOff>64725</xdr:rowOff>
    </xdr:from>
    <xdr:to>
      <xdr:col>8</xdr:col>
      <xdr:colOff>281099</xdr:colOff>
      <xdr:row>8</xdr:row>
      <xdr:rowOff>162417</xdr:rowOff>
    </xdr:to>
    <xdr:sp macro="" textlink="">
      <xdr:nvSpPr>
        <xdr:cNvPr id="2191" name="Oval 2190">
          <a:extLst>
            <a:ext uri="{FF2B5EF4-FFF2-40B4-BE49-F238E27FC236}">
              <a16:creationId xmlns:a16="http://schemas.microsoft.com/office/drawing/2014/main" id="{6A3A9C66-BC8B-4B23-8A00-8381F6F15303}"/>
            </a:ext>
          </a:extLst>
        </xdr:cNvPr>
        <xdr:cNvSpPr/>
      </xdr:nvSpPr>
      <xdr:spPr>
        <a:xfrm>
          <a:off x="5076163" y="1562674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585342</xdr:colOff>
      <xdr:row>21</xdr:row>
      <xdr:rowOff>178701</xdr:rowOff>
    </xdr:from>
    <xdr:to>
      <xdr:col>4</xdr:col>
      <xdr:colOff>64316</xdr:colOff>
      <xdr:row>22</xdr:row>
      <xdr:rowOff>89149</xdr:rowOff>
    </xdr:to>
    <xdr:sp macro="" textlink="">
      <xdr:nvSpPr>
        <xdr:cNvPr id="2192" name="Oval 2191">
          <a:extLst>
            <a:ext uri="{FF2B5EF4-FFF2-40B4-BE49-F238E27FC236}">
              <a16:creationId xmlns:a16="http://schemas.microsoft.com/office/drawing/2014/main" id="{4CE9B4E4-9A44-4CCB-99BE-1BF629A1F8D4}"/>
            </a:ext>
          </a:extLst>
        </xdr:cNvPr>
        <xdr:cNvSpPr/>
      </xdr:nvSpPr>
      <xdr:spPr>
        <a:xfrm>
          <a:off x="2417073" y="4110816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379537</xdr:colOff>
      <xdr:row>24</xdr:row>
      <xdr:rowOff>168281</xdr:rowOff>
    </xdr:from>
    <xdr:to>
      <xdr:col>0</xdr:col>
      <xdr:colOff>469088</xdr:colOff>
      <xdr:row>25</xdr:row>
      <xdr:rowOff>78729</xdr:rowOff>
    </xdr:to>
    <xdr:sp macro="" textlink="">
      <xdr:nvSpPr>
        <xdr:cNvPr id="2193" name="Oval 2192">
          <a:extLst>
            <a:ext uri="{FF2B5EF4-FFF2-40B4-BE49-F238E27FC236}">
              <a16:creationId xmlns:a16="http://schemas.microsoft.com/office/drawing/2014/main" id="{015D14AF-4FD4-4D89-81B2-68CC411E9404}"/>
            </a:ext>
          </a:extLst>
        </xdr:cNvPr>
        <xdr:cNvSpPr/>
      </xdr:nvSpPr>
      <xdr:spPr>
        <a:xfrm>
          <a:off x="379537" y="4662127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106307</xdr:colOff>
      <xdr:row>8</xdr:row>
      <xdr:rowOff>47713</xdr:rowOff>
    </xdr:from>
    <xdr:to>
      <xdr:col>4</xdr:col>
      <xdr:colOff>195858</xdr:colOff>
      <xdr:row>8</xdr:row>
      <xdr:rowOff>145405</xdr:rowOff>
    </xdr:to>
    <xdr:sp macro="" textlink="">
      <xdr:nvSpPr>
        <xdr:cNvPr id="2194" name="Oval 2193">
          <a:extLst>
            <a:ext uri="{FF2B5EF4-FFF2-40B4-BE49-F238E27FC236}">
              <a16:creationId xmlns:a16="http://schemas.microsoft.com/office/drawing/2014/main" id="{9B818FA2-2E61-4420-948C-748CA8809E5F}"/>
            </a:ext>
          </a:extLst>
        </xdr:cNvPr>
        <xdr:cNvSpPr/>
      </xdr:nvSpPr>
      <xdr:spPr>
        <a:xfrm>
          <a:off x="2548615" y="1545662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144142</xdr:colOff>
      <xdr:row>9</xdr:row>
      <xdr:rowOff>46319</xdr:rowOff>
    </xdr:from>
    <xdr:to>
      <xdr:col>0</xdr:col>
      <xdr:colOff>233693</xdr:colOff>
      <xdr:row>9</xdr:row>
      <xdr:rowOff>144011</xdr:rowOff>
    </xdr:to>
    <xdr:sp macro="" textlink="">
      <xdr:nvSpPr>
        <xdr:cNvPr id="2195" name="Oval 2194">
          <a:extLst>
            <a:ext uri="{FF2B5EF4-FFF2-40B4-BE49-F238E27FC236}">
              <a16:creationId xmlns:a16="http://schemas.microsoft.com/office/drawing/2014/main" id="{46C04753-EBFA-4F44-AF71-4AEB63BEFD61}"/>
            </a:ext>
          </a:extLst>
        </xdr:cNvPr>
        <xdr:cNvSpPr/>
      </xdr:nvSpPr>
      <xdr:spPr>
        <a:xfrm>
          <a:off x="144142" y="1731511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439616</xdr:colOff>
      <xdr:row>1</xdr:row>
      <xdr:rowOff>162820</xdr:rowOff>
    </xdr:from>
    <xdr:to>
      <xdr:col>12</xdr:col>
      <xdr:colOff>529167</xdr:colOff>
      <xdr:row>2</xdr:row>
      <xdr:rowOff>73269</xdr:rowOff>
    </xdr:to>
    <xdr:sp macro="" textlink="">
      <xdr:nvSpPr>
        <xdr:cNvPr id="2196" name="Oval 2195">
          <a:extLst>
            <a:ext uri="{FF2B5EF4-FFF2-40B4-BE49-F238E27FC236}">
              <a16:creationId xmlns:a16="http://schemas.microsoft.com/office/drawing/2014/main" id="{D2A48C2E-9E94-432E-8769-C103EC47FB0E}"/>
            </a:ext>
          </a:extLst>
        </xdr:cNvPr>
        <xdr:cNvSpPr/>
      </xdr:nvSpPr>
      <xdr:spPr>
        <a:xfrm>
          <a:off x="7766539" y="350064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492318</xdr:colOff>
      <xdr:row>25</xdr:row>
      <xdr:rowOff>29992</xdr:rowOff>
    </xdr:from>
    <xdr:to>
      <xdr:col>16</xdr:col>
      <xdr:colOff>233304</xdr:colOff>
      <xdr:row>27</xdr:row>
      <xdr:rowOff>71768</xdr:rowOff>
    </xdr:to>
    <xdr:sp macro="" textlink="PivotTables!C13">
      <xdr:nvSpPr>
        <xdr:cNvPr id="2197" name="TextBox 2196">
          <a:extLst>
            <a:ext uri="{FF2B5EF4-FFF2-40B4-BE49-F238E27FC236}">
              <a16:creationId xmlns:a16="http://schemas.microsoft.com/office/drawing/2014/main" id="{642BE0F6-89AE-4932-8DC5-FB9527A9A526}"/>
            </a:ext>
          </a:extLst>
        </xdr:cNvPr>
        <xdr:cNvSpPr txBox="1"/>
      </xdr:nvSpPr>
      <xdr:spPr>
        <a:xfrm>
          <a:off x="9040395" y="4711082"/>
          <a:ext cx="962140" cy="416263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2626D906-6904-438F-9936-642C23753447}" type="TxLink">
            <a:rPr lang="en-US" sz="32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13</a:t>
          </a:fld>
          <a:endParaRPr lang="en-IN" sz="32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52293</xdr:colOff>
      <xdr:row>0</xdr:row>
      <xdr:rowOff>149412</xdr:rowOff>
    </xdr:from>
    <xdr:to>
      <xdr:col>2</xdr:col>
      <xdr:colOff>52294</xdr:colOff>
      <xdr:row>7</xdr:row>
      <xdr:rowOff>7470</xdr:rowOff>
    </xdr:to>
    <xdr:sp macro="" textlink="">
      <xdr:nvSpPr>
        <xdr:cNvPr id="2198" name="Oval 2197">
          <a:extLst>
            <a:ext uri="{FF2B5EF4-FFF2-40B4-BE49-F238E27FC236}">
              <a16:creationId xmlns:a16="http://schemas.microsoft.com/office/drawing/2014/main" id="{18088FCE-3B5F-0EE7-21D7-53505FA26879}"/>
            </a:ext>
          </a:extLst>
        </xdr:cNvPr>
        <xdr:cNvSpPr/>
      </xdr:nvSpPr>
      <xdr:spPr>
        <a:xfrm>
          <a:off x="52293" y="149412"/>
          <a:ext cx="1225177" cy="1165411"/>
        </a:xfrm>
        <a:prstGeom prst="ellipse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18770</xdr:colOff>
      <xdr:row>0</xdr:row>
      <xdr:rowOff>160771</xdr:rowOff>
    </xdr:from>
    <xdr:to>
      <xdr:col>7</xdr:col>
      <xdr:colOff>551465</xdr:colOff>
      <xdr:row>3</xdr:row>
      <xdr:rowOff>74706</xdr:rowOff>
    </xdr:to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67932017-DC19-4157-ADD1-C9CBEB22483C}"/>
            </a:ext>
          </a:extLst>
        </xdr:cNvPr>
        <xdr:cNvSpPr txBox="1"/>
      </xdr:nvSpPr>
      <xdr:spPr>
        <a:xfrm>
          <a:off x="1243946" y="160771"/>
          <a:ext cx="3595637" cy="474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E4B244"/>
              </a:solidFill>
              <a:latin typeface="Kullim park"/>
            </a:rPr>
            <a:t>HR </a:t>
          </a:r>
        </a:p>
      </xdr:txBody>
    </xdr:sp>
    <xdr:clientData/>
  </xdr:twoCellAnchor>
  <xdr:twoCellAnchor>
    <xdr:from>
      <xdr:col>2</xdr:col>
      <xdr:colOff>3082</xdr:colOff>
      <xdr:row>2</xdr:row>
      <xdr:rowOff>154421</xdr:rowOff>
    </xdr:from>
    <xdr:to>
      <xdr:col>5</xdr:col>
      <xdr:colOff>42955</xdr:colOff>
      <xdr:row>5</xdr:row>
      <xdr:rowOff>68355</xdr:rowOff>
    </xdr:to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EAC89770-728A-4248-8936-4C7DD2320CD1}"/>
            </a:ext>
          </a:extLst>
        </xdr:cNvPr>
        <xdr:cNvSpPr txBox="1"/>
      </xdr:nvSpPr>
      <xdr:spPr>
        <a:xfrm>
          <a:off x="1228258" y="527950"/>
          <a:ext cx="1877638" cy="474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rgbClr val="E4B244"/>
              </a:solidFill>
              <a:latin typeface="Kullim park"/>
            </a:rPr>
            <a:t>Dashboard</a:t>
          </a:r>
        </a:p>
      </xdr:txBody>
    </xdr:sp>
    <xdr:clientData/>
  </xdr:twoCellAnchor>
  <xdr:twoCellAnchor>
    <xdr:from>
      <xdr:col>1</xdr:col>
      <xdr:colOff>573873</xdr:colOff>
      <xdr:row>4</xdr:row>
      <xdr:rowOff>153343</xdr:rowOff>
    </xdr:from>
    <xdr:to>
      <xdr:col>9</xdr:col>
      <xdr:colOff>214270</xdr:colOff>
      <xdr:row>6</xdr:row>
      <xdr:rowOff>168088</xdr:rowOff>
    </xdr:to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11118936-E7B3-4E02-9756-8A7AF6517A58}"/>
            </a:ext>
          </a:extLst>
        </xdr:cNvPr>
        <xdr:cNvSpPr txBox="1"/>
      </xdr:nvSpPr>
      <xdr:spPr>
        <a:xfrm>
          <a:off x="1186461" y="900402"/>
          <a:ext cx="4541103" cy="388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rgbClr val="FFC000"/>
              </a:solidFill>
            </a:rPr>
            <a:t>“Track, Analyze &amp; Optimize your Workforce”</a:t>
          </a:r>
          <a:endParaRPr lang="en-IN" sz="1600" b="1">
            <a:solidFill>
              <a:srgbClr val="FFC000"/>
            </a:solidFill>
            <a:latin typeface="Kullim park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havi Sakpal" refreshedDate="45827.510196180556" createdVersion="8" refreshedVersion="8" minRefreshableVersion="3" recordCount="50" xr:uid="{DB17C837-358E-43E0-91B5-1C11BB0E3EE0}">
  <cacheSource type="worksheet">
    <worksheetSource name="Table1"/>
  </cacheSource>
  <cacheFields count="21">
    <cacheField name="Employee ID" numFmtId="0">
      <sharedItems containsSemiMixedTypes="0" containsString="0" containsNumber="1" containsInteger="1" minValue="1550" maxValue="9968"/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0"/>
    </cacheField>
    <cacheField name="Age range" numFmtId="0">
      <sharedItems count="5">
        <s v="18-25"/>
        <s v="26-35"/>
        <s v="36-45"/>
        <s v="56 &lt;"/>
        <s v="46-55"/>
      </sharedItems>
    </cacheField>
    <cacheField name="Region" numFmtId="0">
      <sharedItems count="5">
        <s v="East"/>
        <s v="Central"/>
        <s v="West"/>
        <s v="South"/>
        <s v="North"/>
      </sharedItems>
    </cacheField>
    <cacheField name="Job Title" numFmtId="0">
      <sharedItems count="5">
        <s v="Manager"/>
        <s v="Designer"/>
        <s v="HR Specialist"/>
        <s v="Developer"/>
        <s v="Analyst"/>
      </sharedItems>
    </cacheField>
    <cacheField name="Department" numFmtId="0">
      <sharedItems count="5">
        <s v="Finance"/>
        <s v="HR"/>
        <s v="Marketing"/>
        <s v="Operations"/>
        <s v="IT"/>
      </sharedItems>
    </cacheField>
    <cacheField name="Manager/Supervisor" numFmtId="0">
      <sharedItems/>
    </cacheField>
    <cacheField name="Date of Hire" numFmtId="0">
      <sharedItems/>
    </cacheField>
    <cacheField name="Employment Status" numFmtId="0">
      <sharedItems count="3">
        <s v="Full-Time"/>
        <s v="Contract"/>
        <s v="Part-Time"/>
      </sharedItems>
    </cacheField>
    <cacheField name="Work Location" numFmtId="0">
      <sharedItems count="3">
        <s v="Head Office"/>
        <s v="Branch Office"/>
        <s v="Remote"/>
      </sharedItems>
    </cacheField>
    <cacheField name="Salary" numFmtId="0">
      <sharedItems containsSemiMixedTypes="0" containsString="0" containsNumber="1" containsInteger="1" minValue="30137" maxValue="98961"/>
    </cacheField>
    <cacheField name="Pay Grade" numFmtId="0">
      <sharedItems/>
    </cacheField>
    <cacheField name="Bonus/Allowances" numFmtId="0">
      <sharedItems containsSemiMixedTypes="0" containsString="0" containsNumber="1" containsInteger="1" minValue="1024" maxValue="9911"/>
    </cacheField>
    <cacheField name="Insurance Details" numFmtId="0">
      <sharedItems/>
    </cacheField>
    <cacheField name="Leave Taken" numFmtId="0">
      <sharedItems containsSemiMixedTypes="0" containsString="0" containsNumber="1" containsInteger="1" minValue="0" maxValue="20"/>
    </cacheField>
    <cacheField name="Performance Rating" numFmtId="0">
      <sharedItems containsSemiMixedTypes="0" containsString="0" containsNumber="1" containsInteger="1" minValue="1" maxValue="5"/>
    </cacheField>
    <cacheField name="Training Programs Attended" numFmtId="0">
      <sharedItems/>
    </cacheField>
    <cacheField name="Skills" numFmtId="0">
      <sharedItems count="5">
        <s v="Design"/>
        <s v="Management"/>
        <s v="Python"/>
        <s v="Communication"/>
        <s v="Excel"/>
      </sharedItems>
    </cacheField>
    <cacheField name="Cer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4294"/>
    <s v="Lori Nguyen"/>
    <x v="0"/>
    <n v="25"/>
    <x v="0"/>
    <x v="0"/>
    <x v="0"/>
    <x v="0"/>
    <s v="Luis Reynolds"/>
    <s v="2019-03-15"/>
    <x v="0"/>
    <x v="0"/>
    <n v="53700"/>
    <s v="C"/>
    <n v="1463"/>
    <s v="Health"/>
    <n v="1"/>
    <n v="1"/>
    <s v="Leadership Training"/>
    <x v="0"/>
    <s v="Certified Professional"/>
  </r>
  <r>
    <n v="9116"/>
    <s v="Gary Garcia"/>
    <x v="1"/>
    <n v="27"/>
    <x v="1"/>
    <x v="1"/>
    <x v="1"/>
    <x v="1"/>
    <s v="Ashley Simmons MD"/>
    <s v="2022-12-20"/>
    <x v="0"/>
    <x v="1"/>
    <n v="91091"/>
    <s v="B"/>
    <n v="1024"/>
    <s v="None"/>
    <n v="19"/>
    <n v="4"/>
    <s v="Excel Workshop"/>
    <x v="0"/>
    <s v="Certified Professional"/>
  </r>
  <r>
    <n v="5120"/>
    <s v="Jeremy Nguyen"/>
    <x v="1"/>
    <n v="34"/>
    <x v="1"/>
    <x v="2"/>
    <x v="2"/>
    <x v="2"/>
    <s v="Cassandra Duncan"/>
    <s v="2022-08-10"/>
    <x v="0"/>
    <x v="2"/>
    <n v="57538"/>
    <s v="D"/>
    <n v="1674"/>
    <s v="None"/>
    <n v="8"/>
    <n v="1"/>
    <s v="None"/>
    <x v="1"/>
    <s v="Advanced Training"/>
  </r>
  <r>
    <n v="8071"/>
    <s v="Kimberly Jones"/>
    <x v="0"/>
    <n v="41"/>
    <x v="2"/>
    <x v="2"/>
    <x v="0"/>
    <x v="3"/>
    <s v="Janet Harris"/>
    <s v="2024-09-03"/>
    <x v="1"/>
    <x v="0"/>
    <n v="62993"/>
    <s v="A"/>
    <n v="2695"/>
    <s v="Health + Dental"/>
    <n v="0"/>
    <n v="2"/>
    <s v="None"/>
    <x v="2"/>
    <s v="None"/>
  </r>
  <r>
    <n v="9351"/>
    <s v="Anthony Gates"/>
    <x v="1"/>
    <n v="56"/>
    <x v="3"/>
    <x v="0"/>
    <x v="0"/>
    <x v="2"/>
    <s v="Mr. Frank Clay"/>
    <s v="2019-03-14"/>
    <x v="1"/>
    <x v="1"/>
    <n v="45773"/>
    <s v="A"/>
    <n v="8776"/>
    <s v="Health"/>
    <n v="16"/>
    <n v="4"/>
    <s v="Leadership Training"/>
    <x v="2"/>
    <s v="None"/>
  </r>
  <r>
    <n v="2873"/>
    <s v="Courtney Foster"/>
    <x v="0"/>
    <n v="28"/>
    <x v="1"/>
    <x v="2"/>
    <x v="3"/>
    <x v="2"/>
    <s v="Dorothy Price"/>
    <s v="2017-01-23"/>
    <x v="0"/>
    <x v="1"/>
    <n v="96249"/>
    <s v="C"/>
    <n v="4826"/>
    <s v="Health + Dental"/>
    <n v="7"/>
    <n v="3"/>
    <s v="Leadership Training"/>
    <x v="3"/>
    <s v="Certified Professional"/>
  </r>
  <r>
    <n v="3540"/>
    <s v="Catherine Hall"/>
    <x v="0"/>
    <n v="20"/>
    <x v="0"/>
    <x v="1"/>
    <x v="2"/>
    <x v="2"/>
    <s v="Michele Sexton"/>
    <s v="2024-08-17"/>
    <x v="0"/>
    <x v="2"/>
    <n v="61596"/>
    <s v="C"/>
    <n v="8818"/>
    <s v="Health + Dental"/>
    <n v="4"/>
    <n v="2"/>
    <s v="Leadership Training"/>
    <x v="1"/>
    <s v="None"/>
  </r>
  <r>
    <n v="3653"/>
    <s v="Deanna Ball"/>
    <x v="0"/>
    <n v="58"/>
    <x v="3"/>
    <x v="3"/>
    <x v="1"/>
    <x v="4"/>
    <s v="Richard Schmidt"/>
    <s v="2014-12-09"/>
    <x v="0"/>
    <x v="2"/>
    <n v="97869"/>
    <s v="A"/>
    <n v="1966"/>
    <s v="Health"/>
    <n v="10"/>
    <n v="1"/>
    <s v="Leadership Training"/>
    <x v="0"/>
    <s v="Certified Professional"/>
  </r>
  <r>
    <n v="5587"/>
    <s v="Candace Nelson"/>
    <x v="0"/>
    <n v="44"/>
    <x v="2"/>
    <x v="3"/>
    <x v="2"/>
    <x v="2"/>
    <s v="Teresa Pearson"/>
    <s v="2021-06-28"/>
    <x v="0"/>
    <x v="0"/>
    <n v="81235"/>
    <s v="A"/>
    <n v="6553"/>
    <s v="None"/>
    <n v="16"/>
    <n v="2"/>
    <s v="None"/>
    <x v="1"/>
    <s v="Certified Professional"/>
  </r>
  <r>
    <n v="9554"/>
    <s v="Mandy Davis"/>
    <x v="0"/>
    <n v="29"/>
    <x v="1"/>
    <x v="1"/>
    <x v="2"/>
    <x v="3"/>
    <s v="Laura Hart"/>
    <s v="2018-05-20"/>
    <x v="0"/>
    <x v="1"/>
    <n v="87852"/>
    <s v="A"/>
    <n v="4980"/>
    <s v="Health + Dental"/>
    <n v="19"/>
    <n v="3"/>
    <s v="None"/>
    <x v="2"/>
    <s v="Certified Professional"/>
  </r>
  <r>
    <n v="6213"/>
    <s v="Matthew Powell"/>
    <x v="1"/>
    <n v="23"/>
    <x v="0"/>
    <x v="3"/>
    <x v="0"/>
    <x v="2"/>
    <s v="Andrea May"/>
    <s v="2017-02-13"/>
    <x v="1"/>
    <x v="1"/>
    <n v="59359"/>
    <s v="A"/>
    <n v="9449"/>
    <s v="Health + Dental"/>
    <n v="20"/>
    <n v="3"/>
    <s v="None"/>
    <x v="1"/>
    <s v="None"/>
  </r>
  <r>
    <n v="9105"/>
    <s v="Bruce Nelson"/>
    <x v="1"/>
    <n v="30"/>
    <x v="1"/>
    <x v="0"/>
    <x v="1"/>
    <x v="0"/>
    <s v="Casey Martin"/>
    <s v="2024-05-05"/>
    <x v="1"/>
    <x v="2"/>
    <n v="81225"/>
    <s v="D"/>
    <n v="6202"/>
    <s v="Health + Dental"/>
    <n v="2"/>
    <n v="2"/>
    <s v="Excel Workshop"/>
    <x v="4"/>
    <s v="Certified Professional"/>
  </r>
  <r>
    <n v="9508"/>
    <s v="Dawn Cole"/>
    <x v="0"/>
    <n v="49"/>
    <x v="4"/>
    <x v="1"/>
    <x v="0"/>
    <x v="0"/>
    <s v="Amber Allen"/>
    <s v="2022-04-19"/>
    <x v="1"/>
    <x v="0"/>
    <n v="32788"/>
    <s v="D"/>
    <n v="4396"/>
    <s v="Health"/>
    <n v="13"/>
    <n v="5"/>
    <s v="None"/>
    <x v="3"/>
    <s v="Advanced Training"/>
  </r>
  <r>
    <n v="2436"/>
    <s v="Tanner Morse"/>
    <x v="1"/>
    <n v="60"/>
    <x v="3"/>
    <x v="4"/>
    <x v="0"/>
    <x v="3"/>
    <s v="Adam Johnson"/>
    <s v="2015-11-16"/>
    <x v="1"/>
    <x v="2"/>
    <n v="70452"/>
    <s v="D"/>
    <n v="9911"/>
    <s v="None"/>
    <n v="2"/>
    <n v="1"/>
    <s v="None"/>
    <x v="3"/>
    <s v="Certified Professional"/>
  </r>
  <r>
    <n v="4441"/>
    <s v="Jose Griffin"/>
    <x v="1"/>
    <n v="46"/>
    <x v="4"/>
    <x v="1"/>
    <x v="3"/>
    <x v="0"/>
    <s v="Nicole Dominguez"/>
    <s v="2023-09-09"/>
    <x v="0"/>
    <x v="1"/>
    <n v="33045"/>
    <s v="B"/>
    <n v="1456"/>
    <s v="None"/>
    <n v="16"/>
    <n v="3"/>
    <s v="Excel Workshop"/>
    <x v="3"/>
    <s v="None"/>
  </r>
  <r>
    <n v="5827"/>
    <s v="Daniel Hawkins"/>
    <x v="1"/>
    <n v="57"/>
    <x v="3"/>
    <x v="2"/>
    <x v="3"/>
    <x v="1"/>
    <s v="Andrew Best"/>
    <s v="2017-12-12"/>
    <x v="2"/>
    <x v="2"/>
    <n v="96429"/>
    <s v="C"/>
    <n v="4740"/>
    <s v="None"/>
    <n v="8"/>
    <n v="1"/>
    <s v="Excel Workshop"/>
    <x v="2"/>
    <s v="None"/>
  </r>
  <r>
    <n v="5184"/>
    <s v="Elaine Mcclain"/>
    <x v="0"/>
    <n v="24"/>
    <x v="0"/>
    <x v="1"/>
    <x v="2"/>
    <x v="2"/>
    <s v="Gabrielle Rodriguez"/>
    <s v="2017-03-10"/>
    <x v="2"/>
    <x v="2"/>
    <n v="33183"/>
    <s v="A"/>
    <n v="8114"/>
    <s v="None"/>
    <n v="4"/>
    <n v="2"/>
    <s v="Excel Workshop"/>
    <x v="4"/>
    <s v="Advanced Training"/>
  </r>
  <r>
    <n v="5874"/>
    <s v="Kimberly Jones"/>
    <x v="0"/>
    <n v="35"/>
    <x v="1"/>
    <x v="4"/>
    <x v="3"/>
    <x v="0"/>
    <s v="Allison Harvey"/>
    <s v="2019-03-04"/>
    <x v="2"/>
    <x v="0"/>
    <n v="75065"/>
    <s v="C"/>
    <n v="7123"/>
    <s v="None"/>
    <n v="20"/>
    <n v="2"/>
    <s v="None"/>
    <x v="0"/>
    <s v="Advanced Training"/>
  </r>
  <r>
    <n v="9834"/>
    <s v="Thomas Kramer"/>
    <x v="1"/>
    <n v="41"/>
    <x v="2"/>
    <x v="1"/>
    <x v="1"/>
    <x v="4"/>
    <s v="Tristan Mejia"/>
    <s v="2022-11-20"/>
    <x v="0"/>
    <x v="2"/>
    <n v="32877"/>
    <s v="C"/>
    <n v="6432"/>
    <s v="Health"/>
    <n v="11"/>
    <n v="1"/>
    <s v="None"/>
    <x v="0"/>
    <s v="None"/>
  </r>
  <r>
    <n v="5096"/>
    <s v="Kevin Whitaker"/>
    <x v="1"/>
    <n v="36"/>
    <x v="2"/>
    <x v="1"/>
    <x v="4"/>
    <x v="3"/>
    <s v="Mary Welch"/>
    <s v="2021-03-02"/>
    <x v="0"/>
    <x v="1"/>
    <n v="46811"/>
    <s v="D"/>
    <n v="1567"/>
    <s v="None"/>
    <n v="7"/>
    <n v="3"/>
    <s v="Excel Workshop"/>
    <x v="0"/>
    <s v="Advanced Training"/>
  </r>
  <r>
    <n v="2263"/>
    <s v="Dustin Carter"/>
    <x v="1"/>
    <n v="31"/>
    <x v="1"/>
    <x v="3"/>
    <x v="2"/>
    <x v="1"/>
    <s v="Douglas Miles"/>
    <s v="2021-08-01"/>
    <x v="1"/>
    <x v="1"/>
    <n v="87538"/>
    <s v="C"/>
    <n v="3588"/>
    <s v="Health + Dental"/>
    <n v="11"/>
    <n v="5"/>
    <s v="Excel Workshop"/>
    <x v="2"/>
    <s v="None"/>
  </r>
  <r>
    <n v="6505"/>
    <s v="Nicole Williamson"/>
    <x v="0"/>
    <n v="28"/>
    <x v="1"/>
    <x v="0"/>
    <x v="1"/>
    <x v="4"/>
    <s v="Jessica Fleming"/>
    <s v="2015-08-14"/>
    <x v="0"/>
    <x v="1"/>
    <n v="73002"/>
    <s v="C"/>
    <n v="6296"/>
    <s v="Health"/>
    <n v="2"/>
    <n v="5"/>
    <s v="Excel Workshop"/>
    <x v="1"/>
    <s v="Certified Professional"/>
  </r>
  <r>
    <n v="8626"/>
    <s v="Matthew Knight"/>
    <x v="1"/>
    <n v="37"/>
    <x v="2"/>
    <x v="3"/>
    <x v="1"/>
    <x v="3"/>
    <s v="Christine Lee"/>
    <s v="2015-10-21"/>
    <x v="2"/>
    <x v="2"/>
    <n v="41653"/>
    <s v="D"/>
    <n v="9236"/>
    <s v="None"/>
    <n v="13"/>
    <n v="1"/>
    <s v="Excel Workshop"/>
    <x v="0"/>
    <s v="None"/>
  </r>
  <r>
    <n v="5979"/>
    <s v="Donna Jones"/>
    <x v="0"/>
    <n v="31"/>
    <x v="1"/>
    <x v="0"/>
    <x v="0"/>
    <x v="2"/>
    <s v="Mario Smith DVM"/>
    <s v="2015-03-14"/>
    <x v="1"/>
    <x v="1"/>
    <n v="67582"/>
    <s v="A"/>
    <n v="1375"/>
    <s v="Health"/>
    <n v="20"/>
    <n v="3"/>
    <s v="Excel Workshop"/>
    <x v="1"/>
    <s v="None"/>
  </r>
  <r>
    <n v="3104"/>
    <s v="Carolyn Bullock"/>
    <x v="0"/>
    <n v="23"/>
    <x v="0"/>
    <x v="3"/>
    <x v="1"/>
    <x v="1"/>
    <s v="Joseph Francis"/>
    <s v="2024-05-22"/>
    <x v="2"/>
    <x v="1"/>
    <n v="37351"/>
    <s v="D"/>
    <n v="7858"/>
    <s v="Health + Dental"/>
    <n v="18"/>
    <n v="2"/>
    <s v="Leadership Training"/>
    <x v="1"/>
    <s v="Advanced Training"/>
  </r>
  <r>
    <n v="8967"/>
    <s v="Wendy Gomez"/>
    <x v="0"/>
    <n v="48"/>
    <x v="4"/>
    <x v="4"/>
    <x v="2"/>
    <x v="0"/>
    <s v="Sarah Young"/>
    <s v="2017-03-19"/>
    <x v="0"/>
    <x v="1"/>
    <n v="36721"/>
    <s v="B"/>
    <n v="8820"/>
    <s v="Health + Dental"/>
    <n v="0"/>
    <n v="2"/>
    <s v="Excel Workshop"/>
    <x v="1"/>
    <s v="Certified Professional"/>
  </r>
  <r>
    <n v="5087"/>
    <s v="Michael Thomas"/>
    <x v="1"/>
    <n v="28"/>
    <x v="1"/>
    <x v="2"/>
    <x v="4"/>
    <x v="0"/>
    <s v="Aaron Hart"/>
    <s v="2021-09-15"/>
    <x v="1"/>
    <x v="2"/>
    <n v="46326"/>
    <s v="B"/>
    <n v="9189"/>
    <s v="Health + Dental"/>
    <n v="8"/>
    <n v="4"/>
    <s v="Leadership Training"/>
    <x v="3"/>
    <s v="Advanced Training"/>
  </r>
  <r>
    <n v="3358"/>
    <s v="Kevin Bell"/>
    <x v="1"/>
    <n v="30"/>
    <x v="1"/>
    <x v="1"/>
    <x v="3"/>
    <x v="1"/>
    <s v="Brian Boyd"/>
    <s v="2022-05-09"/>
    <x v="0"/>
    <x v="0"/>
    <n v="59007"/>
    <s v="C"/>
    <n v="3380"/>
    <s v="Health"/>
    <n v="17"/>
    <n v="3"/>
    <s v="None"/>
    <x v="4"/>
    <s v="Certified Professional"/>
  </r>
  <r>
    <n v="8256"/>
    <s v="Richard Landry"/>
    <x v="1"/>
    <n v="46"/>
    <x v="4"/>
    <x v="3"/>
    <x v="0"/>
    <x v="3"/>
    <s v="Steven Krueger"/>
    <s v="2017-06-22"/>
    <x v="0"/>
    <x v="1"/>
    <n v="52020"/>
    <s v="B"/>
    <n v="9585"/>
    <s v="Health + Dental"/>
    <n v="0"/>
    <n v="4"/>
    <s v="Excel Workshop"/>
    <x v="4"/>
    <s v="None"/>
  </r>
  <r>
    <n v="5763"/>
    <s v="George Hurley"/>
    <x v="1"/>
    <n v="44"/>
    <x v="2"/>
    <x v="1"/>
    <x v="2"/>
    <x v="1"/>
    <s v="Debra Williams"/>
    <s v="2020-11-28"/>
    <x v="2"/>
    <x v="1"/>
    <n v="98961"/>
    <s v="D"/>
    <n v="2688"/>
    <s v="Health"/>
    <n v="2"/>
    <n v="5"/>
    <s v="Excel Workshop"/>
    <x v="4"/>
    <s v="Certified Professional"/>
  </r>
  <r>
    <n v="6838"/>
    <s v="Mark Lopez"/>
    <x v="1"/>
    <n v="45"/>
    <x v="2"/>
    <x v="2"/>
    <x v="3"/>
    <x v="2"/>
    <s v="Karen Mitchell"/>
    <s v="2015-08-30"/>
    <x v="2"/>
    <x v="1"/>
    <n v="81943"/>
    <s v="C"/>
    <n v="2255"/>
    <s v="Health"/>
    <n v="18"/>
    <n v="2"/>
    <s v="None"/>
    <x v="2"/>
    <s v="Certified Professional"/>
  </r>
  <r>
    <n v="9544"/>
    <s v="Robert Williams"/>
    <x v="1"/>
    <n v="52"/>
    <x v="4"/>
    <x v="4"/>
    <x v="2"/>
    <x v="1"/>
    <s v="Joseph Sanders"/>
    <s v="2018-10-27"/>
    <x v="2"/>
    <x v="1"/>
    <n v="47627"/>
    <s v="C"/>
    <n v="1221"/>
    <s v="None"/>
    <n v="4"/>
    <n v="3"/>
    <s v="None"/>
    <x v="1"/>
    <s v="None"/>
  </r>
  <r>
    <n v="8012"/>
    <s v="Mary Schmidt"/>
    <x v="0"/>
    <n v="52"/>
    <x v="4"/>
    <x v="0"/>
    <x v="0"/>
    <x v="4"/>
    <s v="Shelly George"/>
    <s v="2018-08-26"/>
    <x v="2"/>
    <x v="1"/>
    <n v="56162"/>
    <s v="D"/>
    <n v="6560"/>
    <s v="Health + Dental"/>
    <n v="9"/>
    <n v="4"/>
    <s v="Excel Workshop"/>
    <x v="3"/>
    <s v="None"/>
  </r>
  <r>
    <n v="9374"/>
    <s v="Mary Martinez"/>
    <x v="0"/>
    <n v="42"/>
    <x v="2"/>
    <x v="1"/>
    <x v="2"/>
    <x v="2"/>
    <s v="Nicole Houston"/>
    <s v="2023-07-24"/>
    <x v="1"/>
    <x v="2"/>
    <n v="95734"/>
    <s v="C"/>
    <n v="4854"/>
    <s v="Health"/>
    <n v="13"/>
    <n v="2"/>
    <s v="Leadership Training"/>
    <x v="0"/>
    <s v="Certified Professional"/>
  </r>
  <r>
    <n v="3487"/>
    <s v="Paul Hall"/>
    <x v="1"/>
    <n v="58"/>
    <x v="3"/>
    <x v="1"/>
    <x v="1"/>
    <x v="3"/>
    <s v="Kristin Shaffer"/>
    <s v="2018-07-09"/>
    <x v="1"/>
    <x v="2"/>
    <n v="74789"/>
    <s v="C"/>
    <n v="8101"/>
    <s v="Health + Dental"/>
    <n v="14"/>
    <n v="5"/>
    <s v="Excel Workshop"/>
    <x v="2"/>
    <s v="None"/>
  </r>
  <r>
    <n v="8445"/>
    <s v="Samantha Foster"/>
    <x v="0"/>
    <n v="24"/>
    <x v="0"/>
    <x v="4"/>
    <x v="0"/>
    <x v="3"/>
    <s v="Joel Aguilar"/>
    <s v="2016-12-21"/>
    <x v="0"/>
    <x v="2"/>
    <n v="30137"/>
    <s v="B"/>
    <n v="4031"/>
    <s v="None"/>
    <n v="5"/>
    <n v="3"/>
    <s v="None"/>
    <x v="1"/>
    <s v="Certified Professional"/>
  </r>
  <r>
    <n v="1550"/>
    <s v="Timothy Aguilar"/>
    <x v="1"/>
    <n v="21"/>
    <x v="0"/>
    <x v="1"/>
    <x v="0"/>
    <x v="0"/>
    <s v="Michael Wade"/>
    <s v="2019-06-27"/>
    <x v="0"/>
    <x v="2"/>
    <n v="95510"/>
    <s v="C"/>
    <n v="6811"/>
    <s v="Health"/>
    <n v="18"/>
    <n v="4"/>
    <s v="Excel Workshop"/>
    <x v="4"/>
    <s v="Certified Professional"/>
  </r>
  <r>
    <n v="9968"/>
    <s v="Charles Andrews"/>
    <x v="1"/>
    <n v="58"/>
    <x v="3"/>
    <x v="1"/>
    <x v="3"/>
    <x v="0"/>
    <s v="Jessica Walsh"/>
    <s v="2021-08-27"/>
    <x v="1"/>
    <x v="0"/>
    <n v="80325"/>
    <s v="B"/>
    <n v="6230"/>
    <s v="Health"/>
    <n v="5"/>
    <n v="4"/>
    <s v="None"/>
    <x v="2"/>
    <s v="Advanced Training"/>
  </r>
  <r>
    <n v="8029"/>
    <s v="Veronica Nelson"/>
    <x v="0"/>
    <n v="57"/>
    <x v="3"/>
    <x v="3"/>
    <x v="4"/>
    <x v="4"/>
    <s v="Kelly Mack"/>
    <s v="2017-05-28"/>
    <x v="2"/>
    <x v="1"/>
    <n v="34109"/>
    <s v="B"/>
    <n v="9232"/>
    <s v="Health"/>
    <n v="13"/>
    <n v="3"/>
    <s v="Leadership Training"/>
    <x v="0"/>
    <s v="Certified Professional"/>
  </r>
  <r>
    <n v="8847"/>
    <s v="Chris Sanchez"/>
    <x v="1"/>
    <n v="41"/>
    <x v="2"/>
    <x v="3"/>
    <x v="3"/>
    <x v="0"/>
    <s v="John Conley"/>
    <s v="2022-01-30"/>
    <x v="2"/>
    <x v="2"/>
    <n v="73330"/>
    <s v="C"/>
    <n v="2276"/>
    <s v="Health + Dental"/>
    <n v="5"/>
    <n v="1"/>
    <s v="None"/>
    <x v="1"/>
    <s v="Advanced Training"/>
  </r>
  <r>
    <n v="1955"/>
    <s v="Cassie Galvan"/>
    <x v="0"/>
    <n v="58"/>
    <x v="3"/>
    <x v="2"/>
    <x v="2"/>
    <x v="1"/>
    <s v="Aaron Baker"/>
    <s v="2017-04-20"/>
    <x v="1"/>
    <x v="2"/>
    <n v="46567"/>
    <s v="A"/>
    <n v="2825"/>
    <s v="Health"/>
    <n v="15"/>
    <n v="3"/>
    <s v="None"/>
    <x v="4"/>
    <s v="Advanced Training"/>
  </r>
  <r>
    <n v="4522"/>
    <s v="Jessica Jones"/>
    <x v="0"/>
    <n v="36"/>
    <x v="2"/>
    <x v="0"/>
    <x v="4"/>
    <x v="0"/>
    <s v="Christopher Bass"/>
    <s v="2019-07-22"/>
    <x v="1"/>
    <x v="1"/>
    <n v="39795"/>
    <s v="A"/>
    <n v="1670"/>
    <s v="None"/>
    <n v="0"/>
    <n v="2"/>
    <s v="Excel Workshop"/>
    <x v="3"/>
    <s v="None"/>
  </r>
  <r>
    <n v="3078"/>
    <s v="Emily Walker"/>
    <x v="0"/>
    <n v="21"/>
    <x v="0"/>
    <x v="0"/>
    <x v="0"/>
    <x v="4"/>
    <s v="Sean Tucker PhD"/>
    <s v="2018-11-29"/>
    <x v="1"/>
    <x v="2"/>
    <n v="59506"/>
    <s v="A"/>
    <n v="4428"/>
    <s v="Health + Dental"/>
    <n v="0"/>
    <n v="1"/>
    <s v="None"/>
    <x v="3"/>
    <s v="Certified Professional"/>
  </r>
  <r>
    <n v="6357"/>
    <s v="Vickie Lewis"/>
    <x v="0"/>
    <n v="46"/>
    <x v="4"/>
    <x v="2"/>
    <x v="1"/>
    <x v="4"/>
    <s v="Jacob Scott"/>
    <s v="2022-11-14"/>
    <x v="1"/>
    <x v="2"/>
    <n v="49058"/>
    <s v="B"/>
    <n v="4396"/>
    <s v="None"/>
    <n v="5"/>
    <n v="1"/>
    <s v="None"/>
    <x v="3"/>
    <s v="None"/>
  </r>
  <r>
    <n v="7951"/>
    <s v="Alexis Clark"/>
    <x v="0"/>
    <n v="36"/>
    <x v="2"/>
    <x v="3"/>
    <x v="2"/>
    <x v="4"/>
    <s v="Joel Park"/>
    <s v="2016-02-23"/>
    <x v="1"/>
    <x v="0"/>
    <n v="98612"/>
    <s v="A"/>
    <n v="1168"/>
    <s v="None"/>
    <n v="9"/>
    <n v="2"/>
    <s v="Excel Workshop"/>
    <x v="0"/>
    <s v="Certified Professional"/>
  </r>
  <r>
    <n v="9228"/>
    <s v="Robert Davis"/>
    <x v="1"/>
    <n v="41"/>
    <x v="2"/>
    <x v="4"/>
    <x v="3"/>
    <x v="1"/>
    <s v="Russell Marshall"/>
    <s v="2018-05-18"/>
    <x v="2"/>
    <x v="1"/>
    <n v="38201"/>
    <s v="A"/>
    <n v="7111"/>
    <s v="Health"/>
    <n v="8"/>
    <n v="4"/>
    <s v="Leadership Training"/>
    <x v="3"/>
    <s v="None"/>
  </r>
  <r>
    <n v="8988"/>
    <s v="Daniel Brown MD"/>
    <x v="1"/>
    <n v="25"/>
    <x v="0"/>
    <x v="0"/>
    <x v="2"/>
    <x v="2"/>
    <s v="James Holden"/>
    <s v="2024-03-09"/>
    <x v="2"/>
    <x v="1"/>
    <n v="92919"/>
    <s v="D"/>
    <n v="9497"/>
    <s v="Health"/>
    <n v="7"/>
    <n v="2"/>
    <s v="None"/>
    <x v="3"/>
    <s v="Advanced Training"/>
  </r>
  <r>
    <n v="1952"/>
    <s v="Anna Payne"/>
    <x v="0"/>
    <n v="29"/>
    <x v="1"/>
    <x v="4"/>
    <x v="0"/>
    <x v="1"/>
    <s v="Thomas Murphy"/>
    <s v="2024-03-27"/>
    <x v="0"/>
    <x v="2"/>
    <n v="45188"/>
    <s v="A"/>
    <n v="9591"/>
    <s v="Health + Dental"/>
    <n v="18"/>
    <n v="3"/>
    <s v="Leadership Training"/>
    <x v="3"/>
    <s v="None"/>
  </r>
  <r>
    <n v="5760"/>
    <s v="Rhonda Pena"/>
    <x v="0"/>
    <n v="59"/>
    <x v="3"/>
    <x v="2"/>
    <x v="1"/>
    <x v="0"/>
    <s v="Mark Abbott"/>
    <s v="2019-12-23"/>
    <x v="0"/>
    <x v="1"/>
    <n v="34927"/>
    <s v="D"/>
    <n v="6996"/>
    <s v="Health + Dental"/>
    <n v="16"/>
    <n v="1"/>
    <s v="Excel Workshop"/>
    <x v="0"/>
    <s v="Certified Professional"/>
  </r>
  <r>
    <n v="5742"/>
    <s v="Nicole Gonzalez"/>
    <x v="0"/>
    <n v="27"/>
    <x v="1"/>
    <x v="0"/>
    <x v="2"/>
    <x v="3"/>
    <s v="Robin Lynch"/>
    <s v="2016-08-25"/>
    <x v="0"/>
    <x v="1"/>
    <n v="33183"/>
    <s v="A"/>
    <n v="1659"/>
    <s v="None"/>
    <n v="11"/>
    <n v="1"/>
    <s v="Leadership Training"/>
    <x v="2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53EBE-D626-49FA-99AB-E4D8D5610288}" name="Workplac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O9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35B94-5EAB-4722-BFFF-168FC274BA7D}" name="Age Rang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5:L12" firstHeaderRow="1" firstDataRow="2" firstDataCol="1"/>
  <pivotFields count="21"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Full Name" fld="1" subtotal="count" baseField="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61A77-BC59-445A-AB48-388219AB9E05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5:U11" firstHeaderRow="1" firstDataRow="1" firstDataCol="1"/>
  <pivotFields count="21">
    <pivotField showAll="0"/>
    <pivotField dataField="1" showAll="0"/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795A3-9F4B-411B-83FD-8D4448D78DFB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5:R11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4"/>
        <item x="1"/>
        <item x="2"/>
        <item t="default"/>
      </items>
    </pivotField>
    <pivotField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B96A4-6CE0-4738-A5EF-6451B7069E6A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5:X1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 Rating" fld="17" subtotal="average" baseField="7" baseItem="0"/>
  </dataFields>
  <formats count="2">
    <format dxfId="1">
      <pivotArea collapsedLevelsAreSubtotals="1" fieldPosition="0">
        <references count="1">
          <reference field="7" count="1">
            <x v="0"/>
          </reference>
        </references>
      </pivotArea>
    </format>
    <format dxfId="0">
      <pivotArea collapsedLevelsAreSubtotals="1" fieldPosition="0">
        <references count="1">
          <reference field="7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E8937-BF75-416E-BC14-0DB2CB304C8C}" name="Sala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G11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12" baseField="0" baseItem="0"/>
    <dataField name="Sum of Leave Taken" fld="16" baseField="0" baseItem="0"/>
  </dataFields>
  <formats count="1">
    <format dxfId="2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626E2-3560-4457-A70E-787BA397FCFC}" name="Employment statu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9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F130C-4931-4EC9-8AE2-A64F6556D3A3}" name="Table1" displayName="Table1" ref="A1:U51" totalsRowShown="0" headerRowDxfId="25" dataDxfId="24">
  <autoFilter ref="A1:U51" xr:uid="{BD7F130C-4931-4EC9-8AE2-A64F6556D3A3}"/>
  <tableColumns count="21">
    <tableColumn id="1" xr3:uid="{6BDBB43D-1DF4-4FF3-9C56-0E3D699A83FC}" name="Employee ID" dataDxfId="23"/>
    <tableColumn id="2" xr3:uid="{363D91B7-21AD-4B4B-86DE-95D24769EAA5}" name="Full Name" dataDxfId="22"/>
    <tableColumn id="3" xr3:uid="{728245EC-9766-45F5-9851-7FEFEFBE2652}" name="Gender" dataDxfId="21"/>
    <tableColumn id="4" xr3:uid="{DD8A90D1-163F-4B0E-A039-9E7A16AFC106}" name="Age" dataDxfId="20"/>
    <tableColumn id="5" xr3:uid="{0672993B-A00D-49AE-84B7-674089468A17}" name="Age range" dataDxfId="19"/>
    <tableColumn id="6" xr3:uid="{B1ADEE80-60F1-4EE3-B3FB-8484EE6C17B3}" name="Region" dataDxfId="18"/>
    <tableColumn id="7" xr3:uid="{8E0A56EE-3456-4513-ADA0-27F6CAA8C17B}" name="Job Title" dataDxfId="17"/>
    <tableColumn id="8" xr3:uid="{0D9D5DB9-01CB-4300-B0CD-256901621ADC}" name="Department" dataDxfId="16"/>
    <tableColumn id="9" xr3:uid="{9EBDAC3F-6A39-4A78-B562-848691EE3AD1}" name="Manager/Supervisor" dataDxfId="15"/>
    <tableColumn id="10" xr3:uid="{AF849F24-150A-4123-B3F8-A46B4D4F7BC6}" name="Date of Hire" dataDxfId="14"/>
    <tableColumn id="11" xr3:uid="{8C57202E-334A-462A-9C44-E5E2468122E4}" name="Employment Status" dataDxfId="13"/>
    <tableColumn id="12" xr3:uid="{8A07812C-245C-4D55-A210-3AE7E0BB84EB}" name="Work Location" dataDxfId="12"/>
    <tableColumn id="13" xr3:uid="{6441036C-01DD-4130-8E4B-DBA441BCB744}" name="Salary" dataDxfId="11"/>
    <tableColumn id="14" xr3:uid="{ADCF531A-A98E-422C-939D-04D58C2423FB}" name="Pay Grade" dataDxfId="10"/>
    <tableColumn id="15" xr3:uid="{DE922695-AE31-4F31-8F89-61E6E7E646AB}" name="Bonus/Allowances" dataDxfId="9"/>
    <tableColumn id="16" xr3:uid="{62F2B816-9954-4A01-AEDC-4C13B3A2A52F}" name="Insurance Details" dataDxfId="8"/>
    <tableColumn id="17" xr3:uid="{6EFEC335-9B75-45D5-B403-A8A9E557BE24}" name="Leave Taken" dataDxfId="7"/>
    <tableColumn id="18" xr3:uid="{9DA1B78E-154E-42E4-A1BC-FE1CF363DCBA}" name="Performance Rating" dataDxfId="6"/>
    <tableColumn id="19" xr3:uid="{7E4B5E79-5639-4E3A-91A1-D1D8767BB705}" name="Training Programs Attended" dataDxfId="5"/>
    <tableColumn id="20" xr3:uid="{2E731344-8C6D-4001-9E36-F16B80500F61}" name="Skills" dataDxfId="4"/>
    <tableColumn id="21" xr3:uid="{9DCE550B-F788-4423-B330-CAB70C041DFC}" name="Certification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62F7-26B1-419E-8F85-6914E03A2803}">
  <dimension ref="A1"/>
  <sheetViews>
    <sheetView showGridLines="0" tabSelected="1" zoomScale="85" zoomScaleNormal="85" workbookViewId="0">
      <selection activeCell="T24" sqref="T24"/>
    </sheetView>
  </sheetViews>
  <sheetFormatPr defaultRowHeight="14.5"/>
  <cols>
    <col min="1" max="16384" width="8.7265625" style="13"/>
  </cols>
  <sheetData>
    <row r="1" spans="1:1">
      <c r="A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DBEA-0C7D-4729-B9B7-DD33FC9EA67D}">
  <dimension ref="A1:U51"/>
  <sheetViews>
    <sheetView workbookViewId="0">
      <selection sqref="A1:U51"/>
    </sheetView>
  </sheetViews>
  <sheetFormatPr defaultColWidth="9.1796875" defaultRowHeight="14"/>
  <cols>
    <col min="1" max="1" width="17.7265625" style="2" bestFit="1" customWidth="1"/>
    <col min="2" max="2" width="18.1796875" style="2" bestFit="1" customWidth="1"/>
    <col min="3" max="3" width="12.81640625" style="2" bestFit="1" customWidth="1"/>
    <col min="4" max="4" width="9.54296875" style="2" bestFit="1" customWidth="1"/>
    <col min="5" max="5" width="15.81640625" style="2" bestFit="1" customWidth="1"/>
    <col min="6" max="6" width="12.26953125" style="2" bestFit="1" customWidth="1"/>
    <col min="7" max="7" width="14.1796875" style="2" bestFit="1" customWidth="1"/>
    <col min="8" max="8" width="17.453125" style="2" bestFit="1" customWidth="1"/>
    <col min="9" max="9" width="25.7265625" style="2" bestFit="1" customWidth="1"/>
    <col min="10" max="10" width="18" style="2" bestFit="1" customWidth="1"/>
    <col min="11" max="11" width="25" style="2" bestFit="1" customWidth="1"/>
    <col min="12" max="12" width="20.26953125" style="2" bestFit="1" customWidth="1"/>
    <col min="13" max="13" width="11.81640625" style="2" bestFit="1" customWidth="1"/>
    <col min="14" max="14" width="16.1796875" style="2" bestFit="1" customWidth="1"/>
    <col min="15" max="15" width="24" style="2" bestFit="1" customWidth="1"/>
    <col min="16" max="16" width="22.7265625" style="2" bestFit="1" customWidth="1"/>
    <col min="17" max="17" width="18.1796875" style="2" bestFit="1" customWidth="1"/>
    <col min="18" max="18" width="25.453125" style="2" bestFit="1" customWidth="1"/>
    <col min="19" max="19" width="34" style="2" bestFit="1" customWidth="1"/>
    <col min="20" max="20" width="16" style="2" bestFit="1" customWidth="1"/>
    <col min="21" max="21" width="21.1796875" style="2" bestFit="1" customWidth="1"/>
    <col min="22" max="16384" width="9.1796875" style="2"/>
  </cols>
  <sheetData>
    <row r="1" spans="1:2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3">
        <v>4294</v>
      </c>
      <c r="B2" s="3" t="s">
        <v>21</v>
      </c>
      <c r="C2" s="3" t="s">
        <v>22</v>
      </c>
      <c r="D2" s="3">
        <v>25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>
        <v>53700</v>
      </c>
      <c r="N2" s="3" t="s">
        <v>31</v>
      </c>
      <c r="O2" s="3">
        <v>1463</v>
      </c>
      <c r="P2" s="3" t="s">
        <v>32</v>
      </c>
      <c r="Q2" s="3">
        <v>1</v>
      </c>
      <c r="R2" s="3">
        <v>1</v>
      </c>
      <c r="S2" s="3" t="s">
        <v>33</v>
      </c>
      <c r="T2" s="3" t="s">
        <v>34</v>
      </c>
      <c r="U2" s="3" t="s">
        <v>35</v>
      </c>
    </row>
    <row r="3" spans="1:21">
      <c r="A3" s="3">
        <v>9116</v>
      </c>
      <c r="B3" s="3" t="s">
        <v>36</v>
      </c>
      <c r="C3" s="3" t="s">
        <v>37</v>
      </c>
      <c r="D3" s="3">
        <v>27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29</v>
      </c>
      <c r="L3" s="3" t="s">
        <v>44</v>
      </c>
      <c r="M3" s="3">
        <v>91091</v>
      </c>
      <c r="N3" s="3" t="s">
        <v>45</v>
      </c>
      <c r="O3" s="3">
        <v>1024</v>
      </c>
      <c r="P3" s="3" t="s">
        <v>46</v>
      </c>
      <c r="Q3" s="3">
        <v>19</v>
      </c>
      <c r="R3" s="3">
        <v>4</v>
      </c>
      <c r="S3" s="3" t="s">
        <v>47</v>
      </c>
      <c r="T3" s="3" t="s">
        <v>34</v>
      </c>
      <c r="U3" s="3" t="s">
        <v>35</v>
      </c>
    </row>
    <row r="4" spans="1:21">
      <c r="A4" s="3">
        <v>5120</v>
      </c>
      <c r="B4" s="3" t="s">
        <v>48</v>
      </c>
      <c r="C4" s="3" t="s">
        <v>37</v>
      </c>
      <c r="D4" s="3">
        <v>34</v>
      </c>
      <c r="E4" s="3" t="s">
        <v>38</v>
      </c>
      <c r="F4" s="3" t="s">
        <v>49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29</v>
      </c>
      <c r="L4" s="3" t="s">
        <v>54</v>
      </c>
      <c r="M4" s="3">
        <v>57538</v>
      </c>
      <c r="N4" s="3" t="s">
        <v>55</v>
      </c>
      <c r="O4" s="3">
        <v>1674</v>
      </c>
      <c r="P4" s="3" t="s">
        <v>46</v>
      </c>
      <c r="Q4" s="3">
        <v>8</v>
      </c>
      <c r="R4" s="3">
        <v>1</v>
      </c>
      <c r="S4" s="3" t="s">
        <v>46</v>
      </c>
      <c r="T4" s="3" t="s">
        <v>56</v>
      </c>
      <c r="U4" s="3" t="s">
        <v>57</v>
      </c>
    </row>
    <row r="5" spans="1:21">
      <c r="A5" s="3">
        <v>8071</v>
      </c>
      <c r="B5" s="3" t="s">
        <v>58</v>
      </c>
      <c r="C5" s="3" t="s">
        <v>22</v>
      </c>
      <c r="D5" s="3">
        <v>41</v>
      </c>
      <c r="E5" s="3" t="s">
        <v>59</v>
      </c>
      <c r="F5" s="3" t="s">
        <v>49</v>
      </c>
      <c r="G5" s="3" t="s">
        <v>25</v>
      </c>
      <c r="H5" s="3" t="s">
        <v>60</v>
      </c>
      <c r="I5" s="3" t="s">
        <v>61</v>
      </c>
      <c r="J5" s="3" t="s">
        <v>62</v>
      </c>
      <c r="K5" s="3" t="s">
        <v>63</v>
      </c>
      <c r="L5" s="3" t="s">
        <v>30</v>
      </c>
      <c r="M5" s="3">
        <v>62993</v>
      </c>
      <c r="N5" s="3" t="s">
        <v>64</v>
      </c>
      <c r="O5" s="3">
        <v>2695</v>
      </c>
      <c r="P5" s="3" t="s">
        <v>65</v>
      </c>
      <c r="Q5" s="3">
        <v>0</v>
      </c>
      <c r="R5" s="3">
        <v>2</v>
      </c>
      <c r="S5" s="3" t="s">
        <v>46</v>
      </c>
      <c r="T5" s="3" t="s">
        <v>66</v>
      </c>
      <c r="U5" s="3" t="s">
        <v>46</v>
      </c>
    </row>
    <row r="6" spans="1:21">
      <c r="A6" s="3">
        <v>9351</v>
      </c>
      <c r="B6" s="3" t="s">
        <v>67</v>
      </c>
      <c r="C6" s="3" t="s">
        <v>37</v>
      </c>
      <c r="D6" s="3">
        <v>56</v>
      </c>
      <c r="E6" s="3" t="s">
        <v>68</v>
      </c>
      <c r="F6" s="3" t="s">
        <v>24</v>
      </c>
      <c r="G6" s="3" t="s">
        <v>25</v>
      </c>
      <c r="H6" s="3" t="s">
        <v>51</v>
      </c>
      <c r="I6" s="3" t="s">
        <v>69</v>
      </c>
      <c r="J6" s="3" t="s">
        <v>70</v>
      </c>
      <c r="K6" s="3" t="s">
        <v>63</v>
      </c>
      <c r="L6" s="3" t="s">
        <v>44</v>
      </c>
      <c r="M6" s="3">
        <v>45773</v>
      </c>
      <c r="N6" s="3" t="s">
        <v>64</v>
      </c>
      <c r="O6" s="3">
        <v>8776</v>
      </c>
      <c r="P6" s="3" t="s">
        <v>32</v>
      </c>
      <c r="Q6" s="3">
        <v>16</v>
      </c>
      <c r="R6" s="3">
        <v>4</v>
      </c>
      <c r="S6" s="3" t="s">
        <v>33</v>
      </c>
      <c r="T6" s="3" t="s">
        <v>66</v>
      </c>
      <c r="U6" s="3" t="s">
        <v>46</v>
      </c>
    </row>
    <row r="7" spans="1:21">
      <c r="A7" s="3">
        <v>2873</v>
      </c>
      <c r="B7" s="3" t="s">
        <v>71</v>
      </c>
      <c r="C7" s="3" t="s">
        <v>22</v>
      </c>
      <c r="D7" s="3">
        <v>28</v>
      </c>
      <c r="E7" s="3" t="s">
        <v>38</v>
      </c>
      <c r="F7" s="3" t="s">
        <v>49</v>
      </c>
      <c r="G7" s="3" t="s">
        <v>72</v>
      </c>
      <c r="H7" s="3" t="s">
        <v>51</v>
      </c>
      <c r="I7" s="3" t="s">
        <v>73</v>
      </c>
      <c r="J7" s="3" t="s">
        <v>74</v>
      </c>
      <c r="K7" s="3" t="s">
        <v>29</v>
      </c>
      <c r="L7" s="3" t="s">
        <v>44</v>
      </c>
      <c r="M7" s="3">
        <v>96249</v>
      </c>
      <c r="N7" s="3" t="s">
        <v>31</v>
      </c>
      <c r="O7" s="3">
        <v>4826</v>
      </c>
      <c r="P7" s="3" t="s">
        <v>65</v>
      </c>
      <c r="Q7" s="3">
        <v>7</v>
      </c>
      <c r="R7" s="3">
        <v>3</v>
      </c>
      <c r="S7" s="3" t="s">
        <v>33</v>
      </c>
      <c r="T7" s="3" t="s">
        <v>75</v>
      </c>
      <c r="U7" s="3" t="s">
        <v>35</v>
      </c>
    </row>
    <row r="8" spans="1:21">
      <c r="A8" s="3">
        <v>3540</v>
      </c>
      <c r="B8" s="3" t="s">
        <v>76</v>
      </c>
      <c r="C8" s="3" t="s">
        <v>22</v>
      </c>
      <c r="D8" s="3">
        <v>20</v>
      </c>
      <c r="E8" s="3" t="s">
        <v>23</v>
      </c>
      <c r="F8" s="3" t="s">
        <v>39</v>
      </c>
      <c r="G8" s="3" t="s">
        <v>50</v>
      </c>
      <c r="H8" s="3" t="s">
        <v>51</v>
      </c>
      <c r="I8" s="3" t="s">
        <v>77</v>
      </c>
      <c r="J8" s="3" t="s">
        <v>78</v>
      </c>
      <c r="K8" s="3" t="s">
        <v>29</v>
      </c>
      <c r="L8" s="3" t="s">
        <v>54</v>
      </c>
      <c r="M8" s="3">
        <v>61596</v>
      </c>
      <c r="N8" s="3" t="s">
        <v>31</v>
      </c>
      <c r="O8" s="3">
        <v>8818</v>
      </c>
      <c r="P8" s="3" t="s">
        <v>65</v>
      </c>
      <c r="Q8" s="3">
        <v>4</v>
      </c>
      <c r="R8" s="3">
        <v>2</v>
      </c>
      <c r="S8" s="3" t="s">
        <v>33</v>
      </c>
      <c r="T8" s="3" t="s">
        <v>56</v>
      </c>
      <c r="U8" s="3" t="s">
        <v>46</v>
      </c>
    </row>
    <row r="9" spans="1:21">
      <c r="A9" s="3">
        <v>3653</v>
      </c>
      <c r="B9" s="3" t="s">
        <v>79</v>
      </c>
      <c r="C9" s="3" t="s">
        <v>22</v>
      </c>
      <c r="D9" s="3">
        <v>58</v>
      </c>
      <c r="E9" s="3" t="s">
        <v>68</v>
      </c>
      <c r="F9" s="3" t="s">
        <v>80</v>
      </c>
      <c r="G9" s="3" t="s">
        <v>40</v>
      </c>
      <c r="H9" s="3" t="s">
        <v>81</v>
      </c>
      <c r="I9" s="3" t="s">
        <v>82</v>
      </c>
      <c r="J9" s="3" t="s">
        <v>83</v>
      </c>
      <c r="K9" s="3" t="s">
        <v>29</v>
      </c>
      <c r="L9" s="3" t="s">
        <v>54</v>
      </c>
      <c r="M9" s="3">
        <v>97869</v>
      </c>
      <c r="N9" s="3" t="s">
        <v>64</v>
      </c>
      <c r="O9" s="3">
        <v>1966</v>
      </c>
      <c r="P9" s="3" t="s">
        <v>32</v>
      </c>
      <c r="Q9" s="3">
        <v>10</v>
      </c>
      <c r="R9" s="3">
        <v>1</v>
      </c>
      <c r="S9" s="3" t="s">
        <v>33</v>
      </c>
      <c r="T9" s="3" t="s">
        <v>34</v>
      </c>
      <c r="U9" s="3" t="s">
        <v>35</v>
      </c>
    </row>
    <row r="10" spans="1:21">
      <c r="A10" s="3">
        <v>5587</v>
      </c>
      <c r="B10" s="3" t="s">
        <v>84</v>
      </c>
      <c r="C10" s="3" t="s">
        <v>22</v>
      </c>
      <c r="D10" s="3">
        <v>44</v>
      </c>
      <c r="E10" s="3" t="s">
        <v>59</v>
      </c>
      <c r="F10" s="3" t="s">
        <v>80</v>
      </c>
      <c r="G10" s="3" t="s">
        <v>50</v>
      </c>
      <c r="H10" s="3" t="s">
        <v>51</v>
      </c>
      <c r="I10" s="3" t="s">
        <v>85</v>
      </c>
      <c r="J10" s="3" t="s">
        <v>86</v>
      </c>
      <c r="K10" s="3" t="s">
        <v>29</v>
      </c>
      <c r="L10" s="3" t="s">
        <v>30</v>
      </c>
      <c r="M10" s="3">
        <v>81235</v>
      </c>
      <c r="N10" s="3" t="s">
        <v>64</v>
      </c>
      <c r="O10" s="3">
        <v>6553</v>
      </c>
      <c r="P10" s="3" t="s">
        <v>46</v>
      </c>
      <c r="Q10" s="3">
        <v>16</v>
      </c>
      <c r="R10" s="3">
        <v>2</v>
      </c>
      <c r="S10" s="3" t="s">
        <v>46</v>
      </c>
      <c r="T10" s="3" t="s">
        <v>56</v>
      </c>
      <c r="U10" s="3" t="s">
        <v>35</v>
      </c>
    </row>
    <row r="11" spans="1:21">
      <c r="A11" s="3">
        <v>9554</v>
      </c>
      <c r="B11" s="3" t="s">
        <v>87</v>
      </c>
      <c r="C11" s="3" t="s">
        <v>22</v>
      </c>
      <c r="D11" s="3">
        <v>29</v>
      </c>
      <c r="E11" s="3" t="s">
        <v>38</v>
      </c>
      <c r="F11" s="3" t="s">
        <v>39</v>
      </c>
      <c r="G11" s="3" t="s">
        <v>50</v>
      </c>
      <c r="H11" s="3" t="s">
        <v>60</v>
      </c>
      <c r="I11" s="3" t="s">
        <v>88</v>
      </c>
      <c r="J11" s="3" t="s">
        <v>89</v>
      </c>
      <c r="K11" s="3" t="s">
        <v>29</v>
      </c>
      <c r="L11" s="3" t="s">
        <v>44</v>
      </c>
      <c r="M11" s="3">
        <v>87852</v>
      </c>
      <c r="N11" s="3" t="s">
        <v>64</v>
      </c>
      <c r="O11" s="3">
        <v>4980</v>
      </c>
      <c r="P11" s="3" t="s">
        <v>65</v>
      </c>
      <c r="Q11" s="3">
        <v>19</v>
      </c>
      <c r="R11" s="3">
        <v>3</v>
      </c>
      <c r="S11" s="3" t="s">
        <v>46</v>
      </c>
      <c r="T11" s="3" t="s">
        <v>66</v>
      </c>
      <c r="U11" s="3" t="s">
        <v>35</v>
      </c>
    </row>
    <row r="12" spans="1:21">
      <c r="A12" s="3">
        <v>6213</v>
      </c>
      <c r="B12" s="3" t="s">
        <v>90</v>
      </c>
      <c r="C12" s="3" t="s">
        <v>37</v>
      </c>
      <c r="D12" s="3">
        <v>23</v>
      </c>
      <c r="E12" s="3" t="s">
        <v>23</v>
      </c>
      <c r="F12" s="3" t="s">
        <v>80</v>
      </c>
      <c r="G12" s="3" t="s">
        <v>25</v>
      </c>
      <c r="H12" s="3" t="s">
        <v>51</v>
      </c>
      <c r="I12" s="3" t="s">
        <v>91</v>
      </c>
      <c r="J12" s="3" t="s">
        <v>92</v>
      </c>
      <c r="K12" s="3" t="s">
        <v>63</v>
      </c>
      <c r="L12" s="3" t="s">
        <v>44</v>
      </c>
      <c r="M12" s="3">
        <v>59359</v>
      </c>
      <c r="N12" s="3" t="s">
        <v>64</v>
      </c>
      <c r="O12" s="3">
        <v>9449</v>
      </c>
      <c r="P12" s="3" t="s">
        <v>65</v>
      </c>
      <c r="Q12" s="3">
        <v>20</v>
      </c>
      <c r="R12" s="3">
        <v>3</v>
      </c>
      <c r="S12" s="3" t="s">
        <v>46</v>
      </c>
      <c r="T12" s="3" t="s">
        <v>56</v>
      </c>
      <c r="U12" s="3" t="s">
        <v>46</v>
      </c>
    </row>
    <row r="13" spans="1:21">
      <c r="A13" s="3">
        <v>9105</v>
      </c>
      <c r="B13" s="3" t="s">
        <v>93</v>
      </c>
      <c r="C13" s="3" t="s">
        <v>37</v>
      </c>
      <c r="D13" s="3">
        <v>30</v>
      </c>
      <c r="E13" s="3" t="s">
        <v>38</v>
      </c>
      <c r="F13" s="3" t="s">
        <v>24</v>
      </c>
      <c r="G13" s="3" t="s">
        <v>40</v>
      </c>
      <c r="H13" s="3" t="s">
        <v>26</v>
      </c>
      <c r="I13" s="3" t="s">
        <v>94</v>
      </c>
      <c r="J13" s="3" t="s">
        <v>95</v>
      </c>
      <c r="K13" s="3" t="s">
        <v>63</v>
      </c>
      <c r="L13" s="3" t="s">
        <v>54</v>
      </c>
      <c r="M13" s="3">
        <v>81225</v>
      </c>
      <c r="N13" s="3" t="s">
        <v>55</v>
      </c>
      <c r="O13" s="3">
        <v>6202</v>
      </c>
      <c r="P13" s="3" t="s">
        <v>65</v>
      </c>
      <c r="Q13" s="3">
        <v>2</v>
      </c>
      <c r="R13" s="3">
        <v>2</v>
      </c>
      <c r="S13" s="3" t="s">
        <v>47</v>
      </c>
      <c r="T13" s="3" t="s">
        <v>96</v>
      </c>
      <c r="U13" s="3" t="s">
        <v>35</v>
      </c>
    </row>
    <row r="14" spans="1:21">
      <c r="A14" s="3">
        <v>9508</v>
      </c>
      <c r="B14" s="3" t="s">
        <v>97</v>
      </c>
      <c r="C14" s="3" t="s">
        <v>22</v>
      </c>
      <c r="D14" s="3">
        <v>49</v>
      </c>
      <c r="E14" s="3" t="s">
        <v>98</v>
      </c>
      <c r="F14" s="3" t="s">
        <v>39</v>
      </c>
      <c r="G14" s="3" t="s">
        <v>25</v>
      </c>
      <c r="H14" s="3" t="s">
        <v>26</v>
      </c>
      <c r="I14" s="3" t="s">
        <v>99</v>
      </c>
      <c r="J14" s="3" t="s">
        <v>100</v>
      </c>
      <c r="K14" s="3" t="s">
        <v>63</v>
      </c>
      <c r="L14" s="3" t="s">
        <v>30</v>
      </c>
      <c r="M14" s="3">
        <v>32788</v>
      </c>
      <c r="N14" s="3" t="s">
        <v>55</v>
      </c>
      <c r="O14" s="3">
        <v>4396</v>
      </c>
      <c r="P14" s="3" t="s">
        <v>32</v>
      </c>
      <c r="Q14" s="3">
        <v>13</v>
      </c>
      <c r="R14" s="3">
        <v>5</v>
      </c>
      <c r="S14" s="3" t="s">
        <v>46</v>
      </c>
      <c r="T14" s="3" t="s">
        <v>75</v>
      </c>
      <c r="U14" s="3" t="s">
        <v>57</v>
      </c>
    </row>
    <row r="15" spans="1:21">
      <c r="A15" s="3">
        <v>2436</v>
      </c>
      <c r="B15" s="3" t="s">
        <v>101</v>
      </c>
      <c r="C15" s="3" t="s">
        <v>37</v>
      </c>
      <c r="D15" s="3">
        <v>60</v>
      </c>
      <c r="E15" s="3" t="s">
        <v>68</v>
      </c>
      <c r="F15" s="3" t="s">
        <v>102</v>
      </c>
      <c r="G15" s="3" t="s">
        <v>25</v>
      </c>
      <c r="H15" s="3" t="s">
        <v>60</v>
      </c>
      <c r="I15" s="3" t="s">
        <v>103</v>
      </c>
      <c r="J15" s="3" t="s">
        <v>104</v>
      </c>
      <c r="K15" s="3" t="s">
        <v>63</v>
      </c>
      <c r="L15" s="3" t="s">
        <v>54</v>
      </c>
      <c r="M15" s="3">
        <v>70452</v>
      </c>
      <c r="N15" s="3" t="s">
        <v>55</v>
      </c>
      <c r="O15" s="3">
        <v>9911</v>
      </c>
      <c r="P15" s="3" t="s">
        <v>46</v>
      </c>
      <c r="Q15" s="3">
        <v>2</v>
      </c>
      <c r="R15" s="3">
        <v>1</v>
      </c>
      <c r="S15" s="3" t="s">
        <v>46</v>
      </c>
      <c r="T15" s="3" t="s">
        <v>75</v>
      </c>
      <c r="U15" s="3" t="s">
        <v>35</v>
      </c>
    </row>
    <row r="16" spans="1:21">
      <c r="A16" s="3">
        <v>4441</v>
      </c>
      <c r="B16" s="3" t="s">
        <v>105</v>
      </c>
      <c r="C16" s="3" t="s">
        <v>37</v>
      </c>
      <c r="D16" s="3">
        <v>46</v>
      </c>
      <c r="E16" s="3" t="s">
        <v>98</v>
      </c>
      <c r="F16" s="3" t="s">
        <v>39</v>
      </c>
      <c r="G16" s="3" t="s">
        <v>72</v>
      </c>
      <c r="H16" s="3" t="s">
        <v>26</v>
      </c>
      <c r="I16" s="3" t="s">
        <v>106</v>
      </c>
      <c r="J16" s="3" t="s">
        <v>107</v>
      </c>
      <c r="K16" s="3" t="s">
        <v>29</v>
      </c>
      <c r="L16" s="3" t="s">
        <v>44</v>
      </c>
      <c r="M16" s="3">
        <v>33045</v>
      </c>
      <c r="N16" s="3" t="s">
        <v>45</v>
      </c>
      <c r="O16" s="3">
        <v>1456</v>
      </c>
      <c r="P16" s="3" t="s">
        <v>46</v>
      </c>
      <c r="Q16" s="3">
        <v>16</v>
      </c>
      <c r="R16" s="3">
        <v>3</v>
      </c>
      <c r="S16" s="3" t="s">
        <v>47</v>
      </c>
      <c r="T16" s="3" t="s">
        <v>75</v>
      </c>
      <c r="U16" s="3" t="s">
        <v>46</v>
      </c>
    </row>
    <row r="17" spans="1:21">
      <c r="A17" s="3">
        <v>5827</v>
      </c>
      <c r="B17" s="3" t="s">
        <v>108</v>
      </c>
      <c r="C17" s="3" t="s">
        <v>37</v>
      </c>
      <c r="D17" s="3">
        <v>57</v>
      </c>
      <c r="E17" s="3" t="s">
        <v>68</v>
      </c>
      <c r="F17" s="3" t="s">
        <v>49</v>
      </c>
      <c r="G17" s="3" t="s">
        <v>72</v>
      </c>
      <c r="H17" s="3" t="s">
        <v>41</v>
      </c>
      <c r="I17" s="3" t="s">
        <v>109</v>
      </c>
      <c r="J17" s="3" t="s">
        <v>110</v>
      </c>
      <c r="K17" s="3" t="s">
        <v>111</v>
      </c>
      <c r="L17" s="3" t="s">
        <v>54</v>
      </c>
      <c r="M17" s="3">
        <v>96429</v>
      </c>
      <c r="N17" s="3" t="s">
        <v>31</v>
      </c>
      <c r="O17" s="3">
        <v>4740</v>
      </c>
      <c r="P17" s="3" t="s">
        <v>46</v>
      </c>
      <c r="Q17" s="3">
        <v>8</v>
      </c>
      <c r="R17" s="3">
        <v>1</v>
      </c>
      <c r="S17" s="3" t="s">
        <v>47</v>
      </c>
      <c r="T17" s="3" t="s">
        <v>66</v>
      </c>
      <c r="U17" s="3" t="s">
        <v>46</v>
      </c>
    </row>
    <row r="18" spans="1:21">
      <c r="A18" s="3">
        <v>5184</v>
      </c>
      <c r="B18" s="3" t="s">
        <v>112</v>
      </c>
      <c r="C18" s="3" t="s">
        <v>22</v>
      </c>
      <c r="D18" s="3">
        <v>24</v>
      </c>
      <c r="E18" s="3" t="s">
        <v>23</v>
      </c>
      <c r="F18" s="3" t="s">
        <v>39</v>
      </c>
      <c r="G18" s="3" t="s">
        <v>50</v>
      </c>
      <c r="H18" s="3" t="s">
        <v>51</v>
      </c>
      <c r="I18" s="3" t="s">
        <v>113</v>
      </c>
      <c r="J18" s="3" t="s">
        <v>114</v>
      </c>
      <c r="K18" s="3" t="s">
        <v>111</v>
      </c>
      <c r="L18" s="3" t="s">
        <v>54</v>
      </c>
      <c r="M18" s="3">
        <v>33183</v>
      </c>
      <c r="N18" s="3" t="s">
        <v>64</v>
      </c>
      <c r="O18" s="3">
        <v>8114</v>
      </c>
      <c r="P18" s="3" t="s">
        <v>46</v>
      </c>
      <c r="Q18" s="3">
        <v>4</v>
      </c>
      <c r="R18" s="3">
        <v>2</v>
      </c>
      <c r="S18" s="3" t="s">
        <v>47</v>
      </c>
      <c r="T18" s="3" t="s">
        <v>96</v>
      </c>
      <c r="U18" s="3" t="s">
        <v>57</v>
      </c>
    </row>
    <row r="19" spans="1:21">
      <c r="A19" s="3">
        <v>5874</v>
      </c>
      <c r="B19" s="3" t="s">
        <v>58</v>
      </c>
      <c r="C19" s="3" t="s">
        <v>22</v>
      </c>
      <c r="D19" s="3">
        <v>35</v>
      </c>
      <c r="E19" s="3" t="s">
        <v>38</v>
      </c>
      <c r="F19" s="3" t="s">
        <v>102</v>
      </c>
      <c r="G19" s="3" t="s">
        <v>72</v>
      </c>
      <c r="H19" s="3" t="s">
        <v>26</v>
      </c>
      <c r="I19" s="3" t="s">
        <v>115</v>
      </c>
      <c r="J19" s="3" t="s">
        <v>116</v>
      </c>
      <c r="K19" s="3" t="s">
        <v>111</v>
      </c>
      <c r="L19" s="3" t="s">
        <v>30</v>
      </c>
      <c r="M19" s="3">
        <v>75065</v>
      </c>
      <c r="N19" s="3" t="s">
        <v>31</v>
      </c>
      <c r="O19" s="3">
        <v>7123</v>
      </c>
      <c r="P19" s="3" t="s">
        <v>46</v>
      </c>
      <c r="Q19" s="3">
        <v>20</v>
      </c>
      <c r="R19" s="3">
        <v>2</v>
      </c>
      <c r="S19" s="3" t="s">
        <v>46</v>
      </c>
      <c r="T19" s="3" t="s">
        <v>34</v>
      </c>
      <c r="U19" s="3" t="s">
        <v>57</v>
      </c>
    </row>
    <row r="20" spans="1:21">
      <c r="A20" s="3">
        <v>9834</v>
      </c>
      <c r="B20" s="3" t="s">
        <v>117</v>
      </c>
      <c r="C20" s="3" t="s">
        <v>37</v>
      </c>
      <c r="D20" s="3">
        <v>41</v>
      </c>
      <c r="E20" s="3" t="s">
        <v>59</v>
      </c>
      <c r="F20" s="3" t="s">
        <v>39</v>
      </c>
      <c r="G20" s="3" t="s">
        <v>40</v>
      </c>
      <c r="H20" s="3" t="s">
        <v>81</v>
      </c>
      <c r="I20" s="3" t="s">
        <v>118</v>
      </c>
      <c r="J20" s="3" t="s">
        <v>119</v>
      </c>
      <c r="K20" s="3" t="s">
        <v>29</v>
      </c>
      <c r="L20" s="3" t="s">
        <v>54</v>
      </c>
      <c r="M20" s="3">
        <v>32877</v>
      </c>
      <c r="N20" s="3" t="s">
        <v>31</v>
      </c>
      <c r="O20" s="3">
        <v>6432</v>
      </c>
      <c r="P20" s="3" t="s">
        <v>32</v>
      </c>
      <c r="Q20" s="3">
        <v>11</v>
      </c>
      <c r="R20" s="3">
        <v>1</v>
      </c>
      <c r="S20" s="3" t="s">
        <v>46</v>
      </c>
      <c r="T20" s="3" t="s">
        <v>34</v>
      </c>
      <c r="U20" s="3" t="s">
        <v>46</v>
      </c>
    </row>
    <row r="21" spans="1:21">
      <c r="A21" s="3">
        <v>5096</v>
      </c>
      <c r="B21" s="3" t="s">
        <v>120</v>
      </c>
      <c r="C21" s="3" t="s">
        <v>37</v>
      </c>
      <c r="D21" s="3">
        <v>36</v>
      </c>
      <c r="E21" s="3" t="s">
        <v>59</v>
      </c>
      <c r="F21" s="3" t="s">
        <v>39</v>
      </c>
      <c r="G21" s="3" t="s">
        <v>121</v>
      </c>
      <c r="H21" s="3" t="s">
        <v>60</v>
      </c>
      <c r="I21" s="3" t="s">
        <v>122</v>
      </c>
      <c r="J21" s="3" t="s">
        <v>123</v>
      </c>
      <c r="K21" s="3" t="s">
        <v>29</v>
      </c>
      <c r="L21" s="3" t="s">
        <v>44</v>
      </c>
      <c r="M21" s="3">
        <v>46811</v>
      </c>
      <c r="N21" s="3" t="s">
        <v>55</v>
      </c>
      <c r="O21" s="3">
        <v>1567</v>
      </c>
      <c r="P21" s="3" t="s">
        <v>46</v>
      </c>
      <c r="Q21" s="3">
        <v>7</v>
      </c>
      <c r="R21" s="3">
        <v>3</v>
      </c>
      <c r="S21" s="3" t="s">
        <v>47</v>
      </c>
      <c r="T21" s="3" t="s">
        <v>34</v>
      </c>
      <c r="U21" s="3" t="s">
        <v>57</v>
      </c>
    </row>
    <row r="22" spans="1:21">
      <c r="A22" s="3">
        <v>2263</v>
      </c>
      <c r="B22" s="3" t="s">
        <v>124</v>
      </c>
      <c r="C22" s="3" t="s">
        <v>37</v>
      </c>
      <c r="D22" s="3">
        <v>31</v>
      </c>
      <c r="E22" s="3" t="s">
        <v>38</v>
      </c>
      <c r="F22" s="3" t="s">
        <v>80</v>
      </c>
      <c r="G22" s="3" t="s">
        <v>50</v>
      </c>
      <c r="H22" s="3" t="s">
        <v>41</v>
      </c>
      <c r="I22" s="3" t="s">
        <v>125</v>
      </c>
      <c r="J22" s="3" t="s">
        <v>126</v>
      </c>
      <c r="K22" s="3" t="s">
        <v>63</v>
      </c>
      <c r="L22" s="3" t="s">
        <v>44</v>
      </c>
      <c r="M22" s="3">
        <v>87538</v>
      </c>
      <c r="N22" s="3" t="s">
        <v>31</v>
      </c>
      <c r="O22" s="3">
        <v>3588</v>
      </c>
      <c r="P22" s="3" t="s">
        <v>65</v>
      </c>
      <c r="Q22" s="3">
        <v>11</v>
      </c>
      <c r="R22" s="3">
        <v>5</v>
      </c>
      <c r="S22" s="3" t="s">
        <v>47</v>
      </c>
      <c r="T22" s="3" t="s">
        <v>66</v>
      </c>
      <c r="U22" s="3" t="s">
        <v>46</v>
      </c>
    </row>
    <row r="23" spans="1:21">
      <c r="A23" s="3">
        <v>6505</v>
      </c>
      <c r="B23" s="3" t="s">
        <v>127</v>
      </c>
      <c r="C23" s="3" t="s">
        <v>22</v>
      </c>
      <c r="D23" s="3">
        <v>28</v>
      </c>
      <c r="E23" s="3" t="s">
        <v>38</v>
      </c>
      <c r="F23" s="3" t="s">
        <v>24</v>
      </c>
      <c r="G23" s="3" t="s">
        <v>40</v>
      </c>
      <c r="H23" s="3" t="s">
        <v>81</v>
      </c>
      <c r="I23" s="3" t="s">
        <v>128</v>
      </c>
      <c r="J23" s="3" t="s">
        <v>129</v>
      </c>
      <c r="K23" s="3" t="s">
        <v>29</v>
      </c>
      <c r="L23" s="3" t="s">
        <v>44</v>
      </c>
      <c r="M23" s="3">
        <v>73002</v>
      </c>
      <c r="N23" s="3" t="s">
        <v>31</v>
      </c>
      <c r="O23" s="3">
        <v>6296</v>
      </c>
      <c r="P23" s="3" t="s">
        <v>32</v>
      </c>
      <c r="Q23" s="3">
        <v>2</v>
      </c>
      <c r="R23" s="3">
        <v>5</v>
      </c>
      <c r="S23" s="3" t="s">
        <v>47</v>
      </c>
      <c r="T23" s="3" t="s">
        <v>56</v>
      </c>
      <c r="U23" s="3" t="s">
        <v>35</v>
      </c>
    </row>
    <row r="24" spans="1:21">
      <c r="A24" s="3">
        <v>8626</v>
      </c>
      <c r="B24" s="3" t="s">
        <v>130</v>
      </c>
      <c r="C24" s="3" t="s">
        <v>37</v>
      </c>
      <c r="D24" s="3">
        <v>37</v>
      </c>
      <c r="E24" s="3" t="s">
        <v>59</v>
      </c>
      <c r="F24" s="3" t="s">
        <v>80</v>
      </c>
      <c r="G24" s="3" t="s">
        <v>40</v>
      </c>
      <c r="H24" s="3" t="s">
        <v>60</v>
      </c>
      <c r="I24" s="3" t="s">
        <v>131</v>
      </c>
      <c r="J24" s="3" t="s">
        <v>132</v>
      </c>
      <c r="K24" s="3" t="s">
        <v>111</v>
      </c>
      <c r="L24" s="3" t="s">
        <v>54</v>
      </c>
      <c r="M24" s="3">
        <v>41653</v>
      </c>
      <c r="N24" s="3" t="s">
        <v>55</v>
      </c>
      <c r="O24" s="3">
        <v>9236</v>
      </c>
      <c r="P24" s="3" t="s">
        <v>46</v>
      </c>
      <c r="Q24" s="3">
        <v>13</v>
      </c>
      <c r="R24" s="3">
        <v>1</v>
      </c>
      <c r="S24" s="3" t="s">
        <v>47</v>
      </c>
      <c r="T24" s="3" t="s">
        <v>34</v>
      </c>
      <c r="U24" s="3" t="s">
        <v>46</v>
      </c>
    </row>
    <row r="25" spans="1:21">
      <c r="A25" s="3">
        <v>5979</v>
      </c>
      <c r="B25" s="3" t="s">
        <v>133</v>
      </c>
      <c r="C25" s="3" t="s">
        <v>22</v>
      </c>
      <c r="D25" s="3">
        <v>31</v>
      </c>
      <c r="E25" s="3" t="s">
        <v>38</v>
      </c>
      <c r="F25" s="3" t="s">
        <v>24</v>
      </c>
      <c r="G25" s="3" t="s">
        <v>25</v>
      </c>
      <c r="H25" s="3" t="s">
        <v>51</v>
      </c>
      <c r="I25" s="3" t="s">
        <v>134</v>
      </c>
      <c r="J25" s="3" t="s">
        <v>135</v>
      </c>
      <c r="K25" s="3" t="s">
        <v>63</v>
      </c>
      <c r="L25" s="3" t="s">
        <v>44</v>
      </c>
      <c r="M25" s="3">
        <v>67582</v>
      </c>
      <c r="N25" s="3" t="s">
        <v>64</v>
      </c>
      <c r="O25" s="3">
        <v>1375</v>
      </c>
      <c r="P25" s="3" t="s">
        <v>32</v>
      </c>
      <c r="Q25" s="3">
        <v>20</v>
      </c>
      <c r="R25" s="3">
        <v>3</v>
      </c>
      <c r="S25" s="3" t="s">
        <v>47</v>
      </c>
      <c r="T25" s="3" t="s">
        <v>56</v>
      </c>
      <c r="U25" s="3" t="s">
        <v>46</v>
      </c>
    </row>
    <row r="26" spans="1:21">
      <c r="A26" s="3">
        <v>3104</v>
      </c>
      <c r="B26" s="3" t="s">
        <v>136</v>
      </c>
      <c r="C26" s="3" t="s">
        <v>22</v>
      </c>
      <c r="D26" s="3">
        <v>23</v>
      </c>
      <c r="E26" s="3" t="s">
        <v>23</v>
      </c>
      <c r="F26" s="3" t="s">
        <v>80</v>
      </c>
      <c r="G26" s="3" t="s">
        <v>40</v>
      </c>
      <c r="H26" s="3" t="s">
        <v>41</v>
      </c>
      <c r="I26" s="3" t="s">
        <v>137</v>
      </c>
      <c r="J26" s="3" t="s">
        <v>138</v>
      </c>
      <c r="K26" s="3" t="s">
        <v>111</v>
      </c>
      <c r="L26" s="3" t="s">
        <v>44</v>
      </c>
      <c r="M26" s="3">
        <v>37351</v>
      </c>
      <c r="N26" s="3" t="s">
        <v>55</v>
      </c>
      <c r="O26" s="3">
        <v>7858</v>
      </c>
      <c r="P26" s="3" t="s">
        <v>65</v>
      </c>
      <c r="Q26" s="3">
        <v>18</v>
      </c>
      <c r="R26" s="3">
        <v>2</v>
      </c>
      <c r="S26" s="3" t="s">
        <v>33</v>
      </c>
      <c r="T26" s="3" t="s">
        <v>56</v>
      </c>
      <c r="U26" s="3" t="s">
        <v>57</v>
      </c>
    </row>
    <row r="27" spans="1:21">
      <c r="A27" s="3">
        <v>8967</v>
      </c>
      <c r="B27" s="3" t="s">
        <v>139</v>
      </c>
      <c r="C27" s="3" t="s">
        <v>22</v>
      </c>
      <c r="D27" s="3">
        <v>48</v>
      </c>
      <c r="E27" s="3" t="s">
        <v>98</v>
      </c>
      <c r="F27" s="3" t="s">
        <v>102</v>
      </c>
      <c r="G27" s="3" t="s">
        <v>50</v>
      </c>
      <c r="H27" s="3" t="s">
        <v>26</v>
      </c>
      <c r="I27" s="3" t="s">
        <v>140</v>
      </c>
      <c r="J27" s="3" t="s">
        <v>141</v>
      </c>
      <c r="K27" s="3" t="s">
        <v>29</v>
      </c>
      <c r="L27" s="3" t="s">
        <v>44</v>
      </c>
      <c r="M27" s="3">
        <v>36721</v>
      </c>
      <c r="N27" s="3" t="s">
        <v>45</v>
      </c>
      <c r="O27" s="3">
        <v>8820</v>
      </c>
      <c r="P27" s="3" t="s">
        <v>65</v>
      </c>
      <c r="Q27" s="3">
        <v>0</v>
      </c>
      <c r="R27" s="3">
        <v>2</v>
      </c>
      <c r="S27" s="3" t="s">
        <v>47</v>
      </c>
      <c r="T27" s="3" t="s">
        <v>56</v>
      </c>
      <c r="U27" s="3" t="s">
        <v>35</v>
      </c>
    </row>
    <row r="28" spans="1:21">
      <c r="A28" s="3">
        <v>5087</v>
      </c>
      <c r="B28" s="3" t="s">
        <v>142</v>
      </c>
      <c r="C28" s="3" t="s">
        <v>37</v>
      </c>
      <c r="D28" s="3">
        <v>28</v>
      </c>
      <c r="E28" s="3" t="s">
        <v>38</v>
      </c>
      <c r="F28" s="3" t="s">
        <v>49</v>
      </c>
      <c r="G28" s="3" t="s">
        <v>121</v>
      </c>
      <c r="H28" s="3" t="s">
        <v>26</v>
      </c>
      <c r="I28" s="3" t="s">
        <v>143</v>
      </c>
      <c r="J28" s="3" t="s">
        <v>144</v>
      </c>
      <c r="K28" s="3" t="s">
        <v>63</v>
      </c>
      <c r="L28" s="3" t="s">
        <v>54</v>
      </c>
      <c r="M28" s="3">
        <v>46326</v>
      </c>
      <c r="N28" s="3" t="s">
        <v>45</v>
      </c>
      <c r="O28" s="3">
        <v>9189</v>
      </c>
      <c r="P28" s="3" t="s">
        <v>65</v>
      </c>
      <c r="Q28" s="3">
        <v>8</v>
      </c>
      <c r="R28" s="3">
        <v>4</v>
      </c>
      <c r="S28" s="3" t="s">
        <v>33</v>
      </c>
      <c r="T28" s="3" t="s">
        <v>75</v>
      </c>
      <c r="U28" s="3" t="s">
        <v>57</v>
      </c>
    </row>
    <row r="29" spans="1:21">
      <c r="A29" s="3">
        <v>3358</v>
      </c>
      <c r="B29" s="3" t="s">
        <v>145</v>
      </c>
      <c r="C29" s="3" t="s">
        <v>37</v>
      </c>
      <c r="D29" s="3">
        <v>30</v>
      </c>
      <c r="E29" s="3" t="s">
        <v>38</v>
      </c>
      <c r="F29" s="3" t="s">
        <v>39</v>
      </c>
      <c r="G29" s="3" t="s">
        <v>72</v>
      </c>
      <c r="H29" s="3" t="s">
        <v>41</v>
      </c>
      <c r="I29" s="3" t="s">
        <v>146</v>
      </c>
      <c r="J29" s="3" t="s">
        <v>147</v>
      </c>
      <c r="K29" s="3" t="s">
        <v>29</v>
      </c>
      <c r="L29" s="3" t="s">
        <v>30</v>
      </c>
      <c r="M29" s="3">
        <v>59007</v>
      </c>
      <c r="N29" s="3" t="s">
        <v>31</v>
      </c>
      <c r="O29" s="3">
        <v>3380</v>
      </c>
      <c r="P29" s="3" t="s">
        <v>32</v>
      </c>
      <c r="Q29" s="3">
        <v>17</v>
      </c>
      <c r="R29" s="3">
        <v>3</v>
      </c>
      <c r="S29" s="3" t="s">
        <v>46</v>
      </c>
      <c r="T29" s="3" t="s">
        <v>96</v>
      </c>
      <c r="U29" s="3" t="s">
        <v>35</v>
      </c>
    </row>
    <row r="30" spans="1:21">
      <c r="A30" s="3">
        <v>8256</v>
      </c>
      <c r="B30" s="3" t="s">
        <v>148</v>
      </c>
      <c r="C30" s="3" t="s">
        <v>37</v>
      </c>
      <c r="D30" s="3">
        <v>46</v>
      </c>
      <c r="E30" s="3" t="s">
        <v>98</v>
      </c>
      <c r="F30" s="3" t="s">
        <v>80</v>
      </c>
      <c r="G30" s="3" t="s">
        <v>25</v>
      </c>
      <c r="H30" s="3" t="s">
        <v>60</v>
      </c>
      <c r="I30" s="3" t="s">
        <v>149</v>
      </c>
      <c r="J30" s="3" t="s">
        <v>150</v>
      </c>
      <c r="K30" s="3" t="s">
        <v>29</v>
      </c>
      <c r="L30" s="3" t="s">
        <v>44</v>
      </c>
      <c r="M30" s="3">
        <v>52020</v>
      </c>
      <c r="N30" s="3" t="s">
        <v>45</v>
      </c>
      <c r="O30" s="3">
        <v>9585</v>
      </c>
      <c r="P30" s="3" t="s">
        <v>65</v>
      </c>
      <c r="Q30" s="3">
        <v>0</v>
      </c>
      <c r="R30" s="3">
        <v>4</v>
      </c>
      <c r="S30" s="3" t="s">
        <v>47</v>
      </c>
      <c r="T30" s="3" t="s">
        <v>96</v>
      </c>
      <c r="U30" s="3" t="s">
        <v>46</v>
      </c>
    </row>
    <row r="31" spans="1:21">
      <c r="A31" s="3">
        <v>5763</v>
      </c>
      <c r="B31" s="3" t="s">
        <v>151</v>
      </c>
      <c r="C31" s="3" t="s">
        <v>37</v>
      </c>
      <c r="D31" s="3">
        <v>44</v>
      </c>
      <c r="E31" s="3" t="s">
        <v>59</v>
      </c>
      <c r="F31" s="3" t="s">
        <v>39</v>
      </c>
      <c r="G31" s="3" t="s">
        <v>50</v>
      </c>
      <c r="H31" s="3" t="s">
        <v>41</v>
      </c>
      <c r="I31" s="3" t="s">
        <v>152</v>
      </c>
      <c r="J31" s="3" t="s">
        <v>153</v>
      </c>
      <c r="K31" s="3" t="s">
        <v>111</v>
      </c>
      <c r="L31" s="3" t="s">
        <v>44</v>
      </c>
      <c r="M31" s="3">
        <v>98961</v>
      </c>
      <c r="N31" s="3" t="s">
        <v>55</v>
      </c>
      <c r="O31" s="3">
        <v>2688</v>
      </c>
      <c r="P31" s="3" t="s">
        <v>32</v>
      </c>
      <c r="Q31" s="3">
        <v>2</v>
      </c>
      <c r="R31" s="3">
        <v>5</v>
      </c>
      <c r="S31" s="3" t="s">
        <v>47</v>
      </c>
      <c r="T31" s="3" t="s">
        <v>96</v>
      </c>
      <c r="U31" s="3" t="s">
        <v>35</v>
      </c>
    </row>
    <row r="32" spans="1:21">
      <c r="A32" s="3">
        <v>6838</v>
      </c>
      <c r="B32" s="3" t="s">
        <v>154</v>
      </c>
      <c r="C32" s="3" t="s">
        <v>37</v>
      </c>
      <c r="D32" s="3">
        <v>45</v>
      </c>
      <c r="E32" s="3" t="s">
        <v>59</v>
      </c>
      <c r="F32" s="3" t="s">
        <v>49</v>
      </c>
      <c r="G32" s="3" t="s">
        <v>72</v>
      </c>
      <c r="H32" s="3" t="s">
        <v>51</v>
      </c>
      <c r="I32" s="3" t="s">
        <v>155</v>
      </c>
      <c r="J32" s="3" t="s">
        <v>156</v>
      </c>
      <c r="K32" s="3" t="s">
        <v>111</v>
      </c>
      <c r="L32" s="3" t="s">
        <v>44</v>
      </c>
      <c r="M32" s="3">
        <v>81943</v>
      </c>
      <c r="N32" s="3" t="s">
        <v>31</v>
      </c>
      <c r="O32" s="3">
        <v>2255</v>
      </c>
      <c r="P32" s="3" t="s">
        <v>32</v>
      </c>
      <c r="Q32" s="3">
        <v>18</v>
      </c>
      <c r="R32" s="3">
        <v>2</v>
      </c>
      <c r="S32" s="3" t="s">
        <v>46</v>
      </c>
      <c r="T32" s="3" t="s">
        <v>66</v>
      </c>
      <c r="U32" s="3" t="s">
        <v>35</v>
      </c>
    </row>
    <row r="33" spans="1:21">
      <c r="A33" s="3">
        <v>9544</v>
      </c>
      <c r="B33" s="3" t="s">
        <v>157</v>
      </c>
      <c r="C33" s="3" t="s">
        <v>37</v>
      </c>
      <c r="D33" s="3">
        <v>52</v>
      </c>
      <c r="E33" s="3" t="s">
        <v>98</v>
      </c>
      <c r="F33" s="3" t="s">
        <v>102</v>
      </c>
      <c r="G33" s="3" t="s">
        <v>50</v>
      </c>
      <c r="H33" s="3" t="s">
        <v>41</v>
      </c>
      <c r="I33" s="3" t="s">
        <v>158</v>
      </c>
      <c r="J33" s="3" t="s">
        <v>159</v>
      </c>
      <c r="K33" s="3" t="s">
        <v>111</v>
      </c>
      <c r="L33" s="3" t="s">
        <v>44</v>
      </c>
      <c r="M33" s="3">
        <v>47627</v>
      </c>
      <c r="N33" s="3" t="s">
        <v>31</v>
      </c>
      <c r="O33" s="3">
        <v>1221</v>
      </c>
      <c r="P33" s="3" t="s">
        <v>46</v>
      </c>
      <c r="Q33" s="3">
        <v>4</v>
      </c>
      <c r="R33" s="3">
        <v>3</v>
      </c>
      <c r="S33" s="3" t="s">
        <v>46</v>
      </c>
      <c r="T33" s="3" t="s">
        <v>56</v>
      </c>
      <c r="U33" s="3" t="s">
        <v>46</v>
      </c>
    </row>
    <row r="34" spans="1:21">
      <c r="A34" s="3">
        <v>8012</v>
      </c>
      <c r="B34" s="3" t="s">
        <v>160</v>
      </c>
      <c r="C34" s="3" t="s">
        <v>22</v>
      </c>
      <c r="D34" s="3">
        <v>52</v>
      </c>
      <c r="E34" s="3" t="s">
        <v>98</v>
      </c>
      <c r="F34" s="3" t="s">
        <v>24</v>
      </c>
      <c r="G34" s="3" t="s">
        <v>25</v>
      </c>
      <c r="H34" s="3" t="s">
        <v>81</v>
      </c>
      <c r="I34" s="3" t="s">
        <v>161</v>
      </c>
      <c r="J34" s="3" t="s">
        <v>162</v>
      </c>
      <c r="K34" s="3" t="s">
        <v>111</v>
      </c>
      <c r="L34" s="3" t="s">
        <v>44</v>
      </c>
      <c r="M34" s="3">
        <v>56162</v>
      </c>
      <c r="N34" s="3" t="s">
        <v>55</v>
      </c>
      <c r="O34" s="3">
        <v>6560</v>
      </c>
      <c r="P34" s="3" t="s">
        <v>65</v>
      </c>
      <c r="Q34" s="3">
        <v>9</v>
      </c>
      <c r="R34" s="3">
        <v>4</v>
      </c>
      <c r="S34" s="3" t="s">
        <v>47</v>
      </c>
      <c r="T34" s="3" t="s">
        <v>75</v>
      </c>
      <c r="U34" s="3" t="s">
        <v>46</v>
      </c>
    </row>
    <row r="35" spans="1:21">
      <c r="A35" s="3">
        <v>9374</v>
      </c>
      <c r="B35" s="3" t="s">
        <v>163</v>
      </c>
      <c r="C35" s="3" t="s">
        <v>22</v>
      </c>
      <c r="D35" s="3">
        <v>42</v>
      </c>
      <c r="E35" s="3" t="s">
        <v>59</v>
      </c>
      <c r="F35" s="3" t="s">
        <v>39</v>
      </c>
      <c r="G35" s="3" t="s">
        <v>50</v>
      </c>
      <c r="H35" s="3" t="s">
        <v>51</v>
      </c>
      <c r="I35" s="3" t="s">
        <v>164</v>
      </c>
      <c r="J35" s="3" t="s">
        <v>165</v>
      </c>
      <c r="K35" s="3" t="s">
        <v>63</v>
      </c>
      <c r="L35" s="3" t="s">
        <v>54</v>
      </c>
      <c r="M35" s="3">
        <v>95734</v>
      </c>
      <c r="N35" s="3" t="s">
        <v>31</v>
      </c>
      <c r="O35" s="3">
        <v>4854</v>
      </c>
      <c r="P35" s="3" t="s">
        <v>32</v>
      </c>
      <c r="Q35" s="3">
        <v>13</v>
      </c>
      <c r="R35" s="3">
        <v>2</v>
      </c>
      <c r="S35" s="3" t="s">
        <v>33</v>
      </c>
      <c r="T35" s="3" t="s">
        <v>34</v>
      </c>
      <c r="U35" s="3" t="s">
        <v>35</v>
      </c>
    </row>
    <row r="36" spans="1:21">
      <c r="A36" s="3">
        <v>3487</v>
      </c>
      <c r="B36" s="3" t="s">
        <v>166</v>
      </c>
      <c r="C36" s="3" t="s">
        <v>37</v>
      </c>
      <c r="D36" s="3">
        <v>58</v>
      </c>
      <c r="E36" s="3" t="s">
        <v>68</v>
      </c>
      <c r="F36" s="3" t="s">
        <v>39</v>
      </c>
      <c r="G36" s="3" t="s">
        <v>40</v>
      </c>
      <c r="H36" s="3" t="s">
        <v>60</v>
      </c>
      <c r="I36" s="3" t="s">
        <v>167</v>
      </c>
      <c r="J36" s="3" t="s">
        <v>168</v>
      </c>
      <c r="K36" s="3" t="s">
        <v>63</v>
      </c>
      <c r="L36" s="3" t="s">
        <v>54</v>
      </c>
      <c r="M36" s="3">
        <v>74789</v>
      </c>
      <c r="N36" s="3" t="s">
        <v>31</v>
      </c>
      <c r="O36" s="3">
        <v>8101</v>
      </c>
      <c r="P36" s="3" t="s">
        <v>65</v>
      </c>
      <c r="Q36" s="3">
        <v>14</v>
      </c>
      <c r="R36" s="3">
        <v>5</v>
      </c>
      <c r="S36" s="3" t="s">
        <v>47</v>
      </c>
      <c r="T36" s="3" t="s">
        <v>66</v>
      </c>
      <c r="U36" s="3" t="s">
        <v>46</v>
      </c>
    </row>
    <row r="37" spans="1:21">
      <c r="A37" s="3">
        <v>8445</v>
      </c>
      <c r="B37" s="3" t="s">
        <v>169</v>
      </c>
      <c r="C37" s="3" t="s">
        <v>22</v>
      </c>
      <c r="D37" s="3">
        <v>24</v>
      </c>
      <c r="E37" s="3" t="s">
        <v>23</v>
      </c>
      <c r="F37" s="3" t="s">
        <v>102</v>
      </c>
      <c r="G37" s="3" t="s">
        <v>25</v>
      </c>
      <c r="H37" s="3" t="s">
        <v>60</v>
      </c>
      <c r="I37" s="3" t="s">
        <v>170</v>
      </c>
      <c r="J37" s="3" t="s">
        <v>171</v>
      </c>
      <c r="K37" s="3" t="s">
        <v>29</v>
      </c>
      <c r="L37" s="3" t="s">
        <v>54</v>
      </c>
      <c r="M37" s="3">
        <v>30137</v>
      </c>
      <c r="N37" s="3" t="s">
        <v>45</v>
      </c>
      <c r="O37" s="3">
        <v>4031</v>
      </c>
      <c r="P37" s="3" t="s">
        <v>46</v>
      </c>
      <c r="Q37" s="3">
        <v>5</v>
      </c>
      <c r="R37" s="3">
        <v>3</v>
      </c>
      <c r="S37" s="3" t="s">
        <v>46</v>
      </c>
      <c r="T37" s="3" t="s">
        <v>56</v>
      </c>
      <c r="U37" s="3" t="s">
        <v>35</v>
      </c>
    </row>
    <row r="38" spans="1:21">
      <c r="A38" s="3">
        <v>1550</v>
      </c>
      <c r="B38" s="3" t="s">
        <v>172</v>
      </c>
      <c r="C38" s="3" t="s">
        <v>37</v>
      </c>
      <c r="D38" s="3">
        <v>21</v>
      </c>
      <c r="E38" s="3" t="s">
        <v>23</v>
      </c>
      <c r="F38" s="3" t="s">
        <v>39</v>
      </c>
      <c r="G38" s="3" t="s">
        <v>25</v>
      </c>
      <c r="H38" s="3" t="s">
        <v>26</v>
      </c>
      <c r="I38" s="3" t="s">
        <v>173</v>
      </c>
      <c r="J38" s="3" t="s">
        <v>174</v>
      </c>
      <c r="K38" s="3" t="s">
        <v>29</v>
      </c>
      <c r="L38" s="3" t="s">
        <v>54</v>
      </c>
      <c r="M38" s="3">
        <v>95510</v>
      </c>
      <c r="N38" s="3" t="s">
        <v>31</v>
      </c>
      <c r="O38" s="3">
        <v>6811</v>
      </c>
      <c r="P38" s="3" t="s">
        <v>32</v>
      </c>
      <c r="Q38" s="3">
        <v>18</v>
      </c>
      <c r="R38" s="3">
        <v>4</v>
      </c>
      <c r="S38" s="3" t="s">
        <v>47</v>
      </c>
      <c r="T38" s="3" t="s">
        <v>96</v>
      </c>
      <c r="U38" s="3" t="s">
        <v>35</v>
      </c>
    </row>
    <row r="39" spans="1:21">
      <c r="A39" s="3">
        <v>9968</v>
      </c>
      <c r="B39" s="3" t="s">
        <v>175</v>
      </c>
      <c r="C39" s="3" t="s">
        <v>37</v>
      </c>
      <c r="D39" s="3">
        <v>58</v>
      </c>
      <c r="E39" s="3" t="s">
        <v>68</v>
      </c>
      <c r="F39" s="3" t="s">
        <v>39</v>
      </c>
      <c r="G39" s="3" t="s">
        <v>72</v>
      </c>
      <c r="H39" s="3" t="s">
        <v>26</v>
      </c>
      <c r="I39" s="3" t="s">
        <v>176</v>
      </c>
      <c r="J39" s="3" t="s">
        <v>177</v>
      </c>
      <c r="K39" s="3" t="s">
        <v>63</v>
      </c>
      <c r="L39" s="3" t="s">
        <v>30</v>
      </c>
      <c r="M39" s="3">
        <v>80325</v>
      </c>
      <c r="N39" s="3" t="s">
        <v>45</v>
      </c>
      <c r="O39" s="3">
        <v>6230</v>
      </c>
      <c r="P39" s="3" t="s">
        <v>32</v>
      </c>
      <c r="Q39" s="3">
        <v>5</v>
      </c>
      <c r="R39" s="3">
        <v>4</v>
      </c>
      <c r="S39" s="3" t="s">
        <v>46</v>
      </c>
      <c r="T39" s="3" t="s">
        <v>66</v>
      </c>
      <c r="U39" s="3" t="s">
        <v>57</v>
      </c>
    </row>
    <row r="40" spans="1:21">
      <c r="A40" s="3">
        <v>8029</v>
      </c>
      <c r="B40" s="3" t="s">
        <v>178</v>
      </c>
      <c r="C40" s="3" t="s">
        <v>22</v>
      </c>
      <c r="D40" s="3">
        <v>57</v>
      </c>
      <c r="E40" s="3" t="s">
        <v>68</v>
      </c>
      <c r="F40" s="3" t="s">
        <v>80</v>
      </c>
      <c r="G40" s="3" t="s">
        <v>121</v>
      </c>
      <c r="H40" s="3" t="s">
        <v>81</v>
      </c>
      <c r="I40" s="3" t="s">
        <v>179</v>
      </c>
      <c r="J40" s="3" t="s">
        <v>180</v>
      </c>
      <c r="K40" s="3" t="s">
        <v>111</v>
      </c>
      <c r="L40" s="3" t="s">
        <v>44</v>
      </c>
      <c r="M40" s="3">
        <v>34109</v>
      </c>
      <c r="N40" s="3" t="s">
        <v>45</v>
      </c>
      <c r="O40" s="3">
        <v>9232</v>
      </c>
      <c r="P40" s="3" t="s">
        <v>32</v>
      </c>
      <c r="Q40" s="3">
        <v>13</v>
      </c>
      <c r="R40" s="3">
        <v>3</v>
      </c>
      <c r="S40" s="3" t="s">
        <v>33</v>
      </c>
      <c r="T40" s="3" t="s">
        <v>34</v>
      </c>
      <c r="U40" s="3" t="s">
        <v>35</v>
      </c>
    </row>
    <row r="41" spans="1:21">
      <c r="A41" s="3">
        <v>8847</v>
      </c>
      <c r="B41" s="3" t="s">
        <v>181</v>
      </c>
      <c r="C41" s="3" t="s">
        <v>37</v>
      </c>
      <c r="D41" s="3">
        <v>41</v>
      </c>
      <c r="E41" s="3" t="s">
        <v>59</v>
      </c>
      <c r="F41" s="3" t="s">
        <v>80</v>
      </c>
      <c r="G41" s="3" t="s">
        <v>72</v>
      </c>
      <c r="H41" s="3" t="s">
        <v>26</v>
      </c>
      <c r="I41" s="3" t="s">
        <v>182</v>
      </c>
      <c r="J41" s="3" t="s">
        <v>183</v>
      </c>
      <c r="K41" s="3" t="s">
        <v>111</v>
      </c>
      <c r="L41" s="3" t="s">
        <v>54</v>
      </c>
      <c r="M41" s="3">
        <v>73330</v>
      </c>
      <c r="N41" s="3" t="s">
        <v>31</v>
      </c>
      <c r="O41" s="3">
        <v>2276</v>
      </c>
      <c r="P41" s="3" t="s">
        <v>65</v>
      </c>
      <c r="Q41" s="3">
        <v>5</v>
      </c>
      <c r="R41" s="3">
        <v>1</v>
      </c>
      <c r="S41" s="3" t="s">
        <v>46</v>
      </c>
      <c r="T41" s="3" t="s">
        <v>56</v>
      </c>
      <c r="U41" s="3" t="s">
        <v>57</v>
      </c>
    </row>
    <row r="42" spans="1:21">
      <c r="A42" s="3">
        <v>1955</v>
      </c>
      <c r="B42" s="3" t="s">
        <v>184</v>
      </c>
      <c r="C42" s="3" t="s">
        <v>22</v>
      </c>
      <c r="D42" s="3">
        <v>58</v>
      </c>
      <c r="E42" s="3" t="s">
        <v>68</v>
      </c>
      <c r="F42" s="3" t="s">
        <v>49</v>
      </c>
      <c r="G42" s="3" t="s">
        <v>50</v>
      </c>
      <c r="H42" s="3" t="s">
        <v>41</v>
      </c>
      <c r="I42" s="3" t="s">
        <v>185</v>
      </c>
      <c r="J42" s="3" t="s">
        <v>186</v>
      </c>
      <c r="K42" s="3" t="s">
        <v>63</v>
      </c>
      <c r="L42" s="3" t="s">
        <v>54</v>
      </c>
      <c r="M42" s="3">
        <v>46567</v>
      </c>
      <c r="N42" s="3" t="s">
        <v>64</v>
      </c>
      <c r="O42" s="3">
        <v>2825</v>
      </c>
      <c r="P42" s="3" t="s">
        <v>32</v>
      </c>
      <c r="Q42" s="3">
        <v>15</v>
      </c>
      <c r="R42" s="3">
        <v>3</v>
      </c>
      <c r="S42" s="3" t="s">
        <v>46</v>
      </c>
      <c r="T42" s="3" t="s">
        <v>96</v>
      </c>
      <c r="U42" s="3" t="s">
        <v>57</v>
      </c>
    </row>
    <row r="43" spans="1:21">
      <c r="A43" s="3">
        <v>4522</v>
      </c>
      <c r="B43" s="3" t="s">
        <v>187</v>
      </c>
      <c r="C43" s="3" t="s">
        <v>22</v>
      </c>
      <c r="D43" s="3">
        <v>36</v>
      </c>
      <c r="E43" s="3" t="s">
        <v>59</v>
      </c>
      <c r="F43" s="3" t="s">
        <v>24</v>
      </c>
      <c r="G43" s="3" t="s">
        <v>121</v>
      </c>
      <c r="H43" s="3" t="s">
        <v>26</v>
      </c>
      <c r="I43" s="3" t="s">
        <v>188</v>
      </c>
      <c r="J43" s="3" t="s">
        <v>189</v>
      </c>
      <c r="K43" s="3" t="s">
        <v>63</v>
      </c>
      <c r="L43" s="3" t="s">
        <v>44</v>
      </c>
      <c r="M43" s="3">
        <v>39795</v>
      </c>
      <c r="N43" s="3" t="s">
        <v>64</v>
      </c>
      <c r="O43" s="3">
        <v>1670</v>
      </c>
      <c r="P43" s="3" t="s">
        <v>46</v>
      </c>
      <c r="Q43" s="3">
        <v>0</v>
      </c>
      <c r="R43" s="3">
        <v>2</v>
      </c>
      <c r="S43" s="3" t="s">
        <v>47</v>
      </c>
      <c r="T43" s="3" t="s">
        <v>75</v>
      </c>
      <c r="U43" s="3" t="s">
        <v>46</v>
      </c>
    </row>
    <row r="44" spans="1:21">
      <c r="A44" s="3">
        <v>3078</v>
      </c>
      <c r="B44" s="3" t="s">
        <v>190</v>
      </c>
      <c r="C44" s="3" t="s">
        <v>22</v>
      </c>
      <c r="D44" s="3">
        <v>21</v>
      </c>
      <c r="E44" s="3" t="s">
        <v>23</v>
      </c>
      <c r="F44" s="3" t="s">
        <v>24</v>
      </c>
      <c r="G44" s="3" t="s">
        <v>25</v>
      </c>
      <c r="H44" s="3" t="s">
        <v>81</v>
      </c>
      <c r="I44" s="3" t="s">
        <v>191</v>
      </c>
      <c r="J44" s="3" t="s">
        <v>192</v>
      </c>
      <c r="K44" s="3" t="s">
        <v>63</v>
      </c>
      <c r="L44" s="3" t="s">
        <v>54</v>
      </c>
      <c r="M44" s="3">
        <v>59506</v>
      </c>
      <c r="N44" s="3" t="s">
        <v>64</v>
      </c>
      <c r="O44" s="3">
        <v>4428</v>
      </c>
      <c r="P44" s="3" t="s">
        <v>65</v>
      </c>
      <c r="Q44" s="3">
        <v>0</v>
      </c>
      <c r="R44" s="3">
        <v>1</v>
      </c>
      <c r="S44" s="3" t="s">
        <v>46</v>
      </c>
      <c r="T44" s="3" t="s">
        <v>75</v>
      </c>
      <c r="U44" s="3" t="s">
        <v>35</v>
      </c>
    </row>
    <row r="45" spans="1:21">
      <c r="A45" s="3">
        <v>6357</v>
      </c>
      <c r="B45" s="3" t="s">
        <v>193</v>
      </c>
      <c r="C45" s="3" t="s">
        <v>22</v>
      </c>
      <c r="D45" s="3">
        <v>46</v>
      </c>
      <c r="E45" s="3" t="s">
        <v>98</v>
      </c>
      <c r="F45" s="3" t="s">
        <v>49</v>
      </c>
      <c r="G45" s="3" t="s">
        <v>40</v>
      </c>
      <c r="H45" s="3" t="s">
        <v>81</v>
      </c>
      <c r="I45" s="3" t="s">
        <v>194</v>
      </c>
      <c r="J45" s="3" t="s">
        <v>195</v>
      </c>
      <c r="K45" s="3" t="s">
        <v>63</v>
      </c>
      <c r="L45" s="3" t="s">
        <v>54</v>
      </c>
      <c r="M45" s="3">
        <v>49058</v>
      </c>
      <c r="N45" s="3" t="s">
        <v>45</v>
      </c>
      <c r="O45" s="3">
        <v>4396</v>
      </c>
      <c r="P45" s="3" t="s">
        <v>46</v>
      </c>
      <c r="Q45" s="3">
        <v>5</v>
      </c>
      <c r="R45" s="3">
        <v>1</v>
      </c>
      <c r="S45" s="3" t="s">
        <v>46</v>
      </c>
      <c r="T45" s="3" t="s">
        <v>75</v>
      </c>
      <c r="U45" s="3" t="s">
        <v>46</v>
      </c>
    </row>
    <row r="46" spans="1:21">
      <c r="A46" s="3">
        <v>7951</v>
      </c>
      <c r="B46" s="3" t="s">
        <v>196</v>
      </c>
      <c r="C46" s="3" t="s">
        <v>22</v>
      </c>
      <c r="D46" s="3">
        <v>36</v>
      </c>
      <c r="E46" s="3" t="s">
        <v>59</v>
      </c>
      <c r="F46" s="3" t="s">
        <v>80</v>
      </c>
      <c r="G46" s="3" t="s">
        <v>50</v>
      </c>
      <c r="H46" s="3" t="s">
        <v>81</v>
      </c>
      <c r="I46" s="3" t="s">
        <v>197</v>
      </c>
      <c r="J46" s="3" t="s">
        <v>198</v>
      </c>
      <c r="K46" s="3" t="s">
        <v>63</v>
      </c>
      <c r="L46" s="3" t="s">
        <v>30</v>
      </c>
      <c r="M46" s="3">
        <v>98612</v>
      </c>
      <c r="N46" s="3" t="s">
        <v>64</v>
      </c>
      <c r="O46" s="3">
        <v>1168</v>
      </c>
      <c r="P46" s="3" t="s">
        <v>46</v>
      </c>
      <c r="Q46" s="3">
        <v>9</v>
      </c>
      <c r="R46" s="3">
        <v>2</v>
      </c>
      <c r="S46" s="3" t="s">
        <v>47</v>
      </c>
      <c r="T46" s="3" t="s">
        <v>34</v>
      </c>
      <c r="U46" s="3" t="s">
        <v>35</v>
      </c>
    </row>
    <row r="47" spans="1:21">
      <c r="A47" s="3">
        <v>9228</v>
      </c>
      <c r="B47" s="3" t="s">
        <v>199</v>
      </c>
      <c r="C47" s="3" t="s">
        <v>37</v>
      </c>
      <c r="D47" s="3">
        <v>41</v>
      </c>
      <c r="E47" s="3" t="s">
        <v>59</v>
      </c>
      <c r="F47" s="3" t="s">
        <v>102</v>
      </c>
      <c r="G47" s="3" t="s">
        <v>72</v>
      </c>
      <c r="H47" s="3" t="s">
        <v>41</v>
      </c>
      <c r="I47" s="3" t="s">
        <v>200</v>
      </c>
      <c r="J47" s="3" t="s">
        <v>201</v>
      </c>
      <c r="K47" s="3" t="s">
        <v>111</v>
      </c>
      <c r="L47" s="3" t="s">
        <v>44</v>
      </c>
      <c r="M47" s="3">
        <v>38201</v>
      </c>
      <c r="N47" s="3" t="s">
        <v>64</v>
      </c>
      <c r="O47" s="3">
        <v>7111</v>
      </c>
      <c r="P47" s="3" t="s">
        <v>32</v>
      </c>
      <c r="Q47" s="3">
        <v>8</v>
      </c>
      <c r="R47" s="3">
        <v>4</v>
      </c>
      <c r="S47" s="3" t="s">
        <v>33</v>
      </c>
      <c r="T47" s="3" t="s">
        <v>75</v>
      </c>
      <c r="U47" s="3" t="s">
        <v>46</v>
      </c>
    </row>
    <row r="48" spans="1:21">
      <c r="A48" s="3">
        <v>8988</v>
      </c>
      <c r="B48" s="3" t="s">
        <v>202</v>
      </c>
      <c r="C48" s="3" t="s">
        <v>37</v>
      </c>
      <c r="D48" s="3">
        <v>25</v>
      </c>
      <c r="E48" s="3" t="s">
        <v>23</v>
      </c>
      <c r="F48" s="3" t="s">
        <v>24</v>
      </c>
      <c r="G48" s="3" t="s">
        <v>50</v>
      </c>
      <c r="H48" s="3" t="s">
        <v>51</v>
      </c>
      <c r="I48" s="3" t="s">
        <v>203</v>
      </c>
      <c r="J48" s="3" t="s">
        <v>204</v>
      </c>
      <c r="K48" s="3" t="s">
        <v>111</v>
      </c>
      <c r="L48" s="3" t="s">
        <v>44</v>
      </c>
      <c r="M48" s="3">
        <v>92919</v>
      </c>
      <c r="N48" s="3" t="s">
        <v>55</v>
      </c>
      <c r="O48" s="3">
        <v>9497</v>
      </c>
      <c r="P48" s="3" t="s">
        <v>32</v>
      </c>
      <c r="Q48" s="3">
        <v>7</v>
      </c>
      <c r="R48" s="3">
        <v>2</v>
      </c>
      <c r="S48" s="3" t="s">
        <v>46</v>
      </c>
      <c r="T48" s="3" t="s">
        <v>75</v>
      </c>
      <c r="U48" s="3" t="s">
        <v>57</v>
      </c>
    </row>
    <row r="49" spans="1:21">
      <c r="A49" s="3">
        <v>1952</v>
      </c>
      <c r="B49" s="3" t="s">
        <v>205</v>
      </c>
      <c r="C49" s="3" t="s">
        <v>22</v>
      </c>
      <c r="D49" s="3">
        <v>29</v>
      </c>
      <c r="E49" s="3" t="s">
        <v>38</v>
      </c>
      <c r="F49" s="3" t="s">
        <v>102</v>
      </c>
      <c r="G49" s="3" t="s">
        <v>25</v>
      </c>
      <c r="H49" s="3" t="s">
        <v>41</v>
      </c>
      <c r="I49" s="3" t="s">
        <v>206</v>
      </c>
      <c r="J49" s="3" t="s">
        <v>207</v>
      </c>
      <c r="K49" s="3" t="s">
        <v>29</v>
      </c>
      <c r="L49" s="3" t="s">
        <v>54</v>
      </c>
      <c r="M49" s="3">
        <v>45188</v>
      </c>
      <c r="N49" s="3" t="s">
        <v>64</v>
      </c>
      <c r="O49" s="3">
        <v>9591</v>
      </c>
      <c r="P49" s="3" t="s">
        <v>65</v>
      </c>
      <c r="Q49" s="3">
        <v>18</v>
      </c>
      <c r="R49" s="3">
        <v>3</v>
      </c>
      <c r="S49" s="3" t="s">
        <v>33</v>
      </c>
      <c r="T49" s="3" t="s">
        <v>75</v>
      </c>
      <c r="U49" s="3" t="s">
        <v>46</v>
      </c>
    </row>
    <row r="50" spans="1:21">
      <c r="A50" s="3">
        <v>5760</v>
      </c>
      <c r="B50" s="3" t="s">
        <v>208</v>
      </c>
      <c r="C50" s="3" t="s">
        <v>22</v>
      </c>
      <c r="D50" s="3">
        <v>59</v>
      </c>
      <c r="E50" s="3" t="s">
        <v>68</v>
      </c>
      <c r="F50" s="3" t="s">
        <v>49</v>
      </c>
      <c r="G50" s="3" t="s">
        <v>40</v>
      </c>
      <c r="H50" s="3" t="s">
        <v>26</v>
      </c>
      <c r="I50" s="3" t="s">
        <v>209</v>
      </c>
      <c r="J50" s="3" t="s">
        <v>210</v>
      </c>
      <c r="K50" s="3" t="s">
        <v>29</v>
      </c>
      <c r="L50" s="3" t="s">
        <v>44</v>
      </c>
      <c r="M50" s="3">
        <v>34927</v>
      </c>
      <c r="N50" s="3" t="s">
        <v>55</v>
      </c>
      <c r="O50" s="3">
        <v>6996</v>
      </c>
      <c r="P50" s="3" t="s">
        <v>65</v>
      </c>
      <c r="Q50" s="3">
        <v>16</v>
      </c>
      <c r="R50" s="3">
        <v>1</v>
      </c>
      <c r="S50" s="3" t="s">
        <v>47</v>
      </c>
      <c r="T50" s="3" t="s">
        <v>34</v>
      </c>
      <c r="U50" s="3" t="s">
        <v>35</v>
      </c>
    </row>
    <row r="51" spans="1:21">
      <c r="A51" s="3">
        <v>5742</v>
      </c>
      <c r="B51" s="3" t="s">
        <v>211</v>
      </c>
      <c r="C51" s="3" t="s">
        <v>22</v>
      </c>
      <c r="D51" s="3">
        <v>27</v>
      </c>
      <c r="E51" s="3" t="s">
        <v>38</v>
      </c>
      <c r="F51" s="3" t="s">
        <v>24</v>
      </c>
      <c r="G51" s="3" t="s">
        <v>50</v>
      </c>
      <c r="H51" s="3" t="s">
        <v>60</v>
      </c>
      <c r="I51" s="3" t="s">
        <v>212</v>
      </c>
      <c r="J51" s="3" t="s">
        <v>213</v>
      </c>
      <c r="K51" s="3" t="s">
        <v>29</v>
      </c>
      <c r="L51" s="3" t="s">
        <v>44</v>
      </c>
      <c r="M51" s="3">
        <v>33183</v>
      </c>
      <c r="N51" s="3" t="s">
        <v>64</v>
      </c>
      <c r="O51" s="3">
        <v>1659</v>
      </c>
      <c r="P51" s="3" t="s">
        <v>46</v>
      </c>
      <c r="Q51" s="3">
        <v>11</v>
      </c>
      <c r="R51" s="3">
        <v>1</v>
      </c>
      <c r="S51" s="3" t="s">
        <v>33</v>
      </c>
      <c r="T51" s="3" t="s">
        <v>66</v>
      </c>
      <c r="U51" s="3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C5BD-CB75-4163-9916-B23A7D865CEC}">
  <dimension ref="B3:X23"/>
  <sheetViews>
    <sheetView zoomScale="70" zoomScaleNormal="70" workbookViewId="0">
      <selection activeCell="G18" sqref="G18"/>
    </sheetView>
  </sheetViews>
  <sheetFormatPr defaultRowHeight="14.5"/>
  <cols>
    <col min="1" max="1" width="3.453125" customWidth="1"/>
    <col min="2" max="2" width="12.453125" bestFit="1" customWidth="1"/>
    <col min="3" max="3" width="22.453125" customWidth="1"/>
    <col min="4" max="4" width="2.453125" customWidth="1"/>
    <col min="5" max="5" width="13.36328125" bestFit="1" customWidth="1"/>
    <col min="6" max="6" width="12.1796875" bestFit="1" customWidth="1"/>
    <col min="7" max="7" width="17.36328125" bestFit="1" customWidth="1"/>
    <col min="8" max="8" width="2.453125" customWidth="1"/>
    <col min="9" max="9" width="16.81640625" bestFit="1" customWidth="1"/>
    <col min="10" max="10" width="15.6328125" bestFit="1" customWidth="1"/>
    <col min="11" max="11" width="6" customWidth="1"/>
    <col min="12" max="13" width="10.36328125" bestFit="1" customWidth="1"/>
    <col min="14" max="14" width="12.453125" bestFit="1" customWidth="1"/>
    <col min="15" max="15" width="16.81640625" bestFit="1" customWidth="1"/>
    <col min="17" max="17" width="13.81640625" bestFit="1" customWidth="1"/>
    <col min="18" max="18" width="16.81640625" bestFit="1" customWidth="1"/>
    <col min="20" max="20" width="13.36328125" bestFit="1" customWidth="1"/>
    <col min="21" max="21" width="16.81640625" bestFit="1" customWidth="1"/>
    <col min="23" max="23" width="13.36328125" bestFit="1" customWidth="1"/>
    <col min="24" max="24" width="26.54296875" bestFit="1" customWidth="1"/>
  </cols>
  <sheetData>
    <row r="3" spans="2:24">
      <c r="B3" s="18" t="s">
        <v>217</v>
      </c>
      <c r="C3" s="18"/>
      <c r="E3" s="18" t="s">
        <v>220</v>
      </c>
      <c r="F3" s="18"/>
      <c r="G3" s="18"/>
      <c r="I3" s="19" t="s">
        <v>222</v>
      </c>
      <c r="J3" s="19"/>
      <c r="K3" s="19"/>
      <c r="L3" s="19"/>
      <c r="N3" s="19" t="s">
        <v>225</v>
      </c>
      <c r="O3" s="19"/>
      <c r="Q3" s="18" t="s">
        <v>19</v>
      </c>
      <c r="R3" s="18"/>
      <c r="T3" s="18" t="s">
        <v>5</v>
      </c>
      <c r="U3" s="18"/>
      <c r="W3" s="18" t="s">
        <v>7</v>
      </c>
      <c r="X3" s="18"/>
    </row>
    <row r="4" spans="2:24">
      <c r="B4" s="6"/>
      <c r="C4" s="6"/>
    </row>
    <row r="5" spans="2:24">
      <c r="B5" s="4" t="s">
        <v>214</v>
      </c>
      <c r="C5" t="s">
        <v>216</v>
      </c>
      <c r="E5" s="4" t="s">
        <v>214</v>
      </c>
      <c r="F5" t="s">
        <v>219</v>
      </c>
      <c r="G5" t="s">
        <v>226</v>
      </c>
      <c r="I5" s="4" t="s">
        <v>216</v>
      </c>
      <c r="J5" s="4" t="s">
        <v>221</v>
      </c>
      <c r="N5" s="4" t="s">
        <v>214</v>
      </c>
      <c r="O5" t="s">
        <v>216</v>
      </c>
      <c r="Q5" s="4" t="s">
        <v>214</v>
      </c>
      <c r="R5" t="s">
        <v>216</v>
      </c>
      <c r="T5" s="4" t="s">
        <v>214</v>
      </c>
      <c r="U5" t="s">
        <v>216</v>
      </c>
      <c r="W5" s="4" t="s">
        <v>214</v>
      </c>
      <c r="X5" t="s">
        <v>227</v>
      </c>
    </row>
    <row r="6" spans="2:24">
      <c r="B6" s="5" t="s">
        <v>63</v>
      </c>
      <c r="C6">
        <v>17</v>
      </c>
      <c r="E6" s="5" t="s">
        <v>121</v>
      </c>
      <c r="F6" s="9">
        <v>167041</v>
      </c>
      <c r="G6" s="9">
        <v>28</v>
      </c>
      <c r="I6" s="4" t="s">
        <v>214</v>
      </c>
      <c r="J6" t="s">
        <v>22</v>
      </c>
      <c r="K6" t="s">
        <v>37</v>
      </c>
      <c r="L6" t="s">
        <v>215</v>
      </c>
      <c r="N6" s="5" t="s">
        <v>44</v>
      </c>
      <c r="O6">
        <v>23</v>
      </c>
      <c r="Q6" s="5" t="s">
        <v>75</v>
      </c>
      <c r="R6">
        <v>12</v>
      </c>
      <c r="T6" s="5" t="s">
        <v>39</v>
      </c>
      <c r="U6">
        <v>14</v>
      </c>
      <c r="W6" s="5" t="s">
        <v>26</v>
      </c>
      <c r="X6" s="8">
        <v>2.5833333333333335</v>
      </c>
    </row>
    <row r="7" spans="2:24">
      <c r="B7" s="5" t="s">
        <v>29</v>
      </c>
      <c r="C7">
        <v>20</v>
      </c>
      <c r="E7" s="5" t="s">
        <v>40</v>
      </c>
      <c r="F7" s="9">
        <v>613842</v>
      </c>
      <c r="G7" s="9">
        <v>110</v>
      </c>
      <c r="I7" s="5" t="s">
        <v>23</v>
      </c>
      <c r="J7">
        <v>6</v>
      </c>
      <c r="K7">
        <v>3</v>
      </c>
      <c r="L7">
        <v>9</v>
      </c>
      <c r="N7" s="5" t="s">
        <v>30</v>
      </c>
      <c r="O7">
        <v>8</v>
      </c>
      <c r="Q7" s="5" t="s">
        <v>34</v>
      </c>
      <c r="R7">
        <v>11</v>
      </c>
      <c r="T7" s="5" t="s">
        <v>24</v>
      </c>
      <c r="U7">
        <v>10</v>
      </c>
      <c r="W7" s="5" t="s">
        <v>41</v>
      </c>
      <c r="X7" s="8">
        <v>3.3</v>
      </c>
    </row>
    <row r="8" spans="2:24">
      <c r="B8" s="5" t="s">
        <v>111</v>
      </c>
      <c r="C8">
        <v>13</v>
      </c>
      <c r="E8" s="5" t="s">
        <v>72</v>
      </c>
      <c r="F8" s="9">
        <v>633594</v>
      </c>
      <c r="G8" s="9">
        <v>104</v>
      </c>
      <c r="I8" s="5" t="s">
        <v>38</v>
      </c>
      <c r="J8">
        <v>7</v>
      </c>
      <c r="K8">
        <v>6</v>
      </c>
      <c r="L8">
        <v>13</v>
      </c>
      <c r="N8" s="5" t="s">
        <v>54</v>
      </c>
      <c r="O8">
        <v>19</v>
      </c>
      <c r="Q8" s="5" t="s">
        <v>96</v>
      </c>
      <c r="R8">
        <v>7</v>
      </c>
      <c r="T8" s="5" t="s">
        <v>102</v>
      </c>
      <c r="U8">
        <v>7</v>
      </c>
      <c r="W8" s="5" t="s">
        <v>81</v>
      </c>
      <c r="X8" s="8">
        <v>2.25</v>
      </c>
    </row>
    <row r="9" spans="2:24">
      <c r="B9" s="5" t="s">
        <v>215</v>
      </c>
      <c r="C9">
        <v>50</v>
      </c>
      <c r="E9" s="5" t="s">
        <v>50</v>
      </c>
      <c r="F9" s="9">
        <v>959266</v>
      </c>
      <c r="G9" s="9">
        <v>123</v>
      </c>
      <c r="I9" s="5" t="s">
        <v>59</v>
      </c>
      <c r="J9">
        <v>5</v>
      </c>
      <c r="K9">
        <v>7</v>
      </c>
      <c r="L9">
        <v>12</v>
      </c>
      <c r="N9" s="5" t="s">
        <v>215</v>
      </c>
      <c r="O9">
        <v>50</v>
      </c>
      <c r="Q9" s="5" t="s">
        <v>56</v>
      </c>
      <c r="R9">
        <v>11</v>
      </c>
      <c r="T9" s="5" t="s">
        <v>80</v>
      </c>
      <c r="U9">
        <v>10</v>
      </c>
      <c r="W9" s="5" t="s">
        <v>51</v>
      </c>
      <c r="X9" s="8">
        <v>2.3636363636363638</v>
      </c>
    </row>
    <row r="10" spans="2:24">
      <c r="E10" s="5" t="s">
        <v>25</v>
      </c>
      <c r="F10" s="9">
        <v>731170</v>
      </c>
      <c r="G10" s="9">
        <v>122</v>
      </c>
      <c r="I10" s="5" t="s">
        <v>98</v>
      </c>
      <c r="J10">
        <v>4</v>
      </c>
      <c r="K10">
        <v>3</v>
      </c>
      <c r="L10">
        <v>7</v>
      </c>
      <c r="Q10" s="5" t="s">
        <v>66</v>
      </c>
      <c r="R10">
        <v>9</v>
      </c>
      <c r="T10" s="5" t="s">
        <v>49</v>
      </c>
      <c r="U10">
        <v>9</v>
      </c>
      <c r="W10" s="5" t="s">
        <v>60</v>
      </c>
      <c r="X10" s="8">
        <v>2.5555555555555554</v>
      </c>
    </row>
    <row r="11" spans="2:24">
      <c r="B11" s="5" t="s">
        <v>63</v>
      </c>
      <c r="C11">
        <f>IFERROR(C6,0)</f>
        <v>17</v>
      </c>
      <c r="E11" s="5" t="s">
        <v>215</v>
      </c>
      <c r="F11">
        <v>3104913</v>
      </c>
      <c r="G11">
        <v>487</v>
      </c>
      <c r="I11" s="5" t="s">
        <v>68</v>
      </c>
      <c r="J11">
        <v>4</v>
      </c>
      <c r="K11">
        <v>5</v>
      </c>
      <c r="L11">
        <v>9</v>
      </c>
      <c r="Q11" s="5" t="s">
        <v>215</v>
      </c>
      <c r="R11">
        <v>50</v>
      </c>
      <c r="T11" s="5" t="s">
        <v>215</v>
      </c>
      <c r="U11">
        <v>50</v>
      </c>
      <c r="W11" s="5" t="s">
        <v>215</v>
      </c>
      <c r="X11">
        <v>2.62</v>
      </c>
    </row>
    <row r="12" spans="2:24">
      <c r="B12" s="5" t="s">
        <v>29</v>
      </c>
      <c r="C12">
        <f>IFERROR(C7,0)</f>
        <v>20</v>
      </c>
      <c r="I12" s="5" t="s">
        <v>215</v>
      </c>
      <c r="J12">
        <v>26</v>
      </c>
      <c r="K12">
        <v>24</v>
      </c>
      <c r="L12">
        <v>50</v>
      </c>
      <c r="N12" s="5" t="s">
        <v>44</v>
      </c>
      <c r="O12">
        <f>IFERROR(O6,"0")</f>
        <v>23</v>
      </c>
    </row>
    <row r="13" spans="2:24">
      <c r="B13" s="5" t="s">
        <v>111</v>
      </c>
      <c r="C13">
        <f>IFERROR(C8,0)</f>
        <v>13</v>
      </c>
      <c r="E13" s="5" t="s">
        <v>121</v>
      </c>
      <c r="F13" s="11">
        <f>IFERROR(F6,"0")</f>
        <v>167041</v>
      </c>
      <c r="G13" s="11">
        <f>IFERROR(G6,"0")</f>
        <v>28</v>
      </c>
      <c r="N13" s="5" t="s">
        <v>30</v>
      </c>
      <c r="O13">
        <f t="shared" ref="O13:O14" si="0">IFERROR(O7,"0")</f>
        <v>8</v>
      </c>
      <c r="Q13" s="5" t="s">
        <v>75</v>
      </c>
      <c r="R13">
        <f>IFERROR(R6,"0")</f>
        <v>12</v>
      </c>
      <c r="T13" s="5" t="s">
        <v>39</v>
      </c>
      <c r="U13">
        <f>IFERROR(U6,"0")</f>
        <v>14</v>
      </c>
      <c r="W13" s="5" t="s">
        <v>26</v>
      </c>
      <c r="X13" s="10">
        <f>IFERROR(X6,"0")</f>
        <v>2.5833333333333335</v>
      </c>
    </row>
    <row r="14" spans="2:24">
      <c r="B14" s="5" t="s">
        <v>218</v>
      </c>
      <c r="C14">
        <f>SUM(C11:C13)</f>
        <v>50</v>
      </c>
      <c r="E14" s="5" t="s">
        <v>40</v>
      </c>
      <c r="F14" s="11">
        <f t="shared" ref="F14:G17" si="1">IFERROR(F7,"0")</f>
        <v>613842</v>
      </c>
      <c r="G14" s="11">
        <f t="shared" si="1"/>
        <v>110</v>
      </c>
      <c r="I14" s="5" t="s">
        <v>23</v>
      </c>
      <c r="J14">
        <f>IFERROR(L7,"0")</f>
        <v>9</v>
      </c>
      <c r="N14" s="5" t="s">
        <v>54</v>
      </c>
      <c r="O14">
        <f t="shared" si="0"/>
        <v>19</v>
      </c>
      <c r="Q14" s="5" t="s">
        <v>34</v>
      </c>
      <c r="R14">
        <f t="shared" ref="R14:R17" si="2">IFERROR(R7,"0")</f>
        <v>11</v>
      </c>
      <c r="T14" s="5" t="s">
        <v>24</v>
      </c>
      <c r="U14">
        <f t="shared" ref="U14:U17" si="3">IFERROR(U7,"0")</f>
        <v>10</v>
      </c>
      <c r="W14" s="5" t="s">
        <v>41</v>
      </c>
      <c r="X14" s="10">
        <f t="shared" ref="X14:X17" si="4">IFERROR(X7,"0")</f>
        <v>3.3</v>
      </c>
    </row>
    <row r="15" spans="2:24">
      <c r="E15" s="5" t="s">
        <v>72</v>
      </c>
      <c r="F15" s="11">
        <f t="shared" si="1"/>
        <v>633594</v>
      </c>
      <c r="G15" s="11">
        <f t="shared" si="1"/>
        <v>104</v>
      </c>
      <c r="I15" s="5" t="s">
        <v>38</v>
      </c>
      <c r="J15">
        <f t="shared" ref="J15:J18" si="5">IFERROR(L8,"0")</f>
        <v>13</v>
      </c>
      <c r="N15" s="5" t="s">
        <v>218</v>
      </c>
      <c r="O15">
        <f>SUM(O12:O14)</f>
        <v>50</v>
      </c>
      <c r="Q15" s="5" t="s">
        <v>96</v>
      </c>
      <c r="R15">
        <f t="shared" si="2"/>
        <v>7</v>
      </c>
      <c r="T15" s="5" t="s">
        <v>102</v>
      </c>
      <c r="U15">
        <f t="shared" si="3"/>
        <v>7</v>
      </c>
      <c r="W15" s="5" t="s">
        <v>81</v>
      </c>
      <c r="X15" s="10">
        <f t="shared" si="4"/>
        <v>2.25</v>
      </c>
    </row>
    <row r="16" spans="2:24">
      <c r="E16" s="5" t="s">
        <v>50</v>
      </c>
      <c r="F16" s="11">
        <f t="shared" si="1"/>
        <v>959266</v>
      </c>
      <c r="G16" s="11">
        <f t="shared" si="1"/>
        <v>123</v>
      </c>
      <c r="I16" s="5" t="s">
        <v>59</v>
      </c>
      <c r="J16">
        <f t="shared" si="5"/>
        <v>12</v>
      </c>
      <c r="Q16" s="5" t="s">
        <v>56</v>
      </c>
      <c r="R16">
        <f t="shared" si="2"/>
        <v>11</v>
      </c>
      <c r="T16" s="5" t="s">
        <v>80</v>
      </c>
      <c r="U16">
        <f t="shared" si="3"/>
        <v>10</v>
      </c>
      <c r="W16" s="5" t="s">
        <v>51</v>
      </c>
      <c r="X16" s="10">
        <f t="shared" si="4"/>
        <v>2.3636363636363638</v>
      </c>
    </row>
    <row r="17" spans="5:24">
      <c r="E17" s="5" t="s">
        <v>25</v>
      </c>
      <c r="F17" s="11">
        <f t="shared" si="1"/>
        <v>731170</v>
      </c>
      <c r="G17" s="11">
        <f t="shared" si="1"/>
        <v>122</v>
      </c>
      <c r="I17" s="5" t="s">
        <v>98</v>
      </c>
      <c r="J17">
        <f t="shared" si="5"/>
        <v>7</v>
      </c>
      <c r="N17" s="14">
        <f>SUM(O12)/SUM($O$12:$O$14)</f>
        <v>0.46</v>
      </c>
      <c r="O17" s="16">
        <f>1-(O12/$O$15)</f>
        <v>0.54</v>
      </c>
      <c r="Q17" s="5" t="s">
        <v>66</v>
      </c>
      <c r="R17">
        <f t="shared" si="2"/>
        <v>9</v>
      </c>
      <c r="T17" s="5" t="s">
        <v>49</v>
      </c>
      <c r="U17">
        <f t="shared" si="3"/>
        <v>9</v>
      </c>
      <c r="W17" s="5" t="s">
        <v>60</v>
      </c>
      <c r="X17" s="10">
        <f t="shared" si="4"/>
        <v>2.5555555555555554</v>
      </c>
    </row>
    <row r="18" spans="5:24">
      <c r="E18" s="5" t="s">
        <v>224</v>
      </c>
      <c r="F18" s="11">
        <f>SUM(F13:F17)</f>
        <v>3104913</v>
      </c>
      <c r="G18" s="11">
        <f>IFERROR(G11,"0")</f>
        <v>487</v>
      </c>
      <c r="I18" s="5" t="s">
        <v>68</v>
      </c>
      <c r="J18">
        <f t="shared" si="5"/>
        <v>9</v>
      </c>
      <c r="N18" s="14">
        <f>SUM(O13)/SUM($O$12:$O$14)</f>
        <v>0.16</v>
      </c>
      <c r="O18" s="16">
        <f>1-(O13/$O$15)</f>
        <v>0.84</v>
      </c>
      <c r="T18" s="5" t="s">
        <v>218</v>
      </c>
      <c r="U18">
        <f>SUM(U13:U17)</f>
        <v>50</v>
      </c>
    </row>
    <row r="19" spans="5:24">
      <c r="I19" s="5" t="s">
        <v>223</v>
      </c>
      <c r="J19">
        <f>SUM(J14:J18)</f>
        <v>50</v>
      </c>
      <c r="N19" s="14">
        <f>SUM(O14)/SUM($O$12:$O$14)</f>
        <v>0.38</v>
      </c>
      <c r="O19" s="16">
        <f>1-(O14/$O$15)</f>
        <v>0.62</v>
      </c>
    </row>
    <row r="21" spans="5:24">
      <c r="I21" s="5" t="s">
        <v>22</v>
      </c>
      <c r="J21">
        <f>IFERROR(J12,"0")</f>
        <v>26</v>
      </c>
      <c r="K21" s="15">
        <f t="shared" ref="K21:K22" si="6">SUM(J21)/SUM($J$21:$J$22)</f>
        <v>0.52</v>
      </c>
      <c r="L21" s="7">
        <f>1-K21</f>
        <v>0.48</v>
      </c>
    </row>
    <row r="22" spans="5:24">
      <c r="I22" s="5" t="s">
        <v>37</v>
      </c>
      <c r="J22">
        <f>IFERROR(K12,"0")</f>
        <v>24</v>
      </c>
      <c r="K22" s="15">
        <f t="shared" si="6"/>
        <v>0.48</v>
      </c>
      <c r="L22" s="7">
        <f>1-K22</f>
        <v>0.52</v>
      </c>
    </row>
    <row r="23" spans="5:24">
      <c r="I23" s="5" t="s">
        <v>218</v>
      </c>
      <c r="J23" s="17">
        <f>SUM(J21:J22)</f>
        <v>50</v>
      </c>
    </row>
  </sheetData>
  <mergeCells count="7">
    <mergeCell ref="Q3:R3"/>
    <mergeCell ref="T3:U3"/>
    <mergeCell ref="W3:X3"/>
    <mergeCell ref="B3:C3"/>
    <mergeCell ref="I3:L3"/>
    <mergeCell ref="N3:O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Janhavi Sakpal</dc:creator>
  <cp:lastModifiedBy>Janhavi Sakpal</cp:lastModifiedBy>
  <dcterms:created xsi:type="dcterms:W3CDTF">2024-12-11T17:14:33Z</dcterms:created>
  <dcterms:modified xsi:type="dcterms:W3CDTF">2025-06-19T16:02:53Z</dcterms:modified>
</cp:coreProperties>
</file>