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240" yWindow="165" windowWidth="14805" windowHeight="5565" activeTab="1"/>
  </bookViews>
  <sheets>
    <sheet name="封面" sheetId="5" r:id="rId1"/>
    <sheet name="用例评审表" sheetId="1" r:id="rId2"/>
    <sheet name="测试用例类型" sheetId="6" r:id="rId3"/>
  </sheets>
  <externalReferences>
    <externalReference r:id="rId4"/>
  </externalReferences>
  <definedNames>
    <definedName name="_xlnm._FilterDatabase" localSheetId="2" hidden="1">测试用例类型!$A$1:$J$256</definedName>
    <definedName name="originNo">[1]原始需求来源!$B$3:$B$36</definedName>
  </definedNames>
  <calcPr calcId="152511"/>
</workbook>
</file>

<file path=xl/calcChain.xml><?xml version="1.0" encoding="utf-8"?>
<calcChain xmlns="http://schemas.openxmlformats.org/spreadsheetml/2006/main">
  <c r="U20" i="5" l="1"/>
  <c r="U19" i="5"/>
  <c r="U18" i="5"/>
  <c r="U17" i="5"/>
  <c r="U16" i="5"/>
  <c r="U15" i="5"/>
  <c r="U14" i="5"/>
  <c r="U13" i="5"/>
  <c r="U12" i="5"/>
  <c r="U11" i="5"/>
  <c r="U10" i="5"/>
  <c r="U9" i="5"/>
  <c r="S20" i="5"/>
  <c r="S19" i="5"/>
  <c r="S18" i="5"/>
  <c r="S17" i="5"/>
  <c r="S16" i="5"/>
  <c r="S15" i="5"/>
  <c r="S14" i="5"/>
  <c r="S13" i="5"/>
  <c r="S12" i="5"/>
  <c r="S11" i="5"/>
  <c r="S10" i="5"/>
  <c r="S9" i="5"/>
  <c r="Q20" i="5"/>
  <c r="Q19" i="5"/>
  <c r="Q18" i="5"/>
  <c r="Q17" i="5"/>
  <c r="Q16" i="5"/>
  <c r="Q15" i="5"/>
  <c r="Q14" i="5"/>
  <c r="Q13" i="5"/>
  <c r="Q12" i="5"/>
  <c r="Q11" i="5"/>
  <c r="Q10" i="5"/>
  <c r="Q9" i="5"/>
  <c r="Q8" i="5"/>
  <c r="U8" i="5"/>
  <c r="S8" i="5"/>
  <c r="O20" i="5"/>
  <c r="O19" i="5"/>
  <c r="O18" i="5"/>
  <c r="O17" i="5"/>
  <c r="O16" i="5"/>
  <c r="O15" i="5"/>
  <c r="O14" i="5"/>
  <c r="O13" i="5"/>
  <c r="O12" i="5"/>
  <c r="O11" i="5"/>
  <c r="O10" i="5"/>
  <c r="O9" i="5"/>
  <c r="O8" i="5"/>
  <c r="U7" i="5"/>
  <c r="S7" i="5"/>
  <c r="Q7" i="5"/>
  <c r="O7" i="5"/>
</calcChain>
</file>

<file path=xl/sharedStrings.xml><?xml version="1.0" encoding="utf-8"?>
<sst xmlns="http://schemas.openxmlformats.org/spreadsheetml/2006/main" count="2148" uniqueCount="578">
  <si>
    <t>操作步骤应仅包含与被测项相关的内容</t>
    <phoneticPr fontId="1" type="noConversion"/>
  </si>
  <si>
    <t>可跟踪性（与软件测试需求相对应）</t>
    <phoneticPr fontId="1" type="noConversion"/>
  </si>
  <si>
    <t>如果存在不可测需求，应列出并进行说明</t>
    <phoneticPr fontId="1" type="noConversion"/>
  </si>
  <si>
    <t>初审</t>
    <phoneticPr fontId="1" type="noConversion"/>
  </si>
  <si>
    <t>评审项</t>
    <phoneticPr fontId="1" type="noConversion"/>
  </si>
  <si>
    <t>二审</t>
    <phoneticPr fontId="1" type="noConversion"/>
  </si>
  <si>
    <t>序号</t>
    <phoneticPr fontId="1" type="noConversion"/>
  </si>
  <si>
    <t>评审结果：</t>
    <phoneticPr fontId="1" type="noConversion"/>
  </si>
  <si>
    <t>评审人：</t>
    <phoneticPr fontId="1" type="noConversion"/>
  </si>
  <si>
    <t>评审日期：</t>
    <phoneticPr fontId="1" type="noConversion"/>
  </si>
  <si>
    <t>填写说明：</t>
    <phoneticPr fontId="1" type="noConversion"/>
  </si>
  <si>
    <t>序号</t>
    <phoneticPr fontId="1" type="noConversion"/>
  </si>
  <si>
    <t>评审项</t>
    <phoneticPr fontId="1" type="noConversion"/>
  </si>
  <si>
    <t>期望结果应是确定的、唯一的</t>
    <phoneticPr fontId="1" type="noConversion"/>
  </si>
  <si>
    <t>场景测试用例中应包含每个业务流程环节的中止和回退相关的设计和组合</t>
    <phoneticPr fontId="1" type="noConversion"/>
  </si>
  <si>
    <t>用例设计是否包含了正面、反面的用例</t>
    <phoneticPr fontId="1" type="noConversion"/>
  </si>
  <si>
    <t xml:space="preserve"> 是否按照测试计划完成用例编写</t>
    <phoneticPr fontId="1" type="noConversion"/>
  </si>
  <si>
    <t>需求新增和变更是否进行相应地调整</t>
    <phoneticPr fontId="1" type="noConversion"/>
  </si>
  <si>
    <t>测试用例是否包含边界值、等价类分析、因果图、错误推测等测试用例设计方法</t>
    <phoneticPr fontId="1" type="noConversion"/>
  </si>
  <si>
    <t>是否针对需求的不同部分设计使用不同设计方法</t>
    <phoneticPr fontId="1" type="noConversion"/>
  </si>
  <si>
    <t>评审结果分为通过、不通过。当必须通过的评审项通过时其评审结果为通过。</t>
    <phoneticPr fontId="1" type="noConversion"/>
  </si>
  <si>
    <t>模版各部分内容是否完整填写，如功能学习报告、功能分解、测试点、等价类划分、测试用例类型</t>
    <phoneticPr fontId="1" type="noConversion"/>
  </si>
  <si>
    <t>评审项结果</t>
    <phoneticPr fontId="1" type="noConversion"/>
  </si>
  <si>
    <t>测试步骤和期望结果应完整、一致、清晰，一个步骤对应一个结果或者多个步骤对应一个结果</t>
    <phoneticPr fontId="1" type="noConversion"/>
  </si>
  <si>
    <t>版本号</t>
  </si>
  <si>
    <t>审核人</t>
  </si>
  <si>
    <t>批准人</t>
  </si>
  <si>
    <t>序号</t>
  </si>
  <si>
    <t>时间</t>
  </si>
  <si>
    <t>修改人</t>
  </si>
  <si>
    <t>对于由系统自动生成的输出项应注明生成规则</t>
    <phoneticPr fontId="1" type="noConversion"/>
  </si>
  <si>
    <t>数据量大或复杂的测试用例是否给出测试方法</t>
    <phoneticPr fontId="1" type="noConversion"/>
  </si>
  <si>
    <t>测试用例应确保所有的测试点被覆盖</t>
    <phoneticPr fontId="1" type="noConversion"/>
  </si>
  <si>
    <t>用词规范、语句通顺、准确、一致</t>
    <phoneticPr fontId="1" type="noConversion"/>
  </si>
  <si>
    <t>评审项结果</t>
    <phoneticPr fontId="1" type="noConversion"/>
  </si>
  <si>
    <t>评审项意见</t>
    <phoneticPr fontId="1" type="noConversion"/>
  </si>
  <si>
    <t>评审项意见</t>
    <phoneticPr fontId="1" type="noConversion"/>
  </si>
  <si>
    <t>每个评审项结果分为OK、POK（部分OK）、Fail，其中POK和Fail必须说明原因，并附上哪些用例不通过的编号或说明。</t>
    <phoneticPr fontId="1" type="noConversion"/>
  </si>
  <si>
    <t>每个测试用例命名是否规范、唯一</t>
    <phoneticPr fontId="1" type="noConversion"/>
  </si>
  <si>
    <t>每个测试用例的优先级是否合理</t>
    <phoneticPr fontId="1" type="noConversion"/>
  </si>
  <si>
    <t>用例是否按照本部门规定的模板编写</t>
    <phoneticPr fontId="1" type="noConversion"/>
  </si>
  <si>
    <t>测试用例是否给出测试数据，特别是性能、容量、易用</t>
    <phoneticPr fontId="1" type="noConversion"/>
  </si>
  <si>
    <t>测试用例本身描述是否清晰，是否存在二义性，与需求目标一致</t>
    <phoneticPr fontId="1" type="noConversion"/>
  </si>
  <si>
    <t>场景测试用例是否覆盖最主/备选的业务流程</t>
    <phoneticPr fontId="1" type="noConversion"/>
  </si>
  <si>
    <t>可重用（对被测项的当前版本和后续版本）</t>
    <phoneticPr fontId="1" type="noConversion"/>
  </si>
  <si>
    <t>用例覆盖率是否达到相应质量指标</t>
    <phoneticPr fontId="1" type="noConversion"/>
  </si>
  <si>
    <t>《需求规格说明书》是否评审并建立了基线</t>
    <phoneticPr fontId="1" type="noConversion"/>
  </si>
  <si>
    <t>每个测试用例的操作步骤&lt;=6</t>
    <phoneticPr fontId="1" type="noConversion"/>
  </si>
  <si>
    <t>场景测试用例的执行顺序应符合实际的业务流程</t>
    <phoneticPr fontId="1" type="noConversion"/>
  </si>
  <si>
    <t>测试用例测试类型使用是否合理</t>
    <phoneticPr fontId="1" type="noConversion"/>
  </si>
  <si>
    <t>测试用例是否具有完整的前置条件描述和准确简洁的测试摘要</t>
    <phoneticPr fontId="1" type="noConversion"/>
  </si>
  <si>
    <t>覆盖率目标</t>
    <phoneticPr fontId="10" type="noConversion"/>
  </si>
  <si>
    <t>用例覆盖率</t>
    <phoneticPr fontId="10" type="noConversion"/>
  </si>
  <si>
    <t>测试用例类型统计</t>
    <phoneticPr fontId="10" type="noConversion"/>
  </si>
  <si>
    <t>全部测试项</t>
    <phoneticPr fontId="10" type="noConversion"/>
  </si>
  <si>
    <t>级别3</t>
    <phoneticPr fontId="10" type="noConversion"/>
  </si>
  <si>
    <r>
      <t>级别</t>
    </r>
    <r>
      <rPr>
        <b/>
        <sz val="9"/>
        <rFont val="Arial"/>
        <family val="2"/>
      </rPr>
      <t>2</t>
    </r>
    <phoneticPr fontId="10" type="noConversion"/>
  </si>
  <si>
    <t>级别1</t>
    <phoneticPr fontId="10" type="noConversion"/>
  </si>
  <si>
    <t>性能测试</t>
  </si>
  <si>
    <t>生效日期</t>
    <phoneticPr fontId="10" type="noConversion"/>
  </si>
  <si>
    <t>V1.0</t>
    <phoneticPr fontId="10" type="noConversion"/>
  </si>
  <si>
    <t>修改记录</t>
  </si>
  <si>
    <t>日志检查</t>
  </si>
  <si>
    <t>修改内容</t>
  </si>
  <si>
    <t>修改原因</t>
    <phoneticPr fontId="10" type="noConversion"/>
  </si>
  <si>
    <t>修订模版</t>
    <phoneticPr fontId="1" type="noConversion"/>
  </si>
  <si>
    <t>张亮</t>
    <phoneticPr fontId="1" type="noConversion"/>
  </si>
  <si>
    <t xml:space="preserve">
</t>
    <phoneticPr fontId="10" type="noConversion"/>
  </si>
  <si>
    <t>测试用例名称</t>
    <phoneticPr fontId="10" type="noConversion"/>
  </si>
  <si>
    <t>测试数据</t>
    <phoneticPr fontId="1" type="noConversion"/>
  </si>
  <si>
    <t>输出结果</t>
    <phoneticPr fontId="1" type="noConversion"/>
  </si>
  <si>
    <t>测试等级</t>
    <phoneticPr fontId="10" type="noConversion"/>
  </si>
  <si>
    <t>测试类型</t>
    <phoneticPr fontId="10" type="noConversion"/>
  </si>
  <si>
    <t xml:space="preserve">               使用范围：公司内部使用</t>
    <phoneticPr fontId="10" type="noConversion"/>
  </si>
  <si>
    <t>功能测试</t>
  </si>
  <si>
    <t>功能测试</t>
    <phoneticPr fontId="1" type="noConversion"/>
  </si>
  <si>
    <t>界面测试</t>
    <phoneticPr fontId="1" type="noConversion"/>
  </si>
  <si>
    <t>功能交互</t>
    <phoneticPr fontId="1" type="noConversion"/>
  </si>
  <si>
    <t>中断测试</t>
    <phoneticPr fontId="1" type="noConversion"/>
  </si>
  <si>
    <t>异常测试</t>
    <phoneticPr fontId="1" type="noConversion"/>
  </si>
  <si>
    <t>压力测试</t>
    <phoneticPr fontId="1" type="noConversion"/>
  </si>
  <si>
    <t>兼容测试</t>
  </si>
  <si>
    <t>兼容测试</t>
    <phoneticPr fontId="1" type="noConversion"/>
  </si>
  <si>
    <t>场景测试</t>
    <phoneticPr fontId="1" type="noConversion"/>
  </si>
  <si>
    <t>升级测试</t>
    <phoneticPr fontId="1" type="noConversion"/>
  </si>
  <si>
    <t>数据检查</t>
    <phoneticPr fontId="1" type="noConversion"/>
  </si>
  <si>
    <t>Chrom</t>
    <phoneticPr fontId="10" type="noConversion"/>
  </si>
  <si>
    <t>Firefox</t>
    <phoneticPr fontId="10" type="noConversion"/>
  </si>
  <si>
    <t>IE10</t>
    <phoneticPr fontId="10" type="noConversion"/>
  </si>
  <si>
    <t>安全测试</t>
    <phoneticPr fontId="1" type="noConversion"/>
  </si>
  <si>
    <t>级别3</t>
    <phoneticPr fontId="10" type="noConversion"/>
  </si>
  <si>
    <t>新增应用上传APK_功能_上传有效APK文件_01</t>
    <phoneticPr fontId="1" type="noConversion"/>
  </si>
  <si>
    <t>新增应用上传APK_异常_上传无效APK文件_01</t>
    <phoneticPr fontId="1" type="noConversion"/>
  </si>
  <si>
    <t>新增应用上传APK_异常_上传无效APK文件_02</t>
  </si>
  <si>
    <t>新增应用上传APK_异常_上传无效APK文件_03</t>
  </si>
  <si>
    <t>新增应用上传APK_功能_取消上传APK文件_01</t>
    <phoneticPr fontId="1" type="noConversion"/>
  </si>
  <si>
    <t>新增应用上传APK_功能_重新上传相同的APK_01</t>
    <phoneticPr fontId="1" type="noConversion"/>
  </si>
  <si>
    <t>新增应用上传APK_异常_重新上传不同的APK_01</t>
    <phoneticPr fontId="1" type="noConversion"/>
  </si>
  <si>
    <t>新增应用上传APK_异常_重新上传无效APK_01</t>
    <phoneticPr fontId="1" type="noConversion"/>
  </si>
  <si>
    <t>新增应用上传APK_异常_放弃重新上传APK_01</t>
    <phoneticPr fontId="1" type="noConversion"/>
  </si>
  <si>
    <t>新增应用上传APK_兼容性_多个浏览器上传_01</t>
    <phoneticPr fontId="1" type="noConversion"/>
  </si>
  <si>
    <t>新增应用解析APK_异常_解析无效APK文件_01</t>
    <phoneticPr fontId="1" type="noConversion"/>
  </si>
  <si>
    <t>新增应用基础信息_异常_非法应用名称_01</t>
    <phoneticPr fontId="1" type="noConversion"/>
  </si>
  <si>
    <t>新增应用基础信息_异常_非法应用名称_02</t>
  </si>
  <si>
    <t>新增应用基础信息_异常_应用名称置空_01</t>
    <phoneticPr fontId="1" type="noConversion"/>
  </si>
  <si>
    <t>新增应用基础信息_异常_非法应用拼音_01</t>
    <phoneticPr fontId="1" type="noConversion"/>
  </si>
  <si>
    <t>新增应用基础信息_异常_非法应用拼音_02</t>
  </si>
  <si>
    <t>新增应用基础信息_异常_非法应用拼音_03</t>
  </si>
  <si>
    <t>新增应用基础信息_异常_非法应用拼音_04</t>
  </si>
  <si>
    <t>新增应用基础信息_异常_非法应用拼音_05</t>
  </si>
  <si>
    <t>新增应用基础信息_异常_应用拼音置空_01</t>
    <phoneticPr fontId="1" type="noConversion"/>
  </si>
  <si>
    <t>新增应用上传封面_功能_检查图片上传控件_01</t>
    <phoneticPr fontId="1" type="noConversion"/>
  </si>
  <si>
    <t>新增应用上传封面_功能_上传成功_01</t>
    <phoneticPr fontId="1" type="noConversion"/>
  </si>
  <si>
    <t>新增应用上传封面_异常_上传失败_01</t>
    <phoneticPr fontId="1" type="noConversion"/>
  </si>
  <si>
    <t>新增应用上传封面_异常_文件大小非法校验_01</t>
    <phoneticPr fontId="1" type="noConversion"/>
  </si>
  <si>
    <t>新增应用上传封面_异常_尺寸非法校验_01</t>
    <phoneticPr fontId="1" type="noConversion"/>
  </si>
  <si>
    <t>新增应用上传截图_功能_检查图片上传控件_01</t>
  </si>
  <si>
    <t>新增应用上传截图_功能_上传成功_01</t>
    <phoneticPr fontId="1" type="noConversion"/>
  </si>
  <si>
    <t>新增应用上传截图_异常_上传失败_01</t>
    <phoneticPr fontId="1" type="noConversion"/>
  </si>
  <si>
    <t>新增应用上传截图_异常_文件大小非法校验_01</t>
    <phoneticPr fontId="1" type="noConversion"/>
  </si>
  <si>
    <t>新增应用上传截图_异常_尺寸非法校验_01</t>
    <phoneticPr fontId="1" type="noConversion"/>
  </si>
  <si>
    <t>新增应用基础信息_异常_非法应用介绍_01</t>
    <phoneticPr fontId="1" type="noConversion"/>
  </si>
  <si>
    <t>新增应用基础信息_异常_应用介绍边界值_01</t>
    <phoneticPr fontId="1" type="noConversion"/>
  </si>
  <si>
    <t>新增应用基础信息_安全性_非法应用介绍_01</t>
  </si>
  <si>
    <t>新增应用基础信息_异常_非法更新说明_01</t>
    <phoneticPr fontId="1" type="noConversion"/>
  </si>
  <si>
    <t>新增应用基础信息_异常_更新说明边界值_01</t>
    <phoneticPr fontId="1" type="noConversion"/>
  </si>
  <si>
    <t>新增应用发布信息_功能_拷贝录入信息_01</t>
    <phoneticPr fontId="1" type="noConversion"/>
  </si>
  <si>
    <t>新增应用提交_功能_提交审核成功_01</t>
    <phoneticPr fontId="1" type="noConversion"/>
  </si>
  <si>
    <t>新增应用提交_功能_提交审核失败_01</t>
    <phoneticPr fontId="1" type="noConversion"/>
  </si>
  <si>
    <t>应用发布方式_功能_审核通过后自动上架_01</t>
    <phoneticPr fontId="1" type="noConversion"/>
  </si>
  <si>
    <t>应用发布方式_功能_审核通过后手动上架_01</t>
    <phoneticPr fontId="1" type="noConversion"/>
  </si>
  <si>
    <t>应用列表_界面_应用信息_01</t>
    <phoneticPr fontId="1" type="noConversion"/>
  </si>
  <si>
    <t>应用列表_界面_应用默认排序_01</t>
    <phoneticPr fontId="1" type="noConversion"/>
  </si>
  <si>
    <t>应用详情UI检查_界面_详情页面UI_01</t>
    <phoneticPr fontId="1" type="noConversion"/>
  </si>
  <si>
    <t>应用详情_异常_详情页面UI异常_01</t>
    <phoneticPr fontId="1" type="noConversion"/>
  </si>
  <si>
    <t>应用详情_功能_线上版本下架成功_01</t>
    <phoneticPr fontId="1" type="noConversion"/>
  </si>
  <si>
    <t>应用详情_异常_线上版本下架失败_01</t>
    <phoneticPr fontId="1" type="noConversion"/>
  </si>
  <si>
    <t>应用详情_异常_线上版本异步操作下架_01</t>
    <phoneticPr fontId="1" type="noConversion"/>
  </si>
  <si>
    <t>应用详情_功能_审核中版本不能更新_01</t>
    <phoneticPr fontId="1" type="noConversion"/>
  </si>
  <si>
    <t>应用详情_功能_审核通过版本上架成功_01</t>
    <phoneticPr fontId="1" type="noConversion"/>
  </si>
  <si>
    <t>应用详情_功能_审核通过版本上架失败_01</t>
    <phoneticPr fontId="1" type="noConversion"/>
  </si>
  <si>
    <t>应用详情_功能_审核通过版本异步操作上架_01</t>
    <phoneticPr fontId="1" type="noConversion"/>
  </si>
  <si>
    <t>更新应用入口_功能_线上应用不满足条件无入口_01</t>
    <phoneticPr fontId="1" type="noConversion"/>
  </si>
  <si>
    <t>更新应用入口_功能_线上应用满足条件才有入口_01</t>
    <phoneticPr fontId="1" type="noConversion"/>
  </si>
  <si>
    <t>更新应用入口_功能_审核中应用无入口_01</t>
    <phoneticPr fontId="1" type="noConversion"/>
  </si>
  <si>
    <t>更新应用入口_功能_审核通过应用有入口_01</t>
    <phoneticPr fontId="1" type="noConversion"/>
  </si>
  <si>
    <t>更新应用逻辑_功能_更新审核通过应用_01</t>
    <phoneticPr fontId="1" type="noConversion"/>
  </si>
  <si>
    <t>更新应用入口_功能_审核不通过应用有入口_01</t>
    <phoneticPr fontId="1" type="noConversion"/>
  </si>
  <si>
    <t>更新应用逻辑_功能_更新审核不通过应用_01</t>
    <phoneticPr fontId="1" type="noConversion"/>
  </si>
  <si>
    <t>更新应用入口_功能_已下架应用有入口_01</t>
    <phoneticPr fontId="1" type="noConversion"/>
  </si>
  <si>
    <t>更新应用入口_功能_冻结中的应用_01</t>
    <phoneticPr fontId="1" type="noConversion"/>
  </si>
  <si>
    <t>更新应用确认_功能_二次确认成功_01</t>
    <phoneticPr fontId="1" type="noConversion"/>
  </si>
  <si>
    <t>更新应用确认_功能_二次确认取消_01</t>
    <phoneticPr fontId="1" type="noConversion"/>
  </si>
  <si>
    <t>更新应用包含APK_功能_上传相同包名、相同版本名称、相同版本号_01</t>
    <phoneticPr fontId="1" type="noConversion"/>
  </si>
  <si>
    <t>更新应用包含APK_功能_上传相同包名、相同版本名称、较低版本号_01</t>
    <phoneticPr fontId="1" type="noConversion"/>
  </si>
  <si>
    <t>更新应用包含APK_功能_上传相同包名、相同版本名称、较高版本号_01</t>
    <phoneticPr fontId="1" type="noConversion"/>
  </si>
  <si>
    <t>更新应用包含APK_功能_上传相同包名、不同版本名称、较高版本号_01</t>
    <phoneticPr fontId="1" type="noConversion"/>
  </si>
  <si>
    <t>更新应用包含APK_功能_上传相同包名、不同版本名称、较低版本_01</t>
    <phoneticPr fontId="1" type="noConversion"/>
  </si>
  <si>
    <t>更新应用包含APK_功能_上传不同包名的APK_01</t>
    <phoneticPr fontId="1" type="noConversion"/>
  </si>
  <si>
    <t>更新应用包含APK_功能_上传不同文件名的APK_01</t>
    <phoneticPr fontId="1" type="noConversion"/>
  </si>
  <si>
    <t>更新应用包含APK_功能_上传文件名更新包名没变的APK_01</t>
    <phoneticPr fontId="1" type="noConversion"/>
  </si>
  <si>
    <t>更新应用不包含APK_功能_更新基础信息_01</t>
    <phoneticPr fontId="1" type="noConversion"/>
  </si>
  <si>
    <t>更新应用不包含APK_功能_更新发布信息_01</t>
    <phoneticPr fontId="1" type="noConversion"/>
  </si>
  <si>
    <t>更新应用_异常_上传APK_01</t>
    <phoneticPr fontId="1" type="noConversion"/>
  </si>
  <si>
    <t>更新应用_功能_更新冻结中应用_01</t>
    <phoneticPr fontId="1" type="noConversion"/>
  </si>
  <si>
    <t>更新应用_功能_更新付费应用信息不影响用户同时下载_01</t>
    <phoneticPr fontId="1" type="noConversion"/>
  </si>
  <si>
    <t>更新应用_功能_更新免费应用信息不影响用户同时下载_01</t>
    <phoneticPr fontId="1" type="noConversion"/>
  </si>
  <si>
    <t>详情页面_功能_详情页面返回_01</t>
    <phoneticPr fontId="1" type="noConversion"/>
  </si>
  <si>
    <t>线上应用列表搜索_功能_单项搜索_01</t>
    <phoneticPr fontId="1" type="noConversion"/>
  </si>
  <si>
    <t>线上应用列表搜索_功能_组合搜索_01</t>
    <phoneticPr fontId="1" type="noConversion"/>
  </si>
  <si>
    <t>线上应用列表搜索_异常_非法条件搜索_01</t>
  </si>
  <si>
    <t>线上应用列表搜索_异常_搜索无结果_01</t>
    <phoneticPr fontId="1" type="noConversion"/>
  </si>
  <si>
    <t>线上应用列表搜索_功能_条件置空搜索_01</t>
    <phoneticPr fontId="1" type="noConversion"/>
  </si>
  <si>
    <t>线上应用列表操作_功能_导出_01</t>
  </si>
  <si>
    <t>线上应用列表操作_功能_可操作项_01</t>
    <phoneticPr fontId="1" type="noConversion"/>
  </si>
  <si>
    <t>线上应用详情管理信息_功能_已推荐_01</t>
    <phoneticPr fontId="1" type="noConversion"/>
  </si>
  <si>
    <t>线上应用详情管理信息_功能_未推荐_01</t>
    <phoneticPr fontId="1" type="noConversion"/>
  </si>
  <si>
    <t>线上应用详情管理信息_功能_已设置价格折扣_01</t>
    <phoneticPr fontId="1" type="noConversion"/>
  </si>
  <si>
    <t>线上应用详情管理信息_功能_未设置价格折扣_01</t>
    <phoneticPr fontId="1" type="noConversion"/>
  </si>
  <si>
    <t>线上应用详情操作_功能_冻结应用成功_01</t>
    <phoneticPr fontId="1" type="noConversion"/>
  </si>
  <si>
    <t>线上应用详情操作_异常_冻结应用失败_01</t>
    <phoneticPr fontId="1" type="noConversion"/>
  </si>
  <si>
    <t>线上应用详情操作_功能_放弃冻结应用_01</t>
    <phoneticPr fontId="1" type="noConversion"/>
  </si>
  <si>
    <t>线上应用详情操作_功能_冻结应用异步操作_01</t>
    <phoneticPr fontId="1" type="noConversion"/>
  </si>
  <si>
    <t>人工冻结应用列表_界面_列表UI检查_01</t>
    <phoneticPr fontId="1" type="noConversion"/>
  </si>
  <si>
    <t>人工冻结应用列表搜索_功能_搜索_01</t>
  </si>
  <si>
    <t>人工冻结应用列表搜索_功能_组合搜索_01</t>
    <phoneticPr fontId="1" type="noConversion"/>
  </si>
  <si>
    <t>人工冻结应用列表搜索_异常_非法条件搜索_01</t>
  </si>
  <si>
    <t>人工冻结应用列表搜索_功能_搜索无结果_01</t>
  </si>
  <si>
    <t>人工冻结应用列表搜索_功能_条件置空搜索_01</t>
  </si>
  <si>
    <t>人工冻结应用列表操作_功能_导出_01</t>
  </si>
  <si>
    <t>人工冻结应用列表操作_功能_可操作项_01</t>
  </si>
  <si>
    <t>人工解冻应用详情操作_功能_解冻应用成功_01</t>
    <phoneticPr fontId="1" type="noConversion"/>
  </si>
  <si>
    <t>人工解冻应用详情操作_功能_解冻应用失败_01</t>
    <phoneticPr fontId="1" type="noConversion"/>
  </si>
  <si>
    <t>人工解冻应用详情操作_功能_放弃解冻应用_01</t>
    <phoneticPr fontId="1" type="noConversion"/>
  </si>
  <si>
    <t>人工解冻应用详情操作_功能_解冻应用异步操作_01</t>
    <phoneticPr fontId="1" type="noConversion"/>
  </si>
  <si>
    <t>人工冻结应用详情应用表格操作_功能_点击查看_01</t>
    <phoneticPr fontId="1" type="noConversion"/>
  </si>
  <si>
    <t>人工冻结应用详情应用表格操作查看_功能_管理信息_01</t>
    <phoneticPr fontId="1" type="noConversion"/>
  </si>
  <si>
    <t>人工冻结应用详情应用表格操作查看_功能_审核信息_01</t>
    <phoneticPr fontId="1" type="noConversion"/>
  </si>
  <si>
    <t>人工冻结应用详情应用表格操作查看_功能_应用基本信息_01</t>
    <phoneticPr fontId="1" type="noConversion"/>
  </si>
  <si>
    <t>人工冻结应用详情应用表格操作查看_功能_应用详细信息_01</t>
    <phoneticPr fontId="1" type="noConversion"/>
  </si>
  <si>
    <t>人工冻结应用详情应用表格操作查看_功能_应用发布信息_01</t>
    <phoneticPr fontId="1" type="noConversion"/>
  </si>
  <si>
    <t>人工冻结应用详情应用表格操作_功能_下载_01</t>
    <phoneticPr fontId="1" type="noConversion"/>
  </si>
  <si>
    <t>应用审核应用列表_界面_列表UI检查_01</t>
  </si>
  <si>
    <t>应用审核应用列表搜索_功能_搜索_01</t>
  </si>
  <si>
    <t>应用审核应用列表搜索_功能_组合搜索_01</t>
    <phoneticPr fontId="1" type="noConversion"/>
  </si>
  <si>
    <t>应用审核应用列表搜索_功能_搜索无结果_01</t>
  </si>
  <si>
    <t>应用审核应用列表搜索_功能_条件置空搜索_01</t>
  </si>
  <si>
    <t>应用审核应用列表搜索_异常_非法条件搜索_01</t>
    <phoneticPr fontId="1" type="noConversion"/>
  </si>
  <si>
    <t>应用审核应用列表操作_功能_导出_01</t>
  </si>
  <si>
    <t>应用审核应用列表操作_功能_审核管理_01</t>
  </si>
  <si>
    <t>应用审核待审核详情_功能_应用管理信息_01</t>
  </si>
  <si>
    <t>应用审核待审核详情操作_功能_审核通过_01</t>
  </si>
  <si>
    <t>应用审核待审核详情操作_功能_审核不通过_01</t>
  </si>
  <si>
    <t>应用审核待审核详情操作_功能_取消审核_01</t>
  </si>
  <si>
    <t>应用审核待审核详情操作_功能_审核通过异步操作_01</t>
    <phoneticPr fontId="1" type="noConversion"/>
  </si>
  <si>
    <t>应用审核待审核详情操作_功能_审核不通过异步操作_01</t>
    <phoneticPr fontId="1" type="noConversion"/>
  </si>
  <si>
    <t>应用审核应用详情应用版本详情_功能_安装包信息_01</t>
    <phoneticPr fontId="1" type="noConversion"/>
  </si>
  <si>
    <t>应用审核应用详情应用版本详情_功能_基本信息_01</t>
    <phoneticPr fontId="1" type="noConversion"/>
  </si>
  <si>
    <t>应用审核应用详情应用版本详情_功能_审核信息_01</t>
    <phoneticPr fontId="1" type="noConversion"/>
  </si>
  <si>
    <t>应用变动记录应用列表_界面_列表UI检查_01</t>
  </si>
  <si>
    <t>应用变动记录应用列表搜索_功能_搜索_01</t>
  </si>
  <si>
    <t>应用变动记录应用列表搜索_功能_组合搜索_01</t>
    <phoneticPr fontId="1" type="noConversion"/>
  </si>
  <si>
    <t>应用变动记录应用列表搜索_功能_搜索无结果_01</t>
  </si>
  <si>
    <t>应用变动记录应用列表搜索_功能_条件置空搜索_01</t>
  </si>
  <si>
    <t>应用变动记录应用列表搜索_异常_非法条件搜索_01</t>
  </si>
  <si>
    <t>应用变动记录应用列表操作_功能_导出_01</t>
  </si>
  <si>
    <t>应用变动记录应用列表操作_功能_查看详情_01</t>
  </si>
  <si>
    <t>应用后台数据录入_功能_拷贝录入_01</t>
    <phoneticPr fontId="1" type="noConversion"/>
  </si>
  <si>
    <t>应用后台数据录入_异常_拷贝录入_01</t>
    <phoneticPr fontId="1" type="noConversion"/>
  </si>
  <si>
    <t>High</t>
  </si>
  <si>
    <t>Medium</t>
  </si>
  <si>
    <t>3.跳转至应用详情填写页面，上传进度条与实际进度匹配，进度条100%完成上传</t>
    <phoneticPr fontId="1" type="noConversion"/>
  </si>
  <si>
    <t>4.页面跳转失败，给出错误提示“文件后缀名必须是.apk”</t>
    <phoneticPr fontId="1" type="noConversion"/>
  </si>
  <si>
    <t>4.跳转至应用详情填写页面，解析时给出异常提示</t>
    <phoneticPr fontId="1" type="noConversion"/>
  </si>
  <si>
    <t>3.APK开始上传
4.APK上传停止
5.出现重新上传按钮并可以重新上传成功</t>
    <phoneticPr fontId="1" type="noConversion"/>
  </si>
  <si>
    <t>4.出现重新上传按钮
5.可以重新上传成功</t>
    <phoneticPr fontId="1" type="noConversion"/>
  </si>
  <si>
    <t>4.出现重新上传按钮
5.1上传后APK解析错误
5.2不能上传，提示格式不对</t>
    <phoneticPr fontId="1" type="noConversion"/>
  </si>
  <si>
    <t>5.已上传的test.apk文件信息保留</t>
    <phoneticPr fontId="1" type="noConversion"/>
  </si>
  <si>
    <t>4.APK上传暂停，点击可取消上传
5.网络恢复情况下，可重新上传成功
6.提示网络不通</t>
    <phoneticPr fontId="1" type="noConversion"/>
  </si>
  <si>
    <t>4.系统设置了超时时间，达到超时时间仍未上传成功，就取消上传并提示超时</t>
    <phoneticPr fontId="1" type="noConversion"/>
  </si>
  <si>
    <t>3.三个浏览器都可以正常完成APK上传</t>
    <phoneticPr fontId="1" type="noConversion"/>
  </si>
  <si>
    <t>3.都可以上传并解析成功，但是在提交审核的时候只允许最先提交的提交成功</t>
    <phoneticPr fontId="1" type="noConversion"/>
  </si>
  <si>
    <t>3.都可以上传并解析成功，但是在提交审核的时候只允许最先提交成功的用户提交成功</t>
    <phoneticPr fontId="1" type="noConversion"/>
  </si>
  <si>
    <t>3.三个窗口的APK上传互不影响，都可以上传成功，提交时只允许最先提交成功的窗口提交成功</t>
    <phoneticPr fontId="1" type="noConversion"/>
  </si>
  <si>
    <t>5.testcopy.apk可以上传成功，但不能提交成功，因为APK解析出来的包名没变，不能通过校验</t>
    <phoneticPr fontId="1" type="noConversion"/>
  </si>
  <si>
    <t>5.test2.apk可以上传成功，也可以提交成，因为APK解析只校验包名不重复，可以通过校验</t>
    <phoneticPr fontId="1" type="noConversion"/>
  </si>
  <si>
    <t>6.正确解析出安装包、包名、版本名称、版本号、大小、上传时间</t>
    <phoneticPr fontId="1" type="noConversion"/>
  </si>
  <si>
    <t>4&amp;5解析结果为空，页面提示“获取apk包信息错误”，可重新上传有效APK</t>
    <phoneticPr fontId="1" type="noConversion"/>
  </si>
  <si>
    <t>3.输入校验通过</t>
    <phoneticPr fontId="1" type="noConversion"/>
  </si>
  <si>
    <t>3.输入校验不通过</t>
    <phoneticPr fontId="1" type="noConversion"/>
  </si>
  <si>
    <t xml:space="preserve">3.提示不能为空
</t>
    <phoneticPr fontId="1" type="noConversion"/>
  </si>
  <si>
    <t>3.1&amp;3.2&amp;3.3校验通过</t>
    <phoneticPr fontId="1" type="noConversion"/>
  </si>
  <si>
    <t>3.校验不通过，提示输入范围2-100个字符</t>
    <phoneticPr fontId="1" type="noConversion"/>
  </si>
  <si>
    <t>3.校验不通过，提示只能输入字母</t>
    <phoneticPr fontId="1" type="noConversion"/>
  </si>
  <si>
    <t>3.校验不通过，提示必填</t>
    <phoneticPr fontId="1" type="noConversion"/>
  </si>
  <si>
    <t>3.页面存在1个用于上传封面的控件
4.正确实现文件选择和上传
5.删除图片成功
6.删除成功并且重新上传成功</t>
    <phoneticPr fontId="1" type="noConversion"/>
  </si>
  <si>
    <t>3.上传成功</t>
    <phoneticPr fontId="1" type="noConversion"/>
  </si>
  <si>
    <t>3.1上传失败，提示失败原因为格式错误
3.2上传失败，提示失败原因为文件非图片</t>
    <phoneticPr fontId="1" type="noConversion"/>
  </si>
  <si>
    <t>3.1&amp;3.2上传失败，提示失败原因为大小不符合要求</t>
    <phoneticPr fontId="1" type="noConversion"/>
  </si>
  <si>
    <t>3.1&amp;3.2&amp;3.3上传失败，提示失败原因为尺寸不符合要求</t>
    <phoneticPr fontId="1" type="noConversion"/>
  </si>
  <si>
    <t>3页面存在3个用于上传截图的控件
4正确实现文件选择和上传
5删除图片成功
6删除成功并且重新上传成功</t>
    <phoneticPr fontId="1" type="noConversion"/>
  </si>
  <si>
    <t>3.1-3.6校验通过</t>
    <phoneticPr fontId="1" type="noConversion"/>
  </si>
  <si>
    <t xml:space="preserve">
3.2-3.4校验不通过，提示输入20-300个字符</t>
    <phoneticPr fontId="1" type="noConversion"/>
  </si>
  <si>
    <t>3.1&amp;3.2校验不通过，提示不能为空</t>
    <phoneticPr fontId="1" type="noConversion"/>
  </si>
  <si>
    <t>3.1-3.6校验通过</t>
    <phoneticPr fontId="1" type="noConversion"/>
  </si>
  <si>
    <t>3.1校验不通过，提示不能为空
3.2-3.4校验不通过，提示输入20-300个字符</t>
    <phoneticPr fontId="1" type="noConversion"/>
  </si>
  <si>
    <t>3.1&amp;3.2校验不通过，提示不能为空</t>
    <phoneticPr fontId="1" type="noConversion"/>
  </si>
  <si>
    <t>3与数据字典配置一致，下拉框展示
4.默认选择第一类
5.选择成功</t>
    <phoneticPr fontId="1" type="noConversion"/>
  </si>
  <si>
    <t>3.文案为”发布国家/地区“
4.默认选择不限，后方不展示具体的国家/地区
5.选择成功，后方展示具体的国家/地区
6.重选后取消显示具体的国家/地区</t>
    <phoneticPr fontId="1" type="noConversion"/>
  </si>
  <si>
    <t>4.对应复选框选择成功
5.全部3个复选框被选中成功</t>
    <phoneticPr fontId="1" type="noConversion"/>
  </si>
  <si>
    <t>3.与数据字典配置一致，下拉框展示
4.默认选择第一类
5.选择成功</t>
    <phoneticPr fontId="1" type="noConversion"/>
  </si>
  <si>
    <t>3.与数据字典配置一致，以复选框展示，可多选
4选择成功</t>
    <phoneticPr fontId="1" type="noConversion"/>
  </si>
  <si>
    <t>3.与数据字典配置一致，以复选框展示，可多选
4.提交时失败，必须选择至少一个使用设备</t>
    <phoneticPr fontId="1" type="noConversion"/>
  </si>
  <si>
    <t>3下拉框展示，待选数据：免费、下载付费
4.选择成功</t>
    <phoneticPr fontId="1" type="noConversion"/>
  </si>
  <si>
    <t>3下拉框展示，待选数据：免费、下载付费
4.选择成功，右方展示金额输入框</t>
    <phoneticPr fontId="1" type="noConversion"/>
  </si>
  <si>
    <t>4.1-4.2校验通过</t>
    <phoneticPr fontId="1" type="noConversion"/>
  </si>
  <si>
    <t>4.1-4.6校验不通过</t>
    <phoneticPr fontId="1" type="noConversion"/>
  </si>
  <si>
    <t>4.1校验不通过，提示必填
4.2不允许输入空格</t>
    <phoneticPr fontId="1" type="noConversion"/>
  </si>
  <si>
    <t>3.下拉框展示，待选数据：不需要账号、需要账号
4.选择成功</t>
    <phoneticPr fontId="1" type="noConversion"/>
  </si>
  <si>
    <t>3.下拉框展示，待选数据：不需要账号、需要账号
4.选择成功，右方展示账号和密码输入框</t>
    <phoneticPr fontId="1" type="noConversion"/>
  </si>
  <si>
    <t>4.1-4.4需求不明
5.不限制长度</t>
    <phoneticPr fontId="1" type="noConversion"/>
  </si>
  <si>
    <t>3.下拉框展示，备选数据为：审核通过后自动上架、手动上架
4.1-4.2选择成功</t>
    <phoneticPr fontId="1" type="noConversion"/>
  </si>
  <si>
    <t>3.与产品文案一致，提供同意单选按钮
4.勾选成功
5.取消勾选成功</t>
    <phoneticPr fontId="1" type="noConversion"/>
  </si>
  <si>
    <t>4.针对粘贴方式输入的内容校验通过</t>
    <phoneticPr fontId="1" type="noConversion"/>
  </si>
  <si>
    <t>4.针对粘贴方式输入的内容校验不通过</t>
    <phoneticPr fontId="1" type="noConversion"/>
  </si>
  <si>
    <t>3.展示在页面最下方，位置居中
4.文案为“提交审核”
5.按钮置灰，不可点击
6.按钮不置灰，可点击</t>
    <phoneticPr fontId="1" type="noConversion"/>
  </si>
  <si>
    <t>6.提交审核成功，应用进入审核流，状态流转为待审核</t>
    <phoneticPr fontId="1" type="noConversion"/>
  </si>
  <si>
    <t>6.提交失败，提示具体原因</t>
    <phoneticPr fontId="1" type="noConversion"/>
  </si>
  <si>
    <t>4.1点击后置灰按钮，无法再次点击成功
4.2其中一个必定提交失败</t>
    <phoneticPr fontId="1" type="noConversion"/>
  </si>
  <si>
    <t>5.应用自动完成上线，状态为“正在线上”</t>
    <phoneticPr fontId="1" type="noConversion"/>
  </si>
  <si>
    <t>5.应用状态为审批成功未上线，提供“上架”操作</t>
    <phoneticPr fontId="1" type="noConversion"/>
  </si>
  <si>
    <t>2.1-2.4与最新维护的应用信息一致</t>
    <phoneticPr fontId="1" type="noConversion"/>
  </si>
  <si>
    <t>2.1一行5个
2.2一行5个
2.3一行5个，分页暂时不做</t>
    <phoneticPr fontId="1" type="noConversion"/>
  </si>
  <si>
    <t>2.封面图片中央显示锁形图案</t>
    <phoneticPr fontId="1" type="noConversion"/>
  </si>
  <si>
    <t>3.1正在线上、审核中（有审核中的版本才显示）、历史版本，点击可切换菜单，页面位置合理
3.2应用封面、分类、版本号、状态显示文案正确，页面位置合理
3.3提供“我要下架”操作，按钮位置合理
3.4包含版本下载统计、版本详细信息，页面位置合理
3.5显示为“我的应用管理 &gt; 周周酷跑（应用名称）”</t>
    <phoneticPr fontId="1" type="noConversion"/>
  </si>
  <si>
    <t>3.1格式不乱，显示位置合理
3.2一级TAB菜单中不显示“审核中”
3.3-3.4格式整齐，显示合理</t>
    <phoneticPr fontId="1" type="noConversion"/>
  </si>
  <si>
    <t>3.1-3.3与线上版本的应用信息一致
3.4状态为“正在线上”</t>
    <phoneticPr fontId="1" type="noConversion"/>
  </si>
  <si>
    <t>3.1可以按设置的年、月、日正确实现查询，图形表示查询结果
3.2可以按设置的年、月正确实现查询，图形表示查询结果
4.正确导出当前查询结果</t>
    <phoneticPr fontId="1" type="noConversion"/>
  </si>
  <si>
    <t>4.1-4.6内容显示正确，与线上版本的信息一致</t>
    <phoneticPr fontId="1" type="noConversion"/>
  </si>
  <si>
    <t>4.1-4.6内容显示正确，与线上版本的信息一致
4.4显示“下载需收费¥9.99”，价格显示正确</t>
    <phoneticPr fontId="1" type="noConversion"/>
  </si>
  <si>
    <t>4.1正确显示应用图片、应用名称、应用分类、正在线上的版本号
4.2验证码已发送至开发者邮箱li******@idealsee.cn
4.3可输入</t>
    <phoneticPr fontId="1" type="noConversion"/>
  </si>
  <si>
    <t>3.成功发送邮箱验证码，发送按钮置灰，重新发送倒计时显示正确
4.下架成功，发送通知邮件
5.发送成功
6.下架成功，发送通知邮件</t>
    <phoneticPr fontId="1" type="noConversion"/>
  </si>
  <si>
    <t>4.1-4.3校验失败，下架失败
5下架失败</t>
    <phoneticPr fontId="1" type="noConversion"/>
  </si>
  <si>
    <t>5.用户A操作失败，因为校验码已失效</t>
    <phoneticPr fontId="1" type="noConversion"/>
  </si>
  <si>
    <t>3.1-3.2与线上版本的应用信息一致
3.3状态为审核中</t>
    <phoneticPr fontId="1" type="noConversion"/>
  </si>
  <si>
    <t>3.1-3.6内容显示正确，与审核中版本的信息一致</t>
    <phoneticPr fontId="1" type="noConversion"/>
  </si>
  <si>
    <t>3.1-3.6内容显示正确，与审核中版本的信息一致
3.4显示“下载需收费¥9.99”，价格显示正确</t>
    <phoneticPr fontId="1" type="noConversion"/>
  </si>
  <si>
    <t>3.没有提供版本更新功能按钮</t>
    <phoneticPr fontId="1" type="noConversion"/>
  </si>
  <si>
    <t>3.弹窗二次确认框，正确显示应用封面、应用名称、应用分类、应用版本号信息
4.上架成功，发送邮件至绑定邮箱</t>
    <phoneticPr fontId="1" type="noConversion"/>
  </si>
  <si>
    <t>3.弹窗二次确认框，正确显示应用封面、应用名称、应用分类、应用版本号信息
4.上架失败。</t>
    <phoneticPr fontId="1" type="noConversion"/>
  </si>
  <si>
    <t>5.用户B操作失败，提示应用状态已变更</t>
    <phoneticPr fontId="1" type="noConversion"/>
  </si>
  <si>
    <t>4.1所有历史版本的版本号显示正确
4.2所有历史版本的版本状态显示正确</t>
    <phoneticPr fontId="1" type="noConversion"/>
  </si>
  <si>
    <t>4.1所有历史版本的包名显示正确
4.2与实际版本状态一致
4.3与实际版本大小一致
4.4显示版本上传的时间
4.5显示版本的上架时间，没有上架显示无
4.6显示版本的上架时间，没有下架显示无</t>
    <phoneticPr fontId="1" type="noConversion"/>
  </si>
  <si>
    <t>4.1在异常情况中显示开发者手动下架
4.2在异常情况中显示后台冻结应用
4.3在异常情况中显示开发者放弃上线</t>
    <phoneticPr fontId="1" type="noConversion"/>
  </si>
  <si>
    <t>3.页面上方显示提示信息"应用锁定中，请联系客服解锁"</t>
    <phoneticPr fontId="1" type="noConversion"/>
  </si>
  <si>
    <t>3.1详情页面不提供“更新版本”功能按钮，提示有在审核中的版本，请耐心等待结果
3.2&amp;3.3详情页面不提供“更新版本”功能按钮，提示有审核通过的版本，请根据这些版本进行更新</t>
    <phoneticPr fontId="1" type="noConversion"/>
  </si>
  <si>
    <t>3.1-3.3详情页面提供“更新版本”功能按钮，可点击进入应用更新流程</t>
    <phoneticPr fontId="1" type="noConversion"/>
  </si>
  <si>
    <t>3.不提供“更新版本”功能按钮</t>
    <phoneticPr fontId="1" type="noConversion"/>
  </si>
  <si>
    <t>3.提供“更新版本”功能按钮</t>
    <phoneticPr fontId="1" type="noConversion"/>
  </si>
  <si>
    <t>4.更新版本后，该审核通过的版本即作废</t>
    <phoneticPr fontId="1" type="noConversion"/>
  </si>
  <si>
    <t>4更新版本后，该审核不通过的版本不再显示</t>
    <phoneticPr fontId="1" type="noConversion"/>
  </si>
  <si>
    <t>3.根据冻结中的版本状态判断是否有更新入口</t>
    <phoneticPr fontId="1" type="noConversion"/>
  </si>
  <si>
    <t>3.弹出二次确认对话框
4.提示“更新版本后，该审核通过的版本即作废”
5.跳转至应用更新页面</t>
    <phoneticPr fontId="1" type="noConversion"/>
  </si>
  <si>
    <t>3.弹出二次确认对话框
4.提示“更新版本后，该审核通过的版本即作废”
5.放弃确认成功，对话框关闭，页面不跳转</t>
    <phoneticPr fontId="1" type="noConversion"/>
  </si>
  <si>
    <t>5.1-5.3蓝色高亮显示</t>
    <phoneticPr fontId="1" type="noConversion"/>
  </si>
  <si>
    <t>5.1-5.6内容显示正确，与更新前版本的信息一致</t>
    <phoneticPr fontId="1" type="noConversion"/>
  </si>
  <si>
    <t>5.1-5.6内容显示正确，与更新前版本的信息一致
5.4显示“下载需收费¥9.99”，价格显示正确，与更新前版本的信息一致</t>
    <phoneticPr fontId="1" type="noConversion"/>
  </si>
  <si>
    <t>5.上传成功
6.更新成功</t>
    <phoneticPr fontId="1" type="noConversion"/>
  </si>
  <si>
    <t>5.上传成功
6.更新失败</t>
    <phoneticPr fontId="1" type="noConversion"/>
  </si>
  <si>
    <t>5.1-5.6更新约束同新增</t>
    <phoneticPr fontId="1" type="noConversion"/>
  </si>
  <si>
    <t>5.1-5.5更新约束同新增
5.6.不能更新</t>
    <phoneticPr fontId="1" type="noConversion"/>
  </si>
  <si>
    <t>4.APK上传校验规则同新增</t>
    <phoneticPr fontId="1" type="noConversion"/>
  </si>
  <si>
    <t>5.该应用始终处于冻结中状态，不会展示在VR APP STORE中</t>
    <phoneticPr fontId="1" type="noConversion"/>
  </si>
  <si>
    <t>4.用户可以成功完成支付，购买和下载到的APP1内容和价格都是开发者修改前的版本</t>
    <phoneticPr fontId="1" type="noConversion"/>
  </si>
  <si>
    <t>4.用户可以成功下载完成，下载到的APP1内容是开发者修改前的版本</t>
    <phoneticPr fontId="1" type="noConversion"/>
  </si>
  <si>
    <t>2.提供返回或取消操作功能</t>
    <phoneticPr fontId="1" type="noConversion"/>
  </si>
  <si>
    <t>3.1显示应用名称、上架时间、版本名称、下载量、状态、是否推荐及权重、价格
3.2提供应用名称、日期区间、开发者名称、审核状态、更新类型搜索
3.3提供审核管理、下载操作
3.420条以上翻页显示
3.5提供导出功能按钮</t>
    <phoneticPr fontId="1" type="noConversion"/>
  </si>
  <si>
    <t>3.1-3.5内容显示正确，与线上版本的信息一致
3.6正确显示价格</t>
    <phoneticPr fontId="1" type="noConversion"/>
  </si>
  <si>
    <t>3.1状态为已上线
3.2下载量统计正确
3.3正确显示”推荐+权重数字“，如”推荐 01“</t>
    <phoneticPr fontId="1" type="noConversion"/>
  </si>
  <si>
    <t>3.1正确模糊匹配应用名称，查询出对应应用
3.2正确精确匹配时间区间，查询出上架时间在区间内的应用
3.3正确模糊匹配开发者名称，查询出对应应用
3.4正确匹配查询出已推荐的应用
3.5正确匹配查询出未推荐的应用</t>
    <phoneticPr fontId="1" type="noConversion"/>
  </si>
  <si>
    <t>3.正确匹配满足组合条件的数据</t>
    <phoneticPr fontId="1" type="noConversion"/>
  </si>
  <si>
    <t>3.1-3.3查询不报错，根据匹配条件正确查询出结果</t>
    <phoneticPr fontId="1" type="noConversion"/>
  </si>
  <si>
    <t>3.1-3.5列表显示为空，提示“没有找到匹配的记录”</t>
    <phoneticPr fontId="1" type="noConversion"/>
  </si>
  <si>
    <t>3.1-3.3查询出所有的线上应用数据</t>
    <phoneticPr fontId="1" type="noConversion"/>
  </si>
  <si>
    <t>3.1正确导出默认列表展示的所有数据
3.2正确导出当前搜索结果列表展示的所有数据</t>
    <phoneticPr fontId="1" type="noConversion"/>
  </si>
  <si>
    <t>3.1进入线上应用详情页面
3.2成功下载对应的APK文件</t>
    <phoneticPr fontId="1" type="noConversion"/>
  </si>
  <si>
    <t>4.显示“推荐+推荐权重”</t>
    <phoneticPr fontId="1" type="noConversion"/>
  </si>
  <si>
    <t xml:space="preserve">
4.提示“请去线上应用-推荐中进行设置”</t>
    <phoneticPr fontId="1" type="noConversion"/>
  </si>
  <si>
    <t>4提供冻结应用入口功能按钮</t>
    <phoneticPr fontId="1" type="noConversion"/>
  </si>
  <si>
    <t>4.与设置的价格折扣一致</t>
    <phoneticPr fontId="1" type="noConversion"/>
  </si>
  <si>
    <t>4.显示提示语“请去线上应用-推荐中进行设置”</t>
    <phoneticPr fontId="1" type="noConversion"/>
  </si>
  <si>
    <t>4.1-4.6与线上版本的应用该信息一致</t>
    <phoneticPr fontId="1" type="noConversion"/>
  </si>
  <si>
    <t>4.1-4.4与线上版本的应用该信息一致</t>
    <phoneticPr fontId="1" type="noConversion"/>
  </si>
  <si>
    <t>4.1-4.3与线上版本的应用该信息一致
4.4与线上版本的应用该信息一致，点击可以跳转至开发者官网</t>
    <phoneticPr fontId="1" type="noConversion"/>
  </si>
  <si>
    <t>4.1-4.5与线上版本的应用该信息一致</t>
    <phoneticPr fontId="1" type="noConversion"/>
  </si>
  <si>
    <t>4.弹出冻结原因输入框，可录入
5.录入成功
6.保存成功</t>
    <phoneticPr fontId="1" type="noConversion"/>
  </si>
  <si>
    <t>4.弹出冻结原因输入框，可录入
6.保存失败，提示原因必填</t>
    <phoneticPr fontId="1" type="noConversion"/>
  </si>
  <si>
    <t>6.放弃冻结成功</t>
    <phoneticPr fontId="1" type="noConversion"/>
  </si>
  <si>
    <t>6.用户B操作失败，提示应用状态已变更</t>
    <phoneticPr fontId="1" type="noConversion"/>
  </si>
  <si>
    <t>3.1显示应用名称、开发者、冻结时间、版本名称、状态、下载量
3.2提供应用名称、日期区间、开发者名称搜索
3.3提供查看详情操作
3.420条以上翻页显示
3.5提供导出功能按钮</t>
    <phoneticPr fontId="1" type="noConversion"/>
  </si>
  <si>
    <t>3.1-3.4内容显示正确，与人工冻结版本的信息一致</t>
    <phoneticPr fontId="1" type="noConversion"/>
  </si>
  <si>
    <t>3.1模糊匹配
3.2精确匹配
3.3模糊匹配</t>
    <phoneticPr fontId="1" type="noConversion"/>
  </si>
  <si>
    <t>3.正确匹配满足组合条件的数据</t>
    <phoneticPr fontId="1" type="noConversion"/>
  </si>
  <si>
    <t>3.1-3.3查询不报错，根据匹配条件正确查询出结果</t>
    <phoneticPr fontId="1" type="noConversion"/>
  </si>
  <si>
    <t>3.1-3.3列表显示为空，提示“没有找到匹配的记录”</t>
    <phoneticPr fontId="1" type="noConversion"/>
  </si>
  <si>
    <t>3.查询出所有的人工冻结应用数据</t>
    <phoneticPr fontId="1" type="noConversion"/>
  </si>
  <si>
    <t>4.正确导出3.1-3.4搜索结果列表展示的所有数据</t>
    <phoneticPr fontId="1" type="noConversion"/>
  </si>
  <si>
    <t>3进入人工冻结应用详情页面</t>
    <phoneticPr fontId="1" type="noConversion"/>
  </si>
  <si>
    <t>4.状态为应用已冻结</t>
    <phoneticPr fontId="1" type="noConversion"/>
  </si>
  <si>
    <t>4.与提交冻结申请时填写一致</t>
    <phoneticPr fontId="1" type="noConversion"/>
  </si>
  <si>
    <t>4.与实际冻结时间一致</t>
    <phoneticPr fontId="1" type="noConversion"/>
  </si>
  <si>
    <t>4.弹出解冻原因输入框，可录入
5.录入成功
6.保存成功</t>
    <phoneticPr fontId="1" type="noConversion"/>
  </si>
  <si>
    <t>5.1-5.2弹出解冻原因输入框，可录入
6.保存失败</t>
    <phoneticPr fontId="1" type="noConversion"/>
  </si>
  <si>
    <t>6.放弃解冻成功</t>
    <phoneticPr fontId="1" type="noConversion"/>
  </si>
  <si>
    <t>5.用户B操作失败，提示应用状态已变更</t>
    <phoneticPr fontId="1" type="noConversion"/>
  </si>
  <si>
    <t>4.1-4.5与人工冻结版本一致
4.4-4.5没有上下架操作时显示无</t>
    <phoneticPr fontId="1" type="noConversion"/>
  </si>
  <si>
    <t>4.跳转到APK详情页面</t>
    <phoneticPr fontId="1" type="noConversion"/>
  </si>
  <si>
    <t>5.1应用状态为“应用被冻结”
5.2冻结理由和冻结时填写一致</t>
    <phoneticPr fontId="1" type="noConversion"/>
  </si>
  <si>
    <t>5.1提交时间与实际提交应用时间一致
5.2审核时间与实际审核操作的时间一致</t>
    <phoneticPr fontId="1" type="noConversion"/>
  </si>
  <si>
    <t>5.1-5.4与最新维护的应用信息一致</t>
    <phoneticPr fontId="1" type="noConversion"/>
  </si>
  <si>
    <t>5.1-5.3与最新维护的应用信息一致
5.4正确显示开发者名字
5.5正确显示开发者的官网链接，点击正确实现跳转</t>
    <phoneticPr fontId="1" type="noConversion"/>
  </si>
  <si>
    <t>5.1-5.6与最新维护的应用信息一致</t>
    <phoneticPr fontId="1" type="noConversion"/>
  </si>
  <si>
    <t>5.正确实现APK下载</t>
    <phoneticPr fontId="1" type="noConversion"/>
  </si>
  <si>
    <t>3.1显示应用名称、时间、版本、开发者、状态、提交内容类型
3.2提供应用名称、日期区间、开发者名称、审核状态、提交内容类型搜索
3.3提供审核管理、下载操作
3.420条以上翻页显示
3.5提供导出功能按钮</t>
    <phoneticPr fontId="1" type="noConversion"/>
  </si>
  <si>
    <t>3.1-3.6内容显示正确，与应用审核版本的信息一致
3.5内容显示包含待审核、审核通过、审核不通过3中状态，与应用版本的时间审核状态的信息一致</t>
    <phoneticPr fontId="1" type="noConversion"/>
  </si>
  <si>
    <t>3.1模糊匹配
3.2精确匹配
3.3模糊匹配
3.4精确匹配
3.5精确匹配，包含更新包含APK和不包含APK两种情况</t>
    <phoneticPr fontId="1" type="noConversion"/>
  </si>
  <si>
    <t>3.查询出所有的待审核、审核通过和审核不通过的应用数据</t>
    <phoneticPr fontId="1" type="noConversion"/>
  </si>
  <si>
    <t>3.进入应用审核详情页面</t>
    <phoneticPr fontId="1" type="noConversion"/>
  </si>
  <si>
    <t>4.状态为“待审核”</t>
    <phoneticPr fontId="1" type="noConversion"/>
  </si>
  <si>
    <t>执行步骤4后：
5.1应用自动完成上架
5.2应用变为审核通过，待激活手动上架</t>
    <phoneticPr fontId="1" type="noConversion"/>
  </si>
  <si>
    <t>执行步骤4后：
5.1确认成功，应用审核失败
5.2确认成功，应用审核失败</t>
    <phoneticPr fontId="1" type="noConversion"/>
  </si>
  <si>
    <t>4.选中成功
5.输入成功
6.取消成功</t>
    <phoneticPr fontId="1" type="noConversion"/>
  </si>
  <si>
    <t>4.用户B操作失败，提示应用状态已变更</t>
    <phoneticPr fontId="1" type="noConversion"/>
  </si>
  <si>
    <t>4.状态包含待审核、审核通过和审核不通过</t>
    <phoneticPr fontId="1" type="noConversion"/>
  </si>
  <si>
    <t>4.与审核应用时填写一致</t>
    <phoneticPr fontId="1" type="noConversion"/>
  </si>
  <si>
    <t>4.1-4.6对应状态版本的信息一致</t>
    <phoneticPr fontId="1" type="noConversion"/>
  </si>
  <si>
    <t>4.1提交时间与实际提交应用时间一致
4.2审核时间与实际审核操作的时间一致</t>
    <phoneticPr fontId="1" type="noConversion"/>
  </si>
  <si>
    <t>3.1显示应用名称、开发者、变动时间、版本名称、变动类型、操作者
3.2提供应用名称、日期区间、开发者名称搜索
3.3提供查看详情操作
3.420条以上翻页显示
3.5提供导出功能按钮</t>
    <phoneticPr fontId="1" type="noConversion"/>
  </si>
  <si>
    <t>3.1-3.4内容显示正确，与应用变动记录版本的信息一致
3.5包含审核通过上线、审核通过等待、应用更新提交、审核通过开发者放弃上线
3.6正确显示实际操作者</t>
    <phoneticPr fontId="1" type="noConversion"/>
  </si>
  <si>
    <t>3.1模糊匹配
3.2精确匹配
3.3模糊匹配</t>
    <phoneticPr fontId="1" type="noConversion"/>
  </si>
  <si>
    <t>3.查询出所有的应用变动记录应用数据</t>
    <phoneticPr fontId="1" type="noConversion"/>
  </si>
  <si>
    <t>4.根据3.1-3.4条件搜索的结果导出查询出的所有数据</t>
    <phoneticPr fontId="1" type="noConversion"/>
  </si>
  <si>
    <t>3.根据应用状态（待审核、审核通过、审核不通过、正在线上、已下架）进入各自的详情页</t>
    <phoneticPr fontId="1" type="noConversion"/>
  </si>
  <si>
    <t>4.正确对拷贝录入的内容进行校验</t>
    <phoneticPr fontId="1" type="noConversion"/>
  </si>
  <si>
    <t>4.正确对拷贝录入的内容进行非法校验，不允许输入</t>
    <phoneticPr fontId="1" type="noConversion"/>
  </si>
  <si>
    <t>3.下载成功，安装成功</t>
    <phoneticPr fontId="1" type="noConversion"/>
  </si>
  <si>
    <t>4.暂停成功
5.继续下载成功</t>
    <phoneticPr fontId="1" type="noConversion"/>
  </si>
  <si>
    <t>4.下载暂停，可以取消下载或重新下载</t>
    <phoneticPr fontId="1" type="noConversion"/>
  </si>
  <si>
    <t>3.只要后台订单生成，就可以继续下载，下载完成后安装使用</t>
    <phoneticPr fontId="1" type="noConversion"/>
  </si>
  <si>
    <t>3.只要后台订单生成，就可以继续支付购买成功</t>
    <phoneticPr fontId="1" type="noConversion"/>
  </si>
  <si>
    <t>1.冻结成功
2.app1应用不显示，不能购买，不能被搜索到
3.解冻成功
4.用户可以查看到app1，可以搜索到app1</t>
    <phoneticPr fontId="1" type="noConversion"/>
  </si>
  <si>
    <t>1.冻结成功
2.app1应用不显示，不能下载，不能被搜索到
3.解冻成功
4.用户可以查看到app1，可以搜索到app1</t>
    <phoneticPr fontId="1" type="noConversion"/>
  </si>
  <si>
    <t>功能性</t>
  </si>
  <si>
    <t>可靠性</t>
  </si>
  <si>
    <t>兼容性</t>
  </si>
  <si>
    <t>效率</t>
  </si>
  <si>
    <t>易用性</t>
  </si>
  <si>
    <t>业务场景</t>
    <phoneticPr fontId="1" type="noConversion"/>
  </si>
  <si>
    <t>异常测试</t>
  </si>
  <si>
    <t>中断测试</t>
  </si>
  <si>
    <t>场景测试</t>
  </si>
  <si>
    <t>界面测试</t>
  </si>
  <si>
    <t>安全测试</t>
  </si>
  <si>
    <t>Y</t>
  </si>
  <si>
    <t>N</t>
  </si>
  <si>
    <t>业务场景</t>
    <phoneticPr fontId="1" type="noConversion"/>
  </si>
  <si>
    <t>2.在设备VR2看到的详情购买按钮变为直接可下载</t>
    <phoneticPr fontId="1" type="noConversion"/>
  </si>
  <si>
    <t>业务场景</t>
    <phoneticPr fontId="1" type="noConversion"/>
  </si>
  <si>
    <t>3.可以直接下载，不用再次付费</t>
    <phoneticPr fontId="1" type="noConversion"/>
  </si>
  <si>
    <t>3.按钮变为打开应用，点击运行APK</t>
    <phoneticPr fontId="1" type="noConversion"/>
  </si>
  <si>
    <t>3.可以多次下载</t>
    <phoneticPr fontId="1" type="noConversion"/>
  </si>
  <si>
    <t>3.按钮变为打开应用，点击运行APK</t>
    <phoneticPr fontId="1" type="noConversion"/>
  </si>
  <si>
    <t>1.登录成功；
2.上传成功，解析APK正确；
3.审核通过成功，应用状态流转正确，变为审核通过未上线；
4.页面跳转正确；
5.应用上架成功，应用状态流转正确，变为正在线上；
6.更新保存成功；
7.应用下架成功，应用状态流转正确，变为已下架。</t>
    <phoneticPr fontId="1" type="noConversion"/>
  </si>
  <si>
    <t>1.登录成功；
2.上传成功，解析APK正确；
3.审核不通过操作成功，应用状态流转正确，变为审核不通过；
4.页面跳转正确；
5.更新保存成功；
6.后台只能审核更新后版本，审核通过成功；
7.应用上架成功，应用状态流转正确，变为正在线上；
8.更新保存成功；
9.应用下架成功，应用状态流转正确，变为已下架。</t>
    <phoneticPr fontId="1" type="noConversion"/>
  </si>
  <si>
    <t>1.登录成功；
2.页面跳转正确，提供更新版本功能；
3.更新保存成功；
4.审核通过成功，应用2.0状态流转正确，变为审核通过未上线；
5.应用2.0上架，应用1.0自动放弃上架</t>
    <phoneticPr fontId="1" type="noConversion"/>
  </si>
  <si>
    <t>功能交互</t>
  </si>
  <si>
    <t>新增应用上传APK_中断_网络异常_01</t>
    <phoneticPr fontId="1" type="noConversion"/>
  </si>
  <si>
    <t>新增应用上传APK_中断_超慢网速_01</t>
    <phoneticPr fontId="1" type="noConversion"/>
  </si>
  <si>
    <t>新增应用发布信息_功能_拷贝录入信息_01</t>
    <phoneticPr fontId="1" type="noConversion"/>
  </si>
  <si>
    <t>新增应用上传APK_场景_同一个APK多次上传_01</t>
    <phoneticPr fontId="1" type="noConversion"/>
  </si>
  <si>
    <t>新增应用上传APK_场景_同一个APK多个用户并发上传_01</t>
    <phoneticPr fontId="1" type="noConversion"/>
  </si>
  <si>
    <t>新增应用上传APK_场景_多个APK同一用户并发上传_01</t>
    <phoneticPr fontId="1" type="noConversion"/>
  </si>
  <si>
    <t>新增应用上传APK_场景_修改已上传APK的文件名后重新上传_01</t>
    <phoneticPr fontId="1" type="noConversion"/>
  </si>
  <si>
    <t>新增应用上传APK_场景_修改已上传APK的包名后重新上传_01</t>
    <phoneticPr fontId="1" type="noConversion"/>
  </si>
  <si>
    <t>新增应用提交_场景_重复提交审核_01</t>
    <phoneticPr fontId="1" type="noConversion"/>
  </si>
  <si>
    <t>APPStore用户下载应用_场景_正常下载流程_01</t>
    <phoneticPr fontId="1" type="noConversion"/>
  </si>
  <si>
    <t>APPStore用户下载应用_场景_暂停继续下载流程_01</t>
    <phoneticPr fontId="1" type="noConversion"/>
  </si>
  <si>
    <t>APPStore用户下载应用_场景_下载流程异常_01</t>
    <phoneticPr fontId="1" type="noConversion"/>
  </si>
  <si>
    <t>APPStore用户下载应用_场景_应用下载时被冻结_01</t>
    <phoneticPr fontId="1" type="noConversion"/>
  </si>
  <si>
    <t>APPStore用户下载应用_场景_应用支付时被冻结_01</t>
    <phoneticPr fontId="1" type="noConversion"/>
  </si>
  <si>
    <t>APPStore用户下载应用_场景_被冻结付费应用后恢复_01</t>
    <phoneticPr fontId="1" type="noConversion"/>
  </si>
  <si>
    <t>APPStore用户下载应用_场景_被冻结免费应用后恢复_01</t>
    <phoneticPr fontId="1" type="noConversion"/>
  </si>
  <si>
    <t>APPStore用户下载应用_场景_不同设备先后购买付费应用_01</t>
    <phoneticPr fontId="1" type="noConversion"/>
  </si>
  <si>
    <t>APPStore用户下载应用_场景_同一用户多次下载相同付费应用_01</t>
  </si>
  <si>
    <t>APPStore用户下载应用_场景_同一用户多次下载相同付费应用_01</t>
    <phoneticPr fontId="1" type="noConversion"/>
  </si>
  <si>
    <t>APPStore用户下载应用_场景_同一用户多次下载相同免费应用_01</t>
  </si>
  <si>
    <t>开发者发布更新应用_场景_流程_01</t>
  </si>
  <si>
    <t>开发者发布更新应用_场景_流程_02</t>
  </si>
  <si>
    <t>开发者发布更新应用_场景_流程_03</t>
  </si>
  <si>
    <t>开发者发布更新应用_场景_流程_05</t>
  </si>
  <si>
    <t>开发者发布更新应用_场景_流程_06</t>
  </si>
  <si>
    <t>新增应用解析APK_功能_解析有效APK文件_01</t>
    <phoneticPr fontId="1" type="noConversion"/>
  </si>
  <si>
    <t>新增应用提交_界面_提交审核按钮_01</t>
    <phoneticPr fontId="1" type="noConversion"/>
  </si>
  <si>
    <t>应用详情_功能_已冻结应用提示信息_01</t>
    <phoneticPr fontId="1" type="noConversion"/>
  </si>
  <si>
    <t>新增应用基础信息_功能_合法应用名称_01</t>
  </si>
  <si>
    <t>新增应用基础信息_功能_合法应用名称_02</t>
  </si>
  <si>
    <t>新增应用基础信息_功能_合法应用名称_03</t>
  </si>
  <si>
    <t>新增应用基础信息_功能_合法应用拼音_01</t>
  </si>
  <si>
    <t>新增应用基础信息_功能_合法应用介绍_01</t>
  </si>
  <si>
    <t>新增应用基础信息_功能_合法更新说明_01</t>
  </si>
  <si>
    <t>新增应用基础信息_功能_分类选择_01</t>
  </si>
  <si>
    <t>新增应用发布信息_功能_选择不限发布国家/地区_01</t>
  </si>
  <si>
    <t>新增应用发布信息_功能_选择特定地区的发布国家/地区_01</t>
  </si>
  <si>
    <t>新增应用发布信息_功能_分级选择_01</t>
  </si>
  <si>
    <t>新增应用发布信息_功能_使用设备选择_01</t>
  </si>
  <si>
    <t>新增应用发布信息_功能_使用设备选择边界值_01</t>
  </si>
  <si>
    <t>新增应用发布信息_功能_免费收费内容_01</t>
  </si>
  <si>
    <t>新增应用发布信息_功能_付费收费内容_01</t>
  </si>
  <si>
    <t>新增应用发布信息_功能_录入合法付费金额_01</t>
  </si>
  <si>
    <t>新增应用发布信息_功能_录入非法付费金额_01</t>
  </si>
  <si>
    <t>新增应用发布信息_功能_录入非法付费金额边界值_01</t>
  </si>
  <si>
    <t>新增应用发布信息_功能_帐户需求选择不需要账号_01</t>
  </si>
  <si>
    <t>新增应用发布信息_功能_帐户需求选择需要账号_01</t>
  </si>
  <si>
    <t>新增应用发布信息_功能_帐户需求帐户名校验_01</t>
  </si>
  <si>
    <t>新增应用发布信息_功能_帐户需求密码校验_01</t>
  </si>
  <si>
    <t>新增应用发布信息_功能_选择发布方式_01</t>
  </si>
  <si>
    <t>新增应用发布信息_功能_声明_01</t>
  </si>
  <si>
    <t>应用详情_功能_线上版本应用基本信息_01</t>
  </si>
  <si>
    <t>应用详情_功能_线上版本下载统计_01</t>
  </si>
  <si>
    <t>应用详情_功能_线上版本详细信息安装包信息_01</t>
  </si>
  <si>
    <t>应用详情_功能_线上版本详细信息应用基础信息_01</t>
  </si>
  <si>
    <t>应用详情_功能_线上版本详细信息应用发布信息_01</t>
  </si>
  <si>
    <t>应用详情_功能_线上版本下架弹窗UI检查_01</t>
  </si>
  <si>
    <t>应用详情_功能_审核中版本应用基本信息_01</t>
  </si>
  <si>
    <t>线上应用详情_功能_审核中版本详细信息安装包_01</t>
  </si>
  <si>
    <t>应用详情_功能_审核中版本详细信息应用基础信息_01</t>
  </si>
  <si>
    <t>应用详情_功能_审核中版本详细信息应用发布信息_01</t>
  </si>
  <si>
    <t>应用详情_功能_历史版本版本头信息_01</t>
  </si>
  <si>
    <t>应用详情_功能_历史版本版本详细信息_01</t>
  </si>
  <si>
    <t>应用详情_功能_历史版本版本异常情况_01</t>
  </si>
  <si>
    <t>更新应用环节展示_功能_更新节点_01</t>
  </si>
  <si>
    <t>更新应用页面信息加载_功能_应用安装包信息_01</t>
  </si>
  <si>
    <t>更新应用页面信息加载_功能_应用基础信息_01</t>
  </si>
  <si>
    <t>更新应用页面信息加载_功能_应用发布信息_01</t>
  </si>
  <si>
    <t>线上应用列表_功能_列表UI检查_01</t>
  </si>
  <si>
    <t>线上应用列表信息校验_功能_应用基本信息_01</t>
  </si>
  <si>
    <t>线上应用列表信息校验_功能_应用状态信息_01</t>
  </si>
  <si>
    <t>线上应用详情管理信息_功能_应用冻结_01</t>
  </si>
  <si>
    <t>线上应用详情应用信息_功能_安装包信息_01</t>
  </si>
  <si>
    <t>线上应用详情应用信息_功能_应用基础信息_01</t>
  </si>
  <si>
    <t>线上应用详情应用信息_功能_应用详细信息_01</t>
  </si>
  <si>
    <t>线上应用详情应用信息_功能_应用发布信息_01</t>
  </si>
  <si>
    <t>人工冻结应用列表信息校验_功能_应用基本信息_01</t>
  </si>
  <si>
    <t>人工冻结应用详情管理信息_功能_应用状态_01</t>
  </si>
  <si>
    <t>人工冻结应用详情管理信息_功能_冻结理由_01</t>
  </si>
  <si>
    <t>人工冻结应用详情管理信息_功能_冻结时间_01</t>
  </si>
  <si>
    <t>人工冻结应用详情应用信息表格_功能_应用基础信息_01</t>
  </si>
  <si>
    <t>应用审核应用列表信息校验_功能_应用基本信息_01</t>
  </si>
  <si>
    <t>应用审核待审核详情管理信息_功能_应用状态_01</t>
  </si>
  <si>
    <t>应用审核审核通过详情管理信息_功能_应用状态_01</t>
  </si>
  <si>
    <t>应用审核审核不通过详情管理信息_功能_冻结时间_01</t>
  </si>
  <si>
    <t>应用审核应用详情应用版本详情_功能_应用审核信息_01</t>
  </si>
  <si>
    <t>应用变动记录应用列表信息校验_功能_应用基本信息_01</t>
  </si>
  <si>
    <t>应用列表_功能_已冻结应用的封面展示_01</t>
    <phoneticPr fontId="1" type="noConversion"/>
  </si>
  <si>
    <t>3.1不解析标签，只作为文本展示
3.2不执行代码，只作为文本展示
3.3不执行SQL语句，只作为文本展示</t>
    <phoneticPr fontId="1" type="noConversion"/>
  </si>
  <si>
    <t>注册登录_功能_正常流程_01_ST</t>
    <phoneticPr fontId="1" type="noConversion"/>
  </si>
  <si>
    <t>注册登录_功能_正常流程_02_ST</t>
    <phoneticPr fontId="1" type="noConversion"/>
  </si>
  <si>
    <t>注册登录_功能_正常流程_03_ST</t>
    <phoneticPr fontId="1" type="noConversion"/>
  </si>
  <si>
    <t>注册登录_功能_正常流程_04_ST</t>
    <phoneticPr fontId="1" type="noConversion"/>
  </si>
  <si>
    <t>注册登录_功能_正常流程_05_ST</t>
    <phoneticPr fontId="1" type="noConversion"/>
  </si>
  <si>
    <t>注册登录_功能_正常流程_06_ST</t>
    <phoneticPr fontId="1" type="noConversion"/>
  </si>
  <si>
    <t>注册登录_功能_异常流程_01</t>
    <phoneticPr fontId="1" type="noConversion"/>
  </si>
  <si>
    <t>注册登录_功能_异常流程_02</t>
    <phoneticPr fontId="1" type="noConversion"/>
  </si>
  <si>
    <t>注册登录_功能_异常流程_03</t>
    <phoneticPr fontId="1" type="noConversion"/>
  </si>
  <si>
    <t>注册登录_功能_异常流程_04</t>
    <phoneticPr fontId="1" type="noConversion"/>
  </si>
  <si>
    <t>注册登录_功能_异常流程_05</t>
    <phoneticPr fontId="1" type="noConversion"/>
  </si>
  <si>
    <t>注册登录_功能_异常流程_06</t>
    <phoneticPr fontId="1" type="noConversion"/>
  </si>
  <si>
    <t>注册登录_功能_异常流程_07</t>
    <phoneticPr fontId="1" type="noConversion"/>
  </si>
  <si>
    <t>注册登录_功能_异常流程_08</t>
    <phoneticPr fontId="1" type="noConversion"/>
  </si>
  <si>
    <t>注册登录_功能_异常流程_09</t>
    <phoneticPr fontId="1" type="noConversion"/>
  </si>
  <si>
    <t>开发者中心_功能_正常流程_01_ST</t>
    <phoneticPr fontId="1" type="noConversion"/>
  </si>
  <si>
    <t>开发者中心_功能_正常流程_02_ST</t>
    <phoneticPr fontId="1" type="noConversion"/>
  </si>
  <si>
    <t>开发者中心_功能_正常流程_03_ST</t>
    <phoneticPr fontId="1" type="noConversion"/>
  </si>
  <si>
    <t>开发者中心_功能_正常流程_04_ST</t>
    <phoneticPr fontId="1" type="noConversion"/>
  </si>
  <si>
    <t>开发者中心_功能_正常流程_05_ST</t>
    <phoneticPr fontId="1" type="noConversion"/>
  </si>
  <si>
    <t>开发者中心_功能_正常流程_06_ST</t>
    <phoneticPr fontId="1" type="noConversion"/>
  </si>
  <si>
    <t>开发者中心_功能_异常流程_01</t>
    <phoneticPr fontId="1" type="noConversion"/>
  </si>
  <si>
    <t>开发者中心_功能_异常流程_02</t>
    <phoneticPr fontId="1" type="noConversion"/>
  </si>
  <si>
    <t>开发者中心_功能_异常流程_03</t>
    <phoneticPr fontId="1" type="noConversion"/>
  </si>
  <si>
    <t>开发者中心_功能_异常流程_04</t>
    <phoneticPr fontId="1" type="noConversion"/>
  </si>
  <si>
    <t>开发者中心_功能_异常流程_05</t>
    <phoneticPr fontId="1" type="noConversion"/>
  </si>
  <si>
    <t>1.登录成功；
2.页面跳转正确，提供更新版本功能；
3.更新保存成功；
4.审核通过成功，应用状态流转正确，变为审核通过未上线；
5.线上版本自动下架，更新版本上架成功</t>
    <phoneticPr fontId="1" type="noConversion"/>
  </si>
  <si>
    <t>业务场景</t>
    <phoneticPr fontId="1" type="noConversion"/>
  </si>
  <si>
    <t>1.登录成功；
2.上架成功；
3.版本1被冻结；
4.用户不能查看搜索和购买版本1；
5.更新保存成功，生成更新版本2；
6.用户不能查看搜索和购买版本2；
7.版本2后审核通过，但仍处于冻结中；
8.版本2上架成功，状态流转正确，变为正在线上；
9.用户不能查看搜索和购买版本2；
10.版本2解除冻结；
11.用户可以查看、搜索和购买下载版本2；
12.版本1自动下架成功，状态流转正确，变为已下架。</t>
    <phoneticPr fontId="1" type="noConversion"/>
  </si>
  <si>
    <t>业务场景</t>
    <phoneticPr fontId="1" type="noConversion"/>
  </si>
  <si>
    <t xml:space="preserve">1.登录成功；
2.修改密码成功；
3.用户注销成功；
4.旧密码登录失败，新密码登录成功
</t>
    <phoneticPr fontId="1" type="noConversion"/>
  </si>
  <si>
    <t>1.登录成功，显示A的账户信息；
2.A退出成功，B登录成功，显示B的账户信息；
3.B退出成功，C登录成功，显示C的账户信息；
4.C退出成功。</t>
    <phoneticPr fontId="1" type="noConversion"/>
  </si>
  <si>
    <t>2.可以访问</t>
    <phoneticPr fontId="1" type="noConversion"/>
  </si>
  <si>
    <t>1.无法登录</t>
    <phoneticPr fontId="1" type="noConversion"/>
  </si>
  <si>
    <t>2.无法访问</t>
    <phoneticPr fontId="1" type="noConversion"/>
  </si>
  <si>
    <t>1.登录成功；
2.登录成功；
3.退出成功；
4.账户A为退出状态，需要重新登录</t>
    <phoneticPr fontId="1" type="noConversion"/>
  </si>
  <si>
    <t>1.注册并登录成功；
2.申请提交成功，证书状态待审核；
3.绑定成功；
4.后台审核通过操作成功，证书状态审核通过；
5.邮箱激活成功；
6.证书信息正确，状态正确；
7.有权限下载文件和查看文档；
8.有权限上传、操作和查看应用；
9.退出成功</t>
    <phoneticPr fontId="1" type="noConversion"/>
  </si>
  <si>
    <t>1.注册并登录成功；
2.申请提交成功，证书状态待审核；
3.后台审核通过操作成功，证书状态审核通过；
4.邮箱激活成功；
5.证书信息正确，状态正确；
6.有权限下载文件和查看文档；
7.有权限上传、操作和查看应用；
8.退出成功</t>
    <phoneticPr fontId="1" type="noConversion"/>
  </si>
  <si>
    <t>4.必须绑定邮箱才能继续申请证书</t>
    <phoneticPr fontId="1" type="noConversion"/>
  </si>
  <si>
    <t>1.注册并登录成功；
2.申请提交成功，证书状态待审核；
3.绑定成功；
4.后台审核不通过操作成功，证书状态审核不通过；
5.无权限进入应用管理；
6.修改成功，重新提交成功；
7.后台审核通过操作成功，证书状态审核通过；
8.邮箱激活成功；
9.证书信息正确，状态正确；
10.有权限下载文件和查看文档；
11.有权限上传、操作和查看应用；
12.退出成功</t>
    <phoneticPr fontId="1" type="noConversion"/>
  </si>
  <si>
    <t>1.注册并登录成功；
2.申请提交成功，证书状态待审核；
3.后台审核不通过操作成功，证书状态审核不通过；
4.无权限进入应用管理；
5.修改成功，重新提交成功；
6.后台审核通过操作成功，证书状态审核通过；
7.邮箱激活成功；
8.证书信息正确，状态正确；
9.有权限下载文件和查看文档；
10.有权限上传、操作和查看应用；
11.退出成功</t>
    <phoneticPr fontId="1" type="noConversion"/>
  </si>
  <si>
    <t>应用商店测试用例评审表</t>
    <phoneticPr fontId="1" type="noConversion"/>
  </si>
  <si>
    <t>POK</t>
  </si>
  <si>
    <t>Fail</t>
  </si>
  <si>
    <t>本次先不涉及</t>
    <phoneticPr fontId="1" type="noConversion"/>
  </si>
  <si>
    <t>OK</t>
  </si>
  <si>
    <t>1.UI界面用例，与用户交付，非异常的，至少应该是Medium
2.冒烟用例必须是High
3.异常操作、冷僻操作最高只能是Medium</t>
    <phoneticPr fontId="1" type="noConversion"/>
  </si>
  <si>
    <t>不涉及</t>
    <phoneticPr fontId="1" type="noConversion"/>
  </si>
  <si>
    <t>1.场景用例应该是独立一份用例，用途不一样
2.关键字选择有误</t>
    <phoneticPr fontId="1" type="noConversion"/>
  </si>
  <si>
    <t>1.测试类型定义混淆（测试手法与质量属性定义）
2.压力和数据检查测试类型为0</t>
    <phoneticPr fontId="1" type="noConversion"/>
  </si>
  <si>
    <t>本次缺少测试设计环节评审，不涉及</t>
    <phoneticPr fontId="1" type="noConversion"/>
  </si>
  <si>
    <t>重复的很多，需要一一修改</t>
    <phoneticPr fontId="1" type="noConversion"/>
  </si>
  <si>
    <t>1.中止和回退流程基本上没有，需要补充
2.异常流程基本上不算是流程用例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</si>
</sst>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8">
    <font>
      <sz val="11"/>
      <color theme="1"/>
      <name val="宋体"/>
      <family val="2"/>
      <scheme val="minor"/>
    </font>
    <font>
      <sz val="9"/>
      <name val="宋体"/>
      <family val="3"/>
      <charset val="134"/>
      <scheme val="minor"/>
    </font>
    <font>
      <sz val="11"/>
      <name val="宋体"/>
      <family val="2"/>
      <scheme val="minor"/>
    </font>
    <font>
      <sz val="11"/>
      <name val="宋体"/>
      <family val="3"/>
      <charset val="134"/>
      <scheme val="minor"/>
    </font>
    <font>
      <b/>
      <sz val="18"/>
      <name val="宋体"/>
      <family val="3"/>
      <charset val="134"/>
      <scheme val="minor"/>
    </font>
    <font>
      <sz val="14"/>
      <name val="宋体"/>
      <family val="3"/>
      <charset val="134"/>
      <scheme val="minor"/>
    </font>
    <font>
      <b/>
      <sz val="14"/>
      <name val="宋体"/>
      <family val="3"/>
      <charset val="134"/>
      <scheme val="minor"/>
    </font>
    <font>
      <sz val="12"/>
      <name val="宋体"/>
      <family val="3"/>
      <charset val="134"/>
    </font>
    <font>
      <sz val="12"/>
      <name val="微软雅黑"/>
      <family val="2"/>
      <charset val="134"/>
    </font>
    <font>
      <b/>
      <sz val="20"/>
      <name val="微软雅黑"/>
      <family val="2"/>
      <charset val="134"/>
    </font>
    <font>
      <sz val="9"/>
      <name val="宋体"/>
      <family val="3"/>
      <charset val="134"/>
    </font>
    <font>
      <b/>
      <sz val="22"/>
      <name val="微软雅黑"/>
      <family val="2"/>
      <charset val="134"/>
    </font>
    <font>
      <sz val="10"/>
      <name val="微软雅黑"/>
      <family val="2"/>
      <charset val="134"/>
    </font>
    <font>
      <sz val="10"/>
      <color rgb="FF000000"/>
      <name val="微软雅黑"/>
      <family val="2"/>
      <charset val="134"/>
    </font>
    <font>
      <sz val="10"/>
      <name val="Arial"/>
      <family val="2"/>
    </font>
    <font>
      <b/>
      <sz val="10"/>
      <color indexed="8"/>
      <name val="微软雅黑"/>
      <family val="2"/>
      <charset val="134"/>
    </font>
    <font>
      <b/>
      <sz val="10"/>
      <name val="微软雅黑"/>
      <family val="2"/>
      <charset val="134"/>
    </font>
    <font>
      <b/>
      <sz val="14"/>
      <name val="微软雅黑"/>
      <family val="2"/>
      <charset val="134"/>
    </font>
    <font>
      <sz val="11"/>
      <color theme="1"/>
      <name val="宋体"/>
      <family val="3"/>
      <charset val="134"/>
      <scheme val="minor"/>
    </font>
    <font>
      <sz val="11"/>
      <color theme="1"/>
      <name val="宋体"/>
      <family val="2"/>
      <scheme val="minor"/>
    </font>
    <font>
      <b/>
      <sz val="10"/>
      <name val="黑体"/>
      <family val="3"/>
      <charset val="134"/>
    </font>
    <font>
      <b/>
      <sz val="10"/>
      <name val="Arial"/>
      <family val="2"/>
    </font>
    <font>
      <b/>
      <u/>
      <sz val="20"/>
      <name val="微软雅黑"/>
      <family val="2"/>
      <charset val="134"/>
    </font>
    <font>
      <b/>
      <sz val="12"/>
      <name val="微软雅黑"/>
      <family val="2"/>
      <charset val="134"/>
    </font>
    <font>
      <b/>
      <sz val="9"/>
      <name val="黑体"/>
      <family val="3"/>
      <charset val="134"/>
    </font>
    <font>
      <b/>
      <sz val="9"/>
      <color theme="9"/>
      <name val="Arial"/>
      <family val="2"/>
    </font>
    <font>
      <b/>
      <sz val="9"/>
      <name val="宋体"/>
      <family val="3"/>
      <charset val="134"/>
    </font>
    <font>
      <b/>
      <sz val="9"/>
      <color indexed="12"/>
      <name val="Arial"/>
      <family val="2"/>
    </font>
    <font>
      <b/>
      <sz val="9"/>
      <name val="Arial"/>
      <family val="2"/>
    </font>
    <font>
      <b/>
      <sz val="11"/>
      <color theme="1"/>
      <name val="微软雅黑"/>
      <family val="2"/>
      <charset val="134"/>
    </font>
    <font>
      <b/>
      <sz val="10"/>
      <color theme="1"/>
      <name val="微软雅黑"/>
      <family val="2"/>
      <charset val="134"/>
    </font>
    <font>
      <sz val="12"/>
      <name val="Arial"/>
      <family val="2"/>
    </font>
    <font>
      <b/>
      <sz val="10"/>
      <name val="宋体"/>
      <family val="3"/>
      <charset val="134"/>
    </font>
    <font>
      <sz val="11"/>
      <name val="Times New Roman"/>
      <family val="1"/>
    </font>
    <font>
      <sz val="9"/>
      <name val="微软雅黑"/>
      <family val="2"/>
      <charset val="134"/>
    </font>
    <font>
      <sz val="10"/>
      <name val="宋体"/>
      <family val="3"/>
      <charset val="134"/>
    </font>
    <font>
      <sz val="9"/>
      <color theme="1"/>
      <name val="微软雅黑"/>
      <family val="2"/>
      <charset val="134"/>
    </font>
    <font>
      <sz val="11"/>
      <color theme="1"/>
      <name val="Arial Unicode MS"/>
      <family val="2"/>
      <charset val="134"/>
    </font>
  </fonts>
  <fills count="9">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indexed="42"/>
        <bgColor indexed="64"/>
      </patternFill>
    </fill>
    <fill>
      <patternFill patternType="solid">
        <fgColor indexed="43"/>
        <bgColor indexed="64"/>
      </patternFill>
    </fill>
    <fill>
      <patternFill patternType="solid">
        <fgColor indexed="22"/>
        <bgColor indexed="64"/>
      </patternFill>
    </fill>
    <fill>
      <gradientFill degree="90">
        <stop position="0">
          <color theme="0"/>
        </stop>
        <stop position="1">
          <color theme="0"/>
        </stop>
      </gradientFill>
    </fill>
    <fill>
      <patternFill patternType="solid">
        <fgColor indexed="47"/>
        <bgColor indexed="64"/>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top style="hair">
        <color indexed="64"/>
      </top>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diagonal/>
    </border>
  </borders>
  <cellStyleXfs count="11">
    <xf numFmtId="0" fontId="0" fillId="0" borderId="0"/>
    <xf numFmtId="0" fontId="7" fillId="0" borderId="0">
      <alignment vertical="center"/>
    </xf>
    <xf numFmtId="0" fontId="14" fillId="0" borderId="0"/>
    <xf numFmtId="0" fontId="7" fillId="0" borderId="0"/>
    <xf numFmtId="0" fontId="18" fillId="0" borderId="0">
      <alignment vertical="center"/>
    </xf>
    <xf numFmtId="0" fontId="19" fillId="0" borderId="0"/>
    <xf numFmtId="0" fontId="7" fillId="0" borderId="0"/>
    <xf numFmtId="0" fontId="31" fillId="0" borderId="0"/>
    <xf numFmtId="0" fontId="7" fillId="0" borderId="0">
      <alignment vertical="center"/>
    </xf>
    <xf numFmtId="0" fontId="33" fillId="0" borderId="0">
      <alignment horizontal="center" vertical="center" wrapText="1"/>
    </xf>
    <xf numFmtId="0" fontId="7" fillId="0" borderId="0"/>
  </cellStyleXfs>
  <cellXfs count="118">
    <xf numFmtId="0" fontId="0" fillId="0" borderId="0" xfId="0"/>
    <xf numFmtId="0" fontId="3" fillId="0" borderId="0" xfId="0" applyFont="1" applyFill="1"/>
    <xf numFmtId="0" fontId="3" fillId="0" borderId="0" xfId="0" applyFont="1" applyFill="1" applyAlignment="1">
      <alignment vertical="center"/>
    </xf>
    <xf numFmtId="0" fontId="3" fillId="0" borderId="0" xfId="0" applyFont="1" applyFill="1" applyAlignment="1">
      <alignment horizontal="center" vertical="center"/>
    </xf>
    <xf numFmtId="0" fontId="5" fillId="0" borderId="0" xfId="0" applyFont="1" applyFill="1" applyAlignment="1">
      <alignment horizontal="center"/>
    </xf>
    <xf numFmtId="0" fontId="5" fillId="0" borderId="0" xfId="0" applyFont="1" applyFill="1" applyAlignment="1">
      <alignment horizontal="center" vertical="center"/>
    </xf>
    <xf numFmtId="0" fontId="6" fillId="2" borderId="0" xfId="0" applyFont="1" applyFill="1" applyAlignment="1">
      <alignment wrapText="1"/>
    </xf>
    <xf numFmtId="0" fontId="6" fillId="2" borderId="0" xfId="0" applyFont="1" applyFill="1"/>
    <xf numFmtId="0" fontId="3" fillId="0" borderId="0" xfId="0" applyFont="1" applyFill="1" applyAlignment="1">
      <alignment horizontal="left"/>
    </xf>
    <xf numFmtId="0" fontId="6" fillId="2" borderId="0" xfId="0" applyFont="1" applyFill="1" applyAlignment="1">
      <alignment horizontal="center" vertical="center"/>
    </xf>
    <xf numFmtId="0" fontId="0" fillId="0" borderId="0" xfId="0" applyAlignment="1">
      <alignment horizontal="center" vertical="center"/>
    </xf>
    <xf numFmtId="0" fontId="16" fillId="4" borderId="13" xfId="2" applyFont="1" applyFill="1" applyBorder="1" applyAlignment="1">
      <alignment horizontal="center" vertical="center"/>
    </xf>
    <xf numFmtId="0" fontId="16" fillId="4" borderId="14" xfId="2" applyFont="1" applyFill="1" applyBorder="1" applyAlignment="1">
      <alignment horizontal="center" vertical="center"/>
    </xf>
    <xf numFmtId="0" fontId="16" fillId="4" borderId="18" xfId="2" applyFont="1" applyFill="1" applyBorder="1" applyAlignment="1">
      <alignment horizontal="center" vertical="center"/>
    </xf>
    <xf numFmtId="0" fontId="16" fillId="4" borderId="19" xfId="2" applyFont="1" applyFill="1" applyBorder="1" applyAlignment="1">
      <alignment horizontal="center" vertical="center"/>
    </xf>
    <xf numFmtId="0" fontId="12" fillId="5" borderId="20" xfId="2" applyFont="1" applyFill="1" applyBorder="1" applyAlignment="1">
      <alignment horizontal="center"/>
    </xf>
    <xf numFmtId="0" fontId="12" fillId="5" borderId="21" xfId="2" applyFont="1" applyFill="1" applyBorder="1"/>
    <xf numFmtId="0" fontId="12" fillId="5" borderId="25" xfId="2" applyFont="1" applyFill="1" applyBorder="1"/>
    <xf numFmtId="0" fontId="8" fillId="3" borderId="0" xfId="5" applyFont="1" applyFill="1" applyBorder="1" applyAlignment="1">
      <alignment vertical="center"/>
    </xf>
    <xf numFmtId="0" fontId="19" fillId="0" borderId="0" xfId="5"/>
    <xf numFmtId="0" fontId="8" fillId="3" borderId="1" xfId="5" applyFont="1" applyFill="1" applyBorder="1" applyAlignment="1">
      <alignment vertical="center"/>
    </xf>
    <xf numFmtId="0" fontId="8" fillId="3" borderId="2" xfId="5" applyFont="1" applyFill="1" applyBorder="1" applyAlignment="1">
      <alignment vertical="center"/>
    </xf>
    <xf numFmtId="0" fontId="8" fillId="3" borderId="3" xfId="5" applyFont="1" applyFill="1" applyBorder="1" applyAlignment="1">
      <alignment vertical="center"/>
    </xf>
    <xf numFmtId="0" fontId="8" fillId="3" borderId="4" xfId="5" applyFont="1" applyFill="1" applyBorder="1" applyAlignment="1">
      <alignment vertical="center"/>
    </xf>
    <xf numFmtId="0" fontId="8" fillId="3" borderId="5" xfId="5" applyFont="1" applyFill="1" applyBorder="1" applyAlignment="1">
      <alignment vertical="center"/>
    </xf>
    <xf numFmtId="0" fontId="10" fillId="0" borderId="0" xfId="6" applyFont="1" applyFill="1" applyBorder="1" applyAlignment="1">
      <alignment horizontal="left" vertical="center" wrapText="1"/>
    </xf>
    <xf numFmtId="0" fontId="11" fillId="3" borderId="0" xfId="5" applyFont="1" applyFill="1" applyBorder="1" applyAlignment="1"/>
    <xf numFmtId="0" fontId="24" fillId="6" borderId="40" xfId="6" applyFont="1" applyFill="1" applyBorder="1" applyAlignment="1">
      <alignment horizontal="center" vertical="center" wrapText="1"/>
    </xf>
    <xf numFmtId="0" fontId="25" fillId="0" borderId="41" xfId="6" applyNumberFormat="1" applyFont="1" applyFill="1" applyBorder="1" applyAlignment="1">
      <alignment horizontal="center" vertical="center" wrapText="1"/>
    </xf>
    <xf numFmtId="0" fontId="26" fillId="6" borderId="41" xfId="6" applyFont="1" applyFill="1" applyBorder="1" applyAlignment="1">
      <alignment horizontal="center" vertical="center" wrapText="1"/>
    </xf>
    <xf numFmtId="0" fontId="27" fillId="0" borderId="41" xfId="6" applyNumberFormat="1" applyFont="1" applyFill="1" applyBorder="1" applyAlignment="1" applyProtection="1">
      <alignment horizontal="center" vertical="center" wrapText="1"/>
    </xf>
    <xf numFmtId="0" fontId="27" fillId="0" borderId="42" xfId="6" applyNumberFormat="1" applyFont="1" applyFill="1" applyBorder="1" applyAlignment="1">
      <alignment horizontal="center" vertical="center" wrapText="1"/>
    </xf>
    <xf numFmtId="0" fontId="24" fillId="6" borderId="43" xfId="6" applyFont="1" applyFill="1" applyBorder="1" applyAlignment="1">
      <alignment horizontal="left" vertical="center" wrapText="1"/>
    </xf>
    <xf numFmtId="0" fontId="27" fillId="0" borderId="44" xfId="6" applyNumberFormat="1" applyFont="1" applyFill="1" applyBorder="1" applyAlignment="1">
      <alignment horizontal="center" vertical="center" wrapText="1"/>
    </xf>
    <xf numFmtId="0" fontId="26" fillId="6" borderId="44" xfId="6" applyFont="1" applyFill="1" applyBorder="1" applyAlignment="1">
      <alignment horizontal="center" vertical="center" wrapText="1"/>
    </xf>
    <xf numFmtId="0" fontId="27" fillId="0" borderId="44" xfId="6" applyFont="1" applyFill="1" applyBorder="1" applyAlignment="1">
      <alignment horizontal="center" vertical="center" wrapText="1"/>
    </xf>
    <xf numFmtId="0" fontId="27" fillId="0" borderId="45" xfId="6" applyFont="1" applyFill="1" applyBorder="1" applyAlignment="1">
      <alignment horizontal="center" vertical="center" wrapText="1"/>
    </xf>
    <xf numFmtId="0" fontId="15" fillId="7" borderId="0" xfId="2" applyFont="1" applyFill="1" applyBorder="1" applyAlignment="1">
      <alignment vertical="center"/>
    </xf>
    <xf numFmtId="0" fontId="12" fillId="0" borderId="6" xfId="5" applyFont="1" applyBorder="1" applyAlignment="1">
      <alignment horizontal="center" vertical="top" wrapText="1"/>
    </xf>
    <xf numFmtId="0" fontId="12" fillId="0" borderId="7" xfId="5" applyFont="1" applyBorder="1" applyAlignment="1">
      <alignment horizontal="center" vertical="top" wrapText="1"/>
    </xf>
    <xf numFmtId="0" fontId="13" fillId="0" borderId="8" xfId="5" applyFont="1" applyBorder="1" applyAlignment="1">
      <alignment horizontal="center" vertical="top" wrapText="1"/>
    </xf>
    <xf numFmtId="0" fontId="12" fillId="0" borderId="9" xfId="5" applyFont="1" applyBorder="1" applyAlignment="1">
      <alignment horizontal="center" vertical="top" wrapText="1"/>
    </xf>
    <xf numFmtId="0" fontId="13" fillId="0" borderId="9" xfId="5" applyFont="1" applyBorder="1" applyAlignment="1">
      <alignment horizontal="center" vertical="top" wrapText="1"/>
    </xf>
    <xf numFmtId="14" fontId="13" fillId="0" borderId="9" xfId="5" applyNumberFormat="1" applyFont="1" applyBorder="1" applyAlignment="1">
      <alignment horizontal="center" vertical="top" wrapText="1"/>
    </xf>
    <xf numFmtId="14" fontId="12" fillId="5" borderId="21" xfId="2" applyNumberFormat="1" applyFont="1" applyFill="1" applyBorder="1"/>
    <xf numFmtId="0" fontId="8" fillId="3" borderId="26" xfId="5" applyFont="1" applyFill="1" applyBorder="1" applyAlignment="1">
      <alignment vertical="center"/>
    </xf>
    <xf numFmtId="0" fontId="8" fillId="3" borderId="27" xfId="5" applyFont="1" applyFill="1" applyBorder="1" applyAlignment="1">
      <alignment vertical="center"/>
    </xf>
    <xf numFmtId="0" fontId="8" fillId="3" borderId="27" xfId="5" applyFont="1" applyFill="1" applyBorder="1" applyAlignment="1">
      <alignment vertical="center" wrapText="1"/>
    </xf>
    <xf numFmtId="0" fontId="8" fillId="3" borderId="9" xfId="5" applyFont="1" applyFill="1" applyBorder="1" applyAlignment="1">
      <alignment vertical="center"/>
    </xf>
    <xf numFmtId="0" fontId="8" fillId="3" borderId="0" xfId="5" applyFont="1" applyFill="1" applyBorder="1" applyAlignment="1">
      <alignment vertical="center" wrapText="1"/>
    </xf>
    <xf numFmtId="0" fontId="32" fillId="8" borderId="46" xfId="7" applyNumberFormat="1" applyFont="1" applyFill="1" applyBorder="1" applyAlignment="1" applyProtection="1">
      <alignment horizontal="center" vertical="center"/>
    </xf>
    <xf numFmtId="0" fontId="32" fillId="8" borderId="46" xfId="7" applyNumberFormat="1" applyFont="1" applyFill="1" applyBorder="1" applyAlignment="1" applyProtection="1">
      <alignment horizontal="center" vertical="center" wrapText="1"/>
    </xf>
    <xf numFmtId="0" fontId="7" fillId="0" borderId="0" xfId="8">
      <alignment vertical="center"/>
    </xf>
    <xf numFmtId="0" fontId="34" fillId="0" borderId="44" xfId="9" applyFont="1" applyBorder="1" applyAlignment="1">
      <alignment horizontal="center" vertical="center"/>
    </xf>
    <xf numFmtId="0" fontId="34" fillId="0" borderId="44" xfId="9" applyFont="1" applyBorder="1" applyAlignment="1">
      <alignment horizontal="left" vertical="top" wrapText="1"/>
    </xf>
    <xf numFmtId="0" fontId="35" fillId="0" borderId="44" xfId="8" applyFont="1" applyBorder="1" applyAlignment="1">
      <alignment horizontal="center" vertical="center"/>
    </xf>
    <xf numFmtId="0" fontId="35" fillId="0" borderId="0" xfId="8" applyFont="1">
      <alignment vertical="center"/>
    </xf>
    <xf numFmtId="0" fontId="7" fillId="0" borderId="0" xfId="8" applyAlignment="1">
      <alignment vertical="center" wrapText="1"/>
    </xf>
    <xf numFmtId="0" fontId="7" fillId="0" borderId="0" xfId="8" applyAlignment="1">
      <alignment vertical="center"/>
    </xf>
    <xf numFmtId="0" fontId="7" fillId="0" borderId="0" xfId="8" applyAlignment="1">
      <alignment horizontal="center" vertical="center"/>
    </xf>
    <xf numFmtId="0" fontId="30" fillId="3" borderId="0" xfId="5" applyFont="1" applyFill="1" applyBorder="1" applyAlignment="1">
      <alignment horizontal="center"/>
    </xf>
    <xf numFmtId="0" fontId="30" fillId="3" borderId="0" xfId="5" applyFont="1" applyFill="1" applyBorder="1"/>
    <xf numFmtId="0" fontId="36" fillId="0" borderId="0" xfId="0" applyFont="1"/>
    <xf numFmtId="0" fontId="37" fillId="0" borderId="47" xfId="0" applyFont="1" applyFill="1" applyBorder="1" applyAlignment="1">
      <alignment vertical="center" wrapText="1"/>
    </xf>
    <xf numFmtId="0" fontId="37" fillId="0" borderId="48" xfId="0" applyFont="1" applyFill="1" applyBorder="1" applyAlignment="1">
      <alignment horizontal="left" vertical="center" wrapText="1"/>
    </xf>
    <xf numFmtId="0" fontId="37" fillId="0" borderId="49" xfId="0" applyFont="1" applyFill="1" applyBorder="1" applyAlignment="1">
      <alignment horizontal="left" vertical="center" wrapText="1"/>
    </xf>
    <xf numFmtId="0" fontId="37" fillId="0" borderId="48" xfId="0" applyFont="1" applyFill="1" applyBorder="1" applyAlignment="1">
      <alignment vertical="center" wrapText="1"/>
    </xf>
    <xf numFmtId="0" fontId="37" fillId="0" borderId="48" xfId="0" applyFont="1" applyFill="1" applyBorder="1" applyAlignment="1">
      <alignment horizontal="center" vertical="center" wrapText="1"/>
    </xf>
    <xf numFmtId="0" fontId="32" fillId="8" borderId="44" xfId="7" applyNumberFormat="1" applyFont="1" applyFill="1" applyBorder="1" applyAlignment="1" applyProtection="1">
      <alignment horizontal="center" vertical="center"/>
    </xf>
    <xf numFmtId="0" fontId="35" fillId="0" borderId="44" xfId="8" applyFont="1" applyBorder="1">
      <alignment vertical="center"/>
    </xf>
    <xf numFmtId="0" fontId="7" fillId="0" borderId="44" xfId="8" applyBorder="1">
      <alignment vertical="center"/>
    </xf>
    <xf numFmtId="0" fontId="37" fillId="0" borderId="44" xfId="0" applyFont="1" applyFill="1" applyBorder="1" applyAlignment="1">
      <alignment vertical="center" wrapText="1"/>
    </xf>
    <xf numFmtId="0" fontId="7" fillId="0" borderId="48" xfId="8" applyBorder="1">
      <alignment vertical="center"/>
    </xf>
    <xf numFmtId="0" fontId="34" fillId="0" borderId="48" xfId="9" applyFont="1" applyBorder="1" applyAlignment="1">
      <alignment horizontal="center" vertical="center"/>
    </xf>
    <xf numFmtId="0" fontId="35" fillId="0" borderId="48" xfId="8" applyFont="1" applyBorder="1" applyAlignment="1">
      <alignment horizontal="center" vertical="center"/>
    </xf>
    <xf numFmtId="0" fontId="9" fillId="3" borderId="4" xfId="5" applyFont="1" applyFill="1" applyBorder="1" applyAlignment="1">
      <alignment horizontal="center" vertical="center"/>
    </xf>
    <xf numFmtId="0" fontId="23" fillId="3" borderId="0" xfId="5" applyFont="1" applyFill="1" applyBorder="1" applyAlignment="1">
      <alignment horizontal="center" vertical="center"/>
    </xf>
    <xf numFmtId="0" fontId="23" fillId="3" borderId="5" xfId="5" applyFont="1" applyFill="1" applyBorder="1" applyAlignment="1">
      <alignment horizontal="center" vertical="center"/>
    </xf>
    <xf numFmtId="0" fontId="20" fillId="6" borderId="34" xfId="6" applyFont="1" applyFill="1" applyBorder="1" applyAlignment="1">
      <alignment horizontal="center" vertical="center" wrapText="1"/>
    </xf>
    <xf numFmtId="0" fontId="20" fillId="6" borderId="35" xfId="6" applyFont="1" applyFill="1" applyBorder="1" applyAlignment="1">
      <alignment horizontal="center" vertical="center" wrapText="1"/>
    </xf>
    <xf numFmtId="0" fontId="20" fillId="6" borderId="36" xfId="6" applyFont="1" applyFill="1" applyBorder="1" applyAlignment="1">
      <alignment horizontal="center" vertical="center" wrapText="1"/>
    </xf>
    <xf numFmtId="0" fontId="20" fillId="6" borderId="37" xfId="6" applyFont="1" applyFill="1" applyBorder="1" applyAlignment="1">
      <alignment horizontal="center" vertical="center" wrapText="1"/>
    </xf>
    <xf numFmtId="0" fontId="20" fillId="6" borderId="38" xfId="6" applyFont="1" applyFill="1" applyBorder="1" applyAlignment="1">
      <alignment horizontal="center" vertical="center" wrapText="1"/>
    </xf>
    <xf numFmtId="0" fontId="20" fillId="6" borderId="39" xfId="6" applyFont="1" applyFill="1" applyBorder="1" applyAlignment="1">
      <alignment horizontal="center" vertical="center" wrapText="1"/>
    </xf>
    <xf numFmtId="0" fontId="20" fillId="6" borderId="28" xfId="6" applyFont="1" applyFill="1" applyBorder="1" applyAlignment="1">
      <alignment horizontal="center" vertical="center" wrapText="1"/>
    </xf>
    <xf numFmtId="0" fontId="20" fillId="6" borderId="29" xfId="6" applyFont="1" applyFill="1" applyBorder="1" applyAlignment="1">
      <alignment horizontal="center" vertical="center" wrapText="1"/>
    </xf>
    <xf numFmtId="9" fontId="21" fillId="0" borderId="29" xfId="6" applyNumberFormat="1" applyFont="1" applyFill="1" applyBorder="1" applyAlignment="1">
      <alignment horizontal="center" vertical="center" wrapText="1"/>
    </xf>
    <xf numFmtId="0" fontId="21" fillId="0" borderId="29" xfId="6" applyFont="1" applyFill="1" applyBorder="1" applyAlignment="1">
      <alignment horizontal="center" vertical="center" wrapText="1"/>
    </xf>
    <xf numFmtId="0" fontId="21" fillId="0" borderId="30" xfId="6" applyFont="1" applyFill="1" applyBorder="1" applyAlignment="1">
      <alignment horizontal="center" vertical="center" wrapText="1"/>
    </xf>
    <xf numFmtId="0" fontId="20" fillId="6" borderId="31" xfId="6" applyFont="1" applyFill="1" applyBorder="1" applyAlignment="1">
      <alignment horizontal="center" vertical="center" wrapText="1"/>
    </xf>
    <xf numFmtId="0" fontId="20" fillId="6" borderId="32" xfId="6" applyFont="1" applyFill="1" applyBorder="1" applyAlignment="1">
      <alignment horizontal="center" vertical="center" wrapText="1"/>
    </xf>
    <xf numFmtId="10" fontId="21" fillId="0" borderId="32" xfId="6" applyNumberFormat="1" applyFont="1" applyFill="1" applyBorder="1" applyAlignment="1">
      <alignment horizontal="center" vertical="center" wrapText="1"/>
    </xf>
    <xf numFmtId="10" fontId="21" fillId="0" borderId="33" xfId="6" applyNumberFormat="1" applyFont="1" applyFill="1" applyBorder="1" applyAlignment="1">
      <alignment horizontal="center" vertical="center" wrapText="1"/>
    </xf>
    <xf numFmtId="0" fontId="22" fillId="3" borderId="4" xfId="5" applyFont="1" applyFill="1" applyBorder="1" applyAlignment="1">
      <alignment horizontal="left"/>
    </xf>
    <xf numFmtId="0" fontId="9" fillId="3" borderId="0" xfId="5" applyFont="1" applyFill="1" applyBorder="1" applyAlignment="1">
      <alignment horizontal="left"/>
    </xf>
    <xf numFmtId="0" fontId="9" fillId="3" borderId="5" xfId="5" applyFont="1" applyFill="1" applyBorder="1" applyAlignment="1">
      <alignment horizontal="left"/>
    </xf>
    <xf numFmtId="0" fontId="29" fillId="3" borderId="0" xfId="5" applyFont="1" applyFill="1" applyBorder="1" applyAlignment="1">
      <alignment horizontal="center"/>
    </xf>
    <xf numFmtId="0" fontId="15" fillId="4" borderId="10" xfId="2" applyFont="1" applyFill="1" applyBorder="1" applyAlignment="1">
      <alignment horizontal="center" vertical="center"/>
    </xf>
    <xf numFmtId="0" fontId="19" fillId="0" borderId="11" xfId="5" applyBorder="1" applyAlignment="1">
      <alignment horizontal="center" vertical="center"/>
    </xf>
    <xf numFmtId="0" fontId="19" fillId="0" borderId="12" xfId="5" applyBorder="1" applyAlignment="1">
      <alignment horizontal="center" vertical="center"/>
    </xf>
    <xf numFmtId="0" fontId="16" fillId="4" borderId="15" xfId="2" applyFont="1" applyFill="1" applyBorder="1" applyAlignment="1">
      <alignment horizontal="center" vertical="center"/>
    </xf>
    <xf numFmtId="0" fontId="16" fillId="4" borderId="16" xfId="2" applyFont="1" applyFill="1" applyBorder="1" applyAlignment="1">
      <alignment horizontal="center" vertical="center"/>
    </xf>
    <xf numFmtId="0" fontId="16" fillId="4" borderId="17" xfId="2" applyFont="1" applyFill="1" applyBorder="1" applyAlignment="1">
      <alignment horizontal="center" vertical="center"/>
    </xf>
    <xf numFmtId="0" fontId="12" fillId="5" borderId="22" xfId="2" applyFont="1" applyFill="1" applyBorder="1" applyAlignment="1"/>
    <xf numFmtId="0" fontId="12" fillId="5" borderId="23" xfId="2" applyFont="1" applyFill="1" applyBorder="1" applyAlignment="1"/>
    <xf numFmtId="0" fontId="12" fillId="5" borderId="24" xfId="2" applyFont="1" applyFill="1" applyBorder="1" applyAlignment="1"/>
    <xf numFmtId="0" fontId="17" fillId="3" borderId="0" xfId="5" applyFont="1" applyFill="1" applyBorder="1" applyAlignment="1">
      <alignment horizontal="center"/>
    </xf>
    <xf numFmtId="0" fontId="19" fillId="0" borderId="0" xfId="5" applyBorder="1" applyAlignment="1">
      <alignment horizontal="center" vertical="center"/>
    </xf>
    <xf numFmtId="0" fontId="3" fillId="0" borderId="0" xfId="0" applyFont="1" applyFill="1" applyAlignment="1">
      <alignment horizontal="left"/>
    </xf>
    <xf numFmtId="0" fontId="6" fillId="0" borderId="0" xfId="0" applyFont="1" applyFill="1" applyAlignment="1">
      <alignment horizontal="left"/>
    </xf>
    <xf numFmtId="0" fontId="4" fillId="0" borderId="0" xfId="0" applyFont="1" applyFill="1" applyAlignment="1">
      <alignment horizontal="center"/>
    </xf>
    <xf numFmtId="0" fontId="2" fillId="0" borderId="0" xfId="0" applyFont="1" applyFill="1" applyAlignment="1">
      <alignment horizontal="center"/>
    </xf>
    <xf numFmtId="0" fontId="5" fillId="0" borderId="0" xfId="0" applyFont="1" applyFill="1" applyAlignment="1">
      <alignment horizontal="center" vertical="center"/>
    </xf>
    <xf numFmtId="0" fontId="3" fillId="0" borderId="0" xfId="0" applyFont="1" applyFill="1" applyAlignment="1">
      <alignment horizontal="center"/>
    </xf>
    <xf numFmtId="0" fontId="5" fillId="0" borderId="0" xfId="0" applyFont="1" applyFill="1" applyAlignment="1">
      <alignment horizontal="center"/>
    </xf>
    <xf numFmtId="0" fontId="7" fillId="0" borderId="0" xfId="8" applyBorder="1">
      <alignment vertical="center"/>
    </xf>
    <xf numFmtId="0" fontId="3" fillId="0" borderId="0" xfId="0" applyFont="1" applyFill="1" applyAlignment="1">
      <alignment horizontal="left" vertical="top"/>
    </xf>
    <xf numFmtId="0" fontId="3" fillId="0" borderId="0" xfId="0" applyFont="1" applyFill="1" applyAlignment="1">
      <alignment horizontal="left" vertical="top" wrapText="1"/>
    </xf>
  </cellXfs>
  <cellStyles count="11">
    <cellStyle name="0,0_x000d__x000a_NA_x000d__x000a_" xfId="3"/>
    <cellStyle name="常规" xfId="0" builtinId="0"/>
    <cellStyle name="常规 2" xfId="1"/>
    <cellStyle name="常规 2 12" xfId="10"/>
    <cellStyle name="常规 3" xfId="4"/>
    <cellStyle name="常规 3 3" xfId="9"/>
    <cellStyle name="常规 9" xfId="5"/>
    <cellStyle name="常规_(模板)" xfId="2"/>
    <cellStyle name="常规_GT810测试列表-记录" xfId="6"/>
    <cellStyle name="常规_TeloneR03V00需求跟踪矩阵" xfId="7"/>
    <cellStyle name="常规_测试设计表单" xf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36719;&#20214;&#27979;&#35797;&#25991;&#26723;\&#27979;&#35797;&#26041;&#26696;&#25991;&#26723;\&#21326;&#20026;&#27979;&#35797;&#38656;&#27714;&#20998;&#26512;&#36807;&#31243;&#35814;&#35299;(MINI98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主菜单"/>
      <sheetName val="原始需求来源"/>
      <sheetName val="原始需求整理"/>
      <sheetName val="继承性分析"/>
      <sheetName val="测试原始需求"/>
      <sheetName val="测试规格分析准备"/>
      <sheetName val="测试类型分析"/>
      <sheetName val="功能交互分析"/>
      <sheetName val="测试特性建模准备"/>
      <sheetName val="测试特性建模过程"/>
      <sheetName val="产品测试规格整合"/>
      <sheetName val="产品测试规格"/>
    </sheetNames>
    <sheetDataSet>
      <sheetData sheetId="0"/>
      <sheetData sheetId="1">
        <row r="3">
          <cell r="B3" t="str">
            <v>DR001</v>
          </cell>
        </row>
        <row r="4">
          <cell r="B4" t="str">
            <v>DR002</v>
          </cell>
        </row>
        <row r="5">
          <cell r="B5" t="str">
            <v>DR003</v>
          </cell>
        </row>
        <row r="6">
          <cell r="B6" t="str">
            <v>UR001</v>
          </cell>
        </row>
        <row r="7">
          <cell r="B7" t="str">
            <v>PR001</v>
          </cell>
        </row>
        <row r="8">
          <cell r="B8" t="str">
            <v>SR001</v>
          </cell>
        </row>
        <row r="9">
          <cell r="B9" t="str">
            <v>ER001</v>
          </cell>
        </row>
      </sheetData>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topLeftCell="B1" workbookViewId="0">
      <selection activeCell="O7" sqref="O7"/>
    </sheetView>
  </sheetViews>
  <sheetFormatPr defaultRowHeight="13.5"/>
  <cols>
    <col min="1" max="4" width="9" style="19"/>
    <col min="5" max="5" width="10" style="19" bestFit="1" customWidth="1"/>
    <col min="6" max="16384" width="9" style="19"/>
  </cols>
  <sheetData>
    <row r="1" spans="1:21" ht="18" thickBot="1">
      <c r="A1" s="18"/>
      <c r="B1" s="18"/>
      <c r="C1" s="18"/>
      <c r="D1" s="18"/>
      <c r="E1" s="18"/>
      <c r="F1" s="18"/>
      <c r="G1" s="18"/>
      <c r="H1" s="18"/>
      <c r="I1" s="18"/>
      <c r="J1" s="18"/>
      <c r="K1" s="18"/>
    </row>
    <row r="2" spans="1:21" ht="18.75" thickTop="1" thickBot="1">
      <c r="A2" s="18"/>
      <c r="B2" s="20"/>
      <c r="C2" s="21"/>
      <c r="D2" s="21"/>
      <c r="E2" s="21"/>
      <c r="F2" s="21"/>
      <c r="G2" s="21"/>
      <c r="H2" s="21"/>
      <c r="I2" s="21"/>
      <c r="J2" s="21"/>
      <c r="K2" s="22"/>
      <c r="N2" s="84" t="s">
        <v>51</v>
      </c>
      <c r="O2" s="85"/>
      <c r="P2" s="86">
        <v>1</v>
      </c>
      <c r="Q2" s="87"/>
      <c r="R2" s="87"/>
      <c r="S2" s="87"/>
      <c r="T2" s="87"/>
      <c r="U2" s="88"/>
    </row>
    <row r="3" spans="1:21" ht="18" customHeight="1" thickBot="1">
      <c r="A3" s="18"/>
      <c r="B3" s="23"/>
      <c r="C3" s="18"/>
      <c r="D3" s="18"/>
      <c r="E3" s="18"/>
      <c r="F3" s="18"/>
      <c r="G3" s="18"/>
      <c r="H3" s="18"/>
      <c r="I3" s="18"/>
      <c r="J3" s="18"/>
      <c r="K3" s="24"/>
      <c r="N3" s="89" t="s">
        <v>52</v>
      </c>
      <c r="O3" s="90"/>
      <c r="P3" s="91"/>
      <c r="Q3" s="91"/>
      <c r="R3" s="91"/>
      <c r="S3" s="91"/>
      <c r="T3" s="91"/>
      <c r="U3" s="92"/>
    </row>
    <row r="4" spans="1:21" ht="30.75" thickTop="1" thickBot="1">
      <c r="A4" s="18"/>
      <c r="B4" s="93"/>
      <c r="C4" s="94"/>
      <c r="D4" s="94"/>
      <c r="E4" s="94"/>
      <c r="F4" s="94"/>
      <c r="G4" s="94"/>
      <c r="H4" s="94"/>
      <c r="I4" s="94"/>
      <c r="J4" s="94"/>
      <c r="K4" s="95"/>
      <c r="N4" s="25"/>
      <c r="O4" s="25"/>
      <c r="P4" s="25"/>
      <c r="Q4" s="25"/>
      <c r="R4" s="25"/>
      <c r="S4" s="25"/>
      <c r="T4" s="25"/>
      <c r="U4" s="25"/>
    </row>
    <row r="5" spans="1:21" ht="24.75" customHeight="1" thickTop="1">
      <c r="A5" s="18"/>
      <c r="B5" s="75" t="s">
        <v>566</v>
      </c>
      <c r="C5" s="76"/>
      <c r="D5" s="76"/>
      <c r="E5" s="76"/>
      <c r="F5" s="76"/>
      <c r="G5" s="76"/>
      <c r="H5" s="76"/>
      <c r="I5" s="76"/>
      <c r="J5" s="76"/>
      <c r="K5" s="77"/>
      <c r="N5" s="78" t="s">
        <v>53</v>
      </c>
      <c r="O5" s="79"/>
      <c r="P5" s="79"/>
      <c r="Q5" s="79"/>
      <c r="R5" s="79"/>
      <c r="S5" s="79"/>
      <c r="T5" s="79"/>
      <c r="U5" s="80"/>
    </row>
    <row r="6" spans="1:21" ht="18" thickBot="1">
      <c r="A6" s="18"/>
      <c r="B6" s="23"/>
      <c r="C6" s="18"/>
      <c r="D6" s="18"/>
      <c r="E6" s="18"/>
      <c r="F6" s="18"/>
      <c r="G6" s="18"/>
      <c r="H6" s="18"/>
      <c r="I6" s="18"/>
      <c r="J6" s="18"/>
      <c r="K6" s="24"/>
      <c r="N6" s="81"/>
      <c r="O6" s="82"/>
      <c r="P6" s="82"/>
      <c r="Q6" s="82"/>
      <c r="R6" s="82"/>
      <c r="S6" s="82"/>
      <c r="T6" s="82"/>
      <c r="U6" s="83"/>
    </row>
    <row r="7" spans="1:21" ht="32.25" thickTop="1">
      <c r="A7" s="18"/>
      <c r="B7" s="23"/>
      <c r="C7" s="18"/>
      <c r="D7" s="18"/>
      <c r="E7" s="26"/>
      <c r="F7" s="18"/>
      <c r="G7" s="18"/>
      <c r="H7" s="18"/>
      <c r="I7" s="18"/>
      <c r="J7" s="18"/>
      <c r="K7" s="24"/>
      <c r="N7" s="27" t="s">
        <v>54</v>
      </c>
      <c r="O7" s="28">
        <f>COUNTA(测试用例类型!A:A)-1</f>
        <v>255</v>
      </c>
      <c r="P7" s="29" t="s">
        <v>90</v>
      </c>
      <c r="Q7" s="30">
        <f>COUNTIF(测试用例类型!E:E,"3")</f>
        <v>116</v>
      </c>
      <c r="R7" s="29" t="s">
        <v>56</v>
      </c>
      <c r="S7" s="30">
        <f>COUNTIF(测试用例类型!E:E,"2")</f>
        <v>135</v>
      </c>
      <c r="T7" s="29" t="s">
        <v>57</v>
      </c>
      <c r="U7" s="31">
        <f>COUNTIF(测试用例类型!E:E,"1")</f>
        <v>4</v>
      </c>
    </row>
    <row r="8" spans="1:21" ht="17.25">
      <c r="A8" s="18"/>
      <c r="B8" s="23"/>
      <c r="C8" s="18"/>
      <c r="D8" s="18"/>
      <c r="E8" s="18"/>
      <c r="F8" s="18"/>
      <c r="G8" s="18"/>
      <c r="H8" s="18"/>
      <c r="I8" s="18"/>
      <c r="J8" s="18"/>
      <c r="K8" s="24"/>
      <c r="N8" s="32" t="s">
        <v>75</v>
      </c>
      <c r="O8" s="33">
        <f>COUNTIF(测试用例类型!G:G,"功能测试")</f>
        <v>157</v>
      </c>
      <c r="P8" s="29" t="s">
        <v>55</v>
      </c>
      <c r="Q8" s="33">
        <f>COUNTIFS(测试用例类型!G:G,"功能测试",测试用例类型!E:E,"3")</f>
        <v>64</v>
      </c>
      <c r="R8" s="34" t="s">
        <v>56</v>
      </c>
      <c r="S8" s="35">
        <f>COUNTIFS(测试用例类型!G:G,"功能测试",测试用例类型!E:E,"2")</f>
        <v>93</v>
      </c>
      <c r="T8" s="34" t="s">
        <v>57</v>
      </c>
      <c r="U8" s="36">
        <f>COUNTIFS(测试用例类型!G:G,"功能测试",测试用例类型!E:E,"1")</f>
        <v>0</v>
      </c>
    </row>
    <row r="9" spans="1:21" ht="17.25">
      <c r="A9" s="18"/>
      <c r="B9" s="23"/>
      <c r="C9" s="18"/>
      <c r="D9" s="18"/>
      <c r="E9" s="18"/>
      <c r="F9" s="18"/>
      <c r="G9" s="18"/>
      <c r="H9" s="18"/>
      <c r="I9" s="18"/>
      <c r="J9" s="18"/>
      <c r="K9" s="24"/>
      <c r="N9" s="32" t="s">
        <v>76</v>
      </c>
      <c r="O9" s="33">
        <f>COUNTIF(测试用例类型!G:G,"界面测试")</f>
        <v>6</v>
      </c>
      <c r="P9" s="29" t="s">
        <v>55</v>
      </c>
      <c r="Q9" s="33">
        <f>COUNTIFS(测试用例类型!G:G,"界面测试",测试用例类型!E:E,"3")</f>
        <v>0</v>
      </c>
      <c r="R9" s="34" t="s">
        <v>56</v>
      </c>
      <c r="S9" s="35">
        <f>COUNTIFS(测试用例类型!G:G,"界面测试",测试用例类型!E:E,"2")</f>
        <v>3</v>
      </c>
      <c r="T9" s="34" t="s">
        <v>57</v>
      </c>
      <c r="U9" s="36">
        <f>COUNTIFS(测试用例类型!G:G,"界面测试",测试用例类型!E:E,"1")</f>
        <v>3</v>
      </c>
    </row>
    <row r="10" spans="1:21" ht="17.25">
      <c r="A10" s="18"/>
      <c r="B10" s="23"/>
      <c r="C10" s="18"/>
      <c r="D10" s="18"/>
      <c r="E10" s="18"/>
      <c r="F10" s="18"/>
      <c r="G10" s="18"/>
      <c r="H10" s="18"/>
      <c r="I10" s="18"/>
      <c r="J10" s="18"/>
      <c r="K10" s="24"/>
      <c r="N10" s="32" t="s">
        <v>77</v>
      </c>
      <c r="O10" s="33">
        <f>COUNTIF(测试用例类型!G:G,"功能交互")</f>
        <v>12</v>
      </c>
      <c r="P10" s="29" t="s">
        <v>55</v>
      </c>
      <c r="Q10" s="33">
        <f>COUNTIFS(测试用例类型!G:G,"功能交互",测试用例类型!E:E,"3")</f>
        <v>12</v>
      </c>
      <c r="R10" s="34" t="s">
        <v>56</v>
      </c>
      <c r="S10" s="35">
        <f>COUNTIFS(测试用例类型!G:G,"功能交互",测试用例类型!E:E,"2")</f>
        <v>0</v>
      </c>
      <c r="T10" s="34" t="s">
        <v>57</v>
      </c>
      <c r="U10" s="36">
        <f>COUNTIFS(测试用例类型!G:G,"功能交互",测试用例类型!E:E,"1")</f>
        <v>0</v>
      </c>
    </row>
    <row r="11" spans="1:21" ht="17.25">
      <c r="A11" s="18"/>
      <c r="B11" s="23"/>
      <c r="C11" s="18"/>
      <c r="D11" s="18"/>
      <c r="E11" s="18"/>
      <c r="F11" s="18"/>
      <c r="G11" s="18"/>
      <c r="H11" s="18"/>
      <c r="I11" s="18"/>
      <c r="J11" s="18"/>
      <c r="K11" s="24"/>
      <c r="N11" s="32" t="s">
        <v>78</v>
      </c>
      <c r="O11" s="33">
        <f>COUNTIF(测试用例类型!G:G,"中断测试")</f>
        <v>2</v>
      </c>
      <c r="P11" s="29" t="s">
        <v>55</v>
      </c>
      <c r="Q11" s="33">
        <f>COUNTIFS(测试用例类型!G:G,"中断测试",测试用例类型!E:E,"3")</f>
        <v>0</v>
      </c>
      <c r="R11" s="34" t="s">
        <v>56</v>
      </c>
      <c r="S11" s="35">
        <f>COUNTIFS(测试用例类型!G:G,"中断测试",测试用例类型!E:E,"2")</f>
        <v>2</v>
      </c>
      <c r="T11" s="34" t="s">
        <v>57</v>
      </c>
      <c r="U11" s="36">
        <f>COUNTIFS(测试用例类型!G:G,"中断测试",测试用例类型!E:E,"1")</f>
        <v>0</v>
      </c>
    </row>
    <row r="12" spans="1:21" ht="17.25">
      <c r="A12" s="18"/>
      <c r="B12" s="23"/>
      <c r="C12" s="18"/>
      <c r="D12" s="18"/>
      <c r="E12" s="18"/>
      <c r="F12" s="18"/>
      <c r="G12" s="18"/>
      <c r="H12" s="18"/>
      <c r="I12" s="18"/>
      <c r="J12" s="18"/>
      <c r="K12" s="24"/>
      <c r="N12" s="32" t="s">
        <v>79</v>
      </c>
      <c r="O12" s="33">
        <f>COUNTIF(测试用例类型!G:G,"异常测试")</f>
        <v>36</v>
      </c>
      <c r="P12" s="29" t="s">
        <v>55</v>
      </c>
      <c r="Q12" s="33">
        <f>COUNTIFS(测试用例类型!G:G,"异常测试",测试用例类型!E:E,"3")</f>
        <v>6</v>
      </c>
      <c r="R12" s="34" t="s">
        <v>56</v>
      </c>
      <c r="S12" s="35">
        <f>COUNTIFS(测试用例类型!G:G,"异常测试",测试用例类型!E:E,"2")</f>
        <v>29</v>
      </c>
      <c r="T12" s="34" t="s">
        <v>57</v>
      </c>
      <c r="U12" s="36">
        <f>COUNTIFS(测试用例类型!G:G,"异常测试",测试用例类型!E:E,"1")</f>
        <v>1</v>
      </c>
    </row>
    <row r="13" spans="1:21" ht="18" thickBot="1">
      <c r="A13" s="18"/>
      <c r="B13" s="23"/>
      <c r="C13" s="18"/>
      <c r="D13" s="18"/>
      <c r="E13" s="18"/>
      <c r="F13" s="18"/>
      <c r="G13" s="18"/>
      <c r="H13" s="18"/>
      <c r="I13" s="18"/>
      <c r="J13" s="18"/>
      <c r="K13" s="24"/>
      <c r="N13" s="32" t="s">
        <v>58</v>
      </c>
      <c r="O13" s="33">
        <f>COUNTIF(测试用例类型!G:G,"性能测试")</f>
        <v>0</v>
      </c>
      <c r="P13" s="29" t="s">
        <v>55</v>
      </c>
      <c r="Q13" s="33">
        <f>COUNTIFS(测试用例类型!G:G,"性能测试",测试用例类型!E:E,"3")</f>
        <v>0</v>
      </c>
      <c r="R13" s="34" t="s">
        <v>56</v>
      </c>
      <c r="S13" s="35">
        <f>COUNTIFS(测试用例类型!G:G,"性能测试",测试用例类型!E:E,"2")</f>
        <v>0</v>
      </c>
      <c r="T13" s="34" t="s">
        <v>57</v>
      </c>
      <c r="U13" s="36">
        <f>COUNTIFS(测试用例类型!G:G,"性能测试",测试用例类型!E:E,"1")</f>
        <v>0</v>
      </c>
    </row>
    <row r="14" spans="1:21" ht="18" thickBot="1">
      <c r="A14" s="18"/>
      <c r="B14" s="23"/>
      <c r="C14" s="18"/>
      <c r="D14" s="37"/>
      <c r="E14" s="38" t="s">
        <v>24</v>
      </c>
      <c r="F14" s="39" t="s">
        <v>25</v>
      </c>
      <c r="G14" s="39" t="s">
        <v>26</v>
      </c>
      <c r="H14" s="39" t="s">
        <v>59</v>
      </c>
      <c r="I14" s="37"/>
      <c r="J14" s="37"/>
      <c r="K14" s="24"/>
      <c r="N14" s="32" t="s">
        <v>80</v>
      </c>
      <c r="O14" s="33">
        <f>COUNTIF(测试用例类型!G:G,"压力测试")</f>
        <v>0</v>
      </c>
      <c r="P14" s="29" t="s">
        <v>55</v>
      </c>
      <c r="Q14" s="33">
        <f>COUNTIFS(测试用例类型!G:G,"压力测试",测试用例类型!E:E,"3")</f>
        <v>0</v>
      </c>
      <c r="R14" s="34" t="s">
        <v>56</v>
      </c>
      <c r="S14" s="35">
        <f>COUNTIFS(测试用例类型!G:G,"压力测试",测试用例类型!E:E,"2")</f>
        <v>0</v>
      </c>
      <c r="T14" s="34" t="s">
        <v>57</v>
      </c>
      <c r="U14" s="36">
        <f>COUNTIFS(测试用例类型!G:G,"压力测试",测试用例类型!E:E,"1")</f>
        <v>0</v>
      </c>
    </row>
    <row r="15" spans="1:21" ht="18" thickBot="1">
      <c r="A15" s="18"/>
      <c r="B15" s="23"/>
      <c r="C15" s="18"/>
      <c r="D15" s="37"/>
      <c r="E15" s="40" t="s">
        <v>60</v>
      </c>
      <c r="F15" s="41"/>
      <c r="G15" s="41"/>
      <c r="H15" s="41"/>
      <c r="I15" s="37"/>
      <c r="J15" s="37"/>
      <c r="K15" s="24"/>
      <c r="N15" s="32" t="s">
        <v>82</v>
      </c>
      <c r="O15" s="33">
        <f>COUNTIF(测试用例类型!G:G,"兼容测试")</f>
        <v>2</v>
      </c>
      <c r="P15" s="29" t="s">
        <v>55</v>
      </c>
      <c r="Q15" s="33">
        <f>COUNTIFS(测试用例类型!G:G,"兼容测试",测试用例类型!E:E,"3")</f>
        <v>0</v>
      </c>
      <c r="R15" s="34" t="s">
        <v>56</v>
      </c>
      <c r="S15" s="35">
        <f>COUNTIFS(测试用例类型!G:G,"兼容测试",测试用例类型!E:E,"2")</f>
        <v>2</v>
      </c>
      <c r="T15" s="34" t="s">
        <v>57</v>
      </c>
      <c r="U15" s="36">
        <f>COUNTIFS(测试用例类型!G:G,"兼容测试",测试用例类型!E:E,"1")</f>
        <v>0</v>
      </c>
    </row>
    <row r="16" spans="1:21" ht="18" thickBot="1">
      <c r="A16" s="18"/>
      <c r="B16" s="23"/>
      <c r="C16" s="18"/>
      <c r="D16" s="37"/>
      <c r="E16" s="40"/>
      <c r="F16" s="42"/>
      <c r="G16" s="42"/>
      <c r="H16" s="43"/>
      <c r="I16" s="37"/>
      <c r="J16" s="37"/>
      <c r="K16" s="24"/>
      <c r="N16" s="32" t="s">
        <v>83</v>
      </c>
      <c r="O16" s="33">
        <f>COUNTIF(测试用例类型!G:G,"场景测试")</f>
        <v>39</v>
      </c>
      <c r="P16" s="29" t="s">
        <v>55</v>
      </c>
      <c r="Q16" s="33">
        <f>COUNTIFS(测试用例类型!G:G,"场景测试",测试用例类型!E:E,"3")</f>
        <v>34</v>
      </c>
      <c r="R16" s="34" t="s">
        <v>56</v>
      </c>
      <c r="S16" s="35">
        <f>COUNTIFS(测试用例类型!G:G,"场景测试",测试用例类型!E:E,"2")</f>
        <v>5</v>
      </c>
      <c r="T16" s="34" t="s">
        <v>57</v>
      </c>
      <c r="U16" s="36">
        <f>COUNTIFS(测试用例类型!G:G,"场景测试",测试用例类型!E:E,"1")</f>
        <v>0</v>
      </c>
    </row>
    <row r="17" spans="1:23" ht="18" thickBot="1">
      <c r="A17" s="18"/>
      <c r="B17" s="23"/>
      <c r="C17" s="18"/>
      <c r="D17" s="37"/>
      <c r="E17" s="40"/>
      <c r="F17" s="42"/>
      <c r="G17" s="42"/>
      <c r="H17" s="43"/>
      <c r="I17" s="37"/>
      <c r="J17" s="37"/>
      <c r="K17" s="24"/>
      <c r="N17" s="32" t="s">
        <v>89</v>
      </c>
      <c r="O17" s="33">
        <f>COUNTIF(测试用例类型!G:G,"安全测试")</f>
        <v>1</v>
      </c>
      <c r="P17" s="29" t="s">
        <v>55</v>
      </c>
      <c r="Q17" s="33">
        <f>COUNTIFS(测试用例类型!G:G,"安全测试",测试用例类型!E:E,"3")</f>
        <v>0</v>
      </c>
      <c r="R17" s="34" t="s">
        <v>56</v>
      </c>
      <c r="S17" s="35">
        <f>COUNTIFS(测试用例类型!G:G,"安全测试",测试用例类型!E:E,"2")</f>
        <v>1</v>
      </c>
      <c r="T17" s="34" t="s">
        <v>57</v>
      </c>
      <c r="U17" s="36">
        <f>COUNTIFS(测试用例类型!G:G,"安全测试",测试用例类型!E:E,"1")</f>
        <v>0</v>
      </c>
    </row>
    <row r="18" spans="1:23" ht="18" thickBot="1">
      <c r="A18" s="18"/>
      <c r="B18" s="23"/>
      <c r="C18" s="18"/>
      <c r="D18" s="37"/>
      <c r="E18" s="40"/>
      <c r="F18" s="42"/>
      <c r="G18" s="42"/>
      <c r="H18" s="43"/>
      <c r="I18" s="37"/>
      <c r="J18" s="37"/>
      <c r="K18" s="24"/>
      <c r="N18" s="32" t="s">
        <v>84</v>
      </c>
      <c r="O18" s="33">
        <f>COUNTIF(测试用例类型!G:G,"升级测试")</f>
        <v>0</v>
      </c>
      <c r="P18" s="29" t="s">
        <v>55</v>
      </c>
      <c r="Q18" s="33">
        <f>COUNTIFS(测试用例类型!G:G,"升级测试",测试用例类型!E:E,"3")</f>
        <v>0</v>
      </c>
      <c r="R18" s="34" t="s">
        <v>56</v>
      </c>
      <c r="S18" s="35">
        <f>COUNTIFS(测试用例类型!G:G,"升级测试",测试用例类型!E:E,"2")</f>
        <v>0</v>
      </c>
      <c r="T18" s="34" t="s">
        <v>57</v>
      </c>
      <c r="U18" s="36">
        <f>COUNTIFS(测试用例类型!G:G,"升级测试",测试用例类型!E:E,"1")</f>
        <v>0</v>
      </c>
    </row>
    <row r="19" spans="1:23" ht="18" thickBot="1">
      <c r="A19" s="18"/>
      <c r="B19" s="23"/>
      <c r="C19" s="18"/>
      <c r="D19" s="18"/>
      <c r="E19" s="18"/>
      <c r="F19" s="18"/>
      <c r="G19" s="18"/>
      <c r="H19" s="18"/>
      <c r="I19" s="18"/>
      <c r="J19" s="18"/>
      <c r="K19" s="24"/>
      <c r="N19" s="32" t="s">
        <v>85</v>
      </c>
      <c r="O19" s="33">
        <f>COUNTIF(测试用例类型!G:G,"数据检查")</f>
        <v>0</v>
      </c>
      <c r="P19" s="29" t="s">
        <v>55</v>
      </c>
      <c r="Q19" s="33">
        <f>COUNTIFS(测试用例类型!G:G,"数据检查",测试用例类型!E:E,"3")</f>
        <v>0</v>
      </c>
      <c r="R19" s="34" t="s">
        <v>56</v>
      </c>
      <c r="S19" s="35">
        <f>COUNTIFS(测试用例类型!G:G,"数据检查",测试用例类型!E:E,"2")</f>
        <v>0</v>
      </c>
      <c r="T19" s="34" t="s">
        <v>57</v>
      </c>
      <c r="U19" s="36">
        <f>COUNTIFS(测试用例类型!G:G,"数据检查",测试用例类型!E:E,"1")</f>
        <v>0</v>
      </c>
    </row>
    <row r="20" spans="1:23" ht="17.25">
      <c r="A20" s="18"/>
      <c r="B20" s="23"/>
      <c r="C20" s="18"/>
      <c r="D20" s="97" t="s">
        <v>61</v>
      </c>
      <c r="E20" s="98"/>
      <c r="F20" s="98"/>
      <c r="G20" s="98"/>
      <c r="H20" s="98"/>
      <c r="I20" s="98"/>
      <c r="J20" s="99"/>
      <c r="K20" s="24"/>
      <c r="N20" s="32" t="s">
        <v>62</v>
      </c>
      <c r="O20" s="33">
        <f>COUNTIF(测试用例类型!G:G,"日志检查")</f>
        <v>0</v>
      </c>
      <c r="P20" s="29" t="s">
        <v>55</v>
      </c>
      <c r="Q20" s="33">
        <f>COUNTIFS(测试用例类型!G:G,"日志检查",测试用例类型!E:E,"3")</f>
        <v>0</v>
      </c>
      <c r="R20" s="34" t="s">
        <v>56</v>
      </c>
      <c r="S20" s="35">
        <f>COUNTIFS(测试用例类型!G:G,"日志检查",测试用例类型!E:E,"2")</f>
        <v>0</v>
      </c>
      <c r="T20" s="34" t="s">
        <v>57</v>
      </c>
      <c r="U20" s="36">
        <f>COUNTIFS(测试用例类型!G:G,"日志检查",测试用例类型!E:E,"1")</f>
        <v>0</v>
      </c>
    </row>
    <row r="21" spans="1:23" ht="17.25">
      <c r="A21" s="18"/>
      <c r="B21" s="23"/>
      <c r="C21" s="18"/>
      <c r="D21" s="11" t="s">
        <v>27</v>
      </c>
      <c r="E21" s="12" t="s">
        <v>28</v>
      </c>
      <c r="F21" s="100" t="s">
        <v>63</v>
      </c>
      <c r="G21" s="101"/>
      <c r="H21" s="102"/>
      <c r="I21" s="13" t="s">
        <v>64</v>
      </c>
      <c r="J21" s="14" t="s">
        <v>29</v>
      </c>
      <c r="K21" s="24"/>
    </row>
    <row r="22" spans="1:23" ht="18" thickBot="1">
      <c r="A22" s="18"/>
      <c r="B22" s="23"/>
      <c r="C22" s="18"/>
      <c r="D22" s="15">
        <v>1</v>
      </c>
      <c r="E22" s="44">
        <v>41738</v>
      </c>
      <c r="F22" s="103" t="s">
        <v>65</v>
      </c>
      <c r="G22" s="104"/>
      <c r="H22" s="105"/>
      <c r="I22" s="16" t="s">
        <v>65</v>
      </c>
      <c r="J22" s="17" t="s">
        <v>66</v>
      </c>
      <c r="K22" s="24"/>
    </row>
    <row r="23" spans="1:23" ht="18" thickBot="1">
      <c r="A23" s="18"/>
      <c r="B23" s="23"/>
      <c r="C23" s="18"/>
      <c r="D23" s="15">
        <v>2</v>
      </c>
      <c r="E23" s="44"/>
      <c r="F23" s="103"/>
      <c r="G23" s="104"/>
      <c r="H23" s="105"/>
      <c r="I23" s="16"/>
      <c r="J23" s="17"/>
      <c r="K23" s="24"/>
    </row>
    <row r="24" spans="1:23" ht="18" thickBot="1">
      <c r="A24" s="18"/>
      <c r="B24" s="23"/>
      <c r="C24" s="18"/>
      <c r="D24" s="15">
        <v>3</v>
      </c>
      <c r="E24" s="44"/>
      <c r="F24" s="103"/>
      <c r="G24" s="104"/>
      <c r="H24" s="105"/>
      <c r="I24" s="16"/>
      <c r="J24" s="17"/>
      <c r="K24" s="24"/>
    </row>
    <row r="25" spans="1:23" ht="17.25">
      <c r="A25" s="18"/>
      <c r="B25" s="23"/>
      <c r="C25" s="18"/>
      <c r="D25" s="18"/>
      <c r="E25" s="18"/>
      <c r="F25" s="18"/>
      <c r="G25" s="18"/>
      <c r="H25" s="18"/>
      <c r="I25" s="18"/>
      <c r="J25" s="18"/>
      <c r="K25" s="24"/>
    </row>
    <row r="26" spans="1:23" ht="21">
      <c r="A26" s="18"/>
      <c r="B26" s="23"/>
      <c r="C26" s="106" t="s">
        <v>73</v>
      </c>
      <c r="D26" s="106"/>
      <c r="E26" s="106"/>
      <c r="F26" s="107"/>
      <c r="G26" s="107"/>
      <c r="H26" s="107"/>
      <c r="I26" s="107"/>
      <c r="J26" s="18"/>
      <c r="K26" s="24"/>
    </row>
    <row r="27" spans="1:23" ht="17.25">
      <c r="A27" s="18"/>
      <c r="B27" s="23"/>
      <c r="C27" s="18"/>
      <c r="D27" s="18"/>
      <c r="E27" s="18"/>
      <c r="F27" s="18"/>
      <c r="G27" s="18"/>
      <c r="H27" s="18"/>
      <c r="I27" s="18"/>
      <c r="J27" s="18"/>
      <c r="K27" s="24"/>
      <c r="M27" s="96"/>
      <c r="N27" s="96"/>
      <c r="O27" s="96"/>
      <c r="P27" s="96"/>
      <c r="Q27" s="96"/>
      <c r="R27" s="96"/>
      <c r="S27" s="96"/>
      <c r="T27" s="96"/>
      <c r="U27" s="96"/>
      <c r="V27" s="96"/>
      <c r="W27" s="96"/>
    </row>
    <row r="28" spans="1:23" ht="17.25">
      <c r="A28" s="18"/>
      <c r="B28" s="23"/>
      <c r="C28" s="18"/>
      <c r="D28" s="18"/>
      <c r="E28" s="18"/>
      <c r="F28" s="18"/>
      <c r="G28" s="18"/>
      <c r="H28" s="18"/>
      <c r="I28" s="18"/>
      <c r="J28" s="18"/>
      <c r="K28" s="24"/>
      <c r="M28" s="61"/>
      <c r="N28" s="62"/>
      <c r="O28" s="61"/>
      <c r="P28" s="61"/>
      <c r="Q28" s="61"/>
      <c r="R28" s="61"/>
      <c r="S28" s="61"/>
      <c r="T28" s="61"/>
      <c r="U28" s="61"/>
      <c r="V28" s="61"/>
      <c r="W28" s="61"/>
    </row>
    <row r="29" spans="1:23" ht="27.75" customHeight="1">
      <c r="A29" s="18"/>
      <c r="B29" s="23"/>
      <c r="C29" s="18"/>
      <c r="D29" s="18"/>
      <c r="E29" s="18"/>
      <c r="F29" s="18"/>
      <c r="G29" s="18"/>
      <c r="H29" s="18"/>
      <c r="I29" s="18"/>
      <c r="J29" s="18"/>
      <c r="K29" s="24"/>
      <c r="M29" s="61"/>
      <c r="N29" s="60"/>
      <c r="O29" s="60"/>
      <c r="P29" s="60"/>
      <c r="Q29" s="60"/>
      <c r="R29" s="60"/>
      <c r="S29" s="60"/>
      <c r="T29" s="60"/>
      <c r="U29" s="60"/>
      <c r="V29" s="60"/>
      <c r="W29" s="60"/>
    </row>
    <row r="30" spans="1:23" ht="27.75" customHeight="1" thickBot="1">
      <c r="A30" s="18"/>
      <c r="B30" s="45"/>
      <c r="C30" s="46"/>
      <c r="D30" s="47" t="s">
        <v>67</v>
      </c>
      <c r="E30" s="46"/>
      <c r="F30" s="47" t="s">
        <v>67</v>
      </c>
      <c r="G30" s="47"/>
      <c r="H30" s="47"/>
      <c r="I30" s="47"/>
      <c r="J30" s="47"/>
      <c r="K30" s="48"/>
      <c r="M30" s="61"/>
      <c r="N30" s="60"/>
      <c r="O30" s="60"/>
      <c r="P30" s="60"/>
      <c r="Q30" s="60"/>
      <c r="R30" s="60"/>
      <c r="S30" s="60"/>
      <c r="T30" s="60"/>
      <c r="U30" s="60"/>
      <c r="V30" s="60"/>
      <c r="W30" s="60"/>
    </row>
    <row r="31" spans="1:23" ht="27.75" customHeight="1">
      <c r="A31" s="18"/>
      <c r="B31" s="18"/>
      <c r="C31" s="18"/>
      <c r="D31" s="49"/>
      <c r="E31" s="18"/>
      <c r="F31" s="49"/>
      <c r="G31" s="49"/>
      <c r="H31" s="49"/>
      <c r="I31" s="49"/>
      <c r="J31" s="49"/>
      <c r="K31" s="18"/>
      <c r="M31" s="61"/>
      <c r="N31" s="60"/>
      <c r="O31" s="60"/>
      <c r="P31" s="60"/>
      <c r="Q31" s="60"/>
      <c r="R31" s="60"/>
      <c r="S31" s="60"/>
      <c r="T31" s="60"/>
      <c r="U31" s="60"/>
      <c r="V31" s="60"/>
      <c r="W31" s="60"/>
    </row>
    <row r="32" spans="1:23" ht="27.75" customHeight="1">
      <c r="M32" s="61"/>
      <c r="N32" s="60"/>
      <c r="O32" s="60"/>
      <c r="P32" s="60"/>
      <c r="Q32" s="60"/>
      <c r="R32" s="60"/>
      <c r="S32" s="60"/>
      <c r="T32" s="60"/>
      <c r="U32" s="60"/>
      <c r="V32" s="60"/>
      <c r="W32" s="60"/>
    </row>
    <row r="33" spans="13:23" ht="27.75" customHeight="1">
      <c r="M33" s="61"/>
      <c r="N33" s="60"/>
      <c r="O33" s="60"/>
      <c r="P33" s="60"/>
      <c r="Q33" s="60"/>
      <c r="R33" s="60"/>
      <c r="S33" s="60"/>
      <c r="T33" s="60"/>
      <c r="U33" s="60"/>
      <c r="V33" s="60"/>
      <c r="W33" s="60"/>
    </row>
    <row r="34" spans="13:23" ht="27.75" customHeight="1">
      <c r="M34" s="61"/>
      <c r="N34" s="60"/>
      <c r="O34" s="60"/>
      <c r="P34" s="60"/>
      <c r="Q34" s="60"/>
      <c r="R34" s="60"/>
      <c r="S34" s="60"/>
      <c r="T34" s="60"/>
      <c r="U34" s="60"/>
      <c r="V34" s="60"/>
      <c r="W34" s="60"/>
    </row>
    <row r="35" spans="13:23" ht="27.75" customHeight="1">
      <c r="M35" s="61"/>
      <c r="N35" s="60"/>
      <c r="O35" s="60"/>
      <c r="P35" s="60"/>
      <c r="Q35" s="60"/>
      <c r="R35" s="60"/>
      <c r="S35" s="60"/>
      <c r="T35" s="60"/>
      <c r="U35" s="60"/>
      <c r="V35" s="60"/>
      <c r="W35" s="60"/>
    </row>
    <row r="36" spans="13:23" ht="27.75" customHeight="1">
      <c r="M36" s="61"/>
      <c r="N36" s="60"/>
      <c r="O36" s="60"/>
      <c r="P36" s="60"/>
      <c r="Q36" s="60"/>
      <c r="R36" s="60"/>
      <c r="S36" s="60"/>
      <c r="T36" s="60"/>
      <c r="U36" s="60"/>
      <c r="V36" s="60"/>
      <c r="W36" s="60"/>
    </row>
    <row r="37" spans="13:23" ht="27.75" customHeight="1">
      <c r="M37" s="61"/>
      <c r="N37" s="60"/>
      <c r="O37" s="60"/>
      <c r="P37" s="60"/>
      <c r="Q37" s="60"/>
      <c r="R37" s="60"/>
      <c r="S37" s="60"/>
      <c r="T37" s="60"/>
      <c r="U37" s="60"/>
      <c r="V37" s="60"/>
      <c r="W37" s="60"/>
    </row>
    <row r="38" spans="13:23" ht="27.75" customHeight="1">
      <c r="M38" s="61"/>
      <c r="N38" s="60"/>
      <c r="O38" s="60"/>
      <c r="P38" s="60"/>
      <c r="Q38" s="60"/>
      <c r="R38" s="60"/>
      <c r="S38" s="60"/>
      <c r="T38" s="60"/>
      <c r="U38" s="60"/>
      <c r="V38" s="60"/>
      <c r="W38" s="60"/>
    </row>
  </sheetData>
  <mergeCells count="14">
    <mergeCell ref="M27:W27"/>
    <mergeCell ref="D20:J20"/>
    <mergeCell ref="F21:H21"/>
    <mergeCell ref="F22:H22"/>
    <mergeCell ref="F23:H23"/>
    <mergeCell ref="F24:H24"/>
    <mergeCell ref="C26:I26"/>
    <mergeCell ref="B5:K5"/>
    <mergeCell ref="N5:U6"/>
    <mergeCell ref="N2:O2"/>
    <mergeCell ref="P2:U2"/>
    <mergeCell ref="N3:O3"/>
    <mergeCell ref="P3:U3"/>
    <mergeCell ref="B4:K4"/>
  </mergeCells>
  <phoneticPr fontId="1" type="noConversion"/>
  <conditionalFormatting sqref="O30:U30 O32:U38 N29:W29 N30:N38">
    <cfRule type="colorScale" priority="23">
      <colorScale>
        <cfvo type="min"/>
        <cfvo type="percentile" val="50"/>
        <cfvo type="max"/>
        <color theme="0"/>
        <color rgb="FFFFEB84"/>
        <color rgb="FFFF0000"/>
      </colorScale>
    </cfRule>
    <cfRule type="colorScale" priority="24">
      <colorScale>
        <cfvo type="min"/>
        <cfvo type="max"/>
        <color rgb="FFFF7128"/>
        <color rgb="FFFFEF9C"/>
      </colorScale>
    </cfRule>
    <cfRule type="colorScale" priority="25">
      <colorScale>
        <cfvo type="min"/>
        <cfvo type="num" val="72"/>
        <cfvo type="max"/>
        <color rgb="FF63BE7B"/>
        <color rgb="FFFFEB84"/>
        <color rgb="FFF8696B"/>
      </colorScale>
    </cfRule>
    <cfRule type="colorScale" priority="26">
      <colorScale>
        <cfvo type="min"/>
        <cfvo type="percentile" val="50"/>
        <cfvo type="max"/>
        <color rgb="FF63BE7B"/>
        <color rgb="FFFFEB84"/>
        <color rgb="FFF8696B"/>
      </colorScale>
    </cfRule>
  </conditionalFormatting>
  <conditionalFormatting sqref="V32:V38 V30">
    <cfRule type="colorScale" priority="19">
      <colorScale>
        <cfvo type="min"/>
        <cfvo type="percentile" val="50"/>
        <cfvo type="max"/>
        <color theme="0"/>
        <color rgb="FFFFEB84"/>
        <color rgb="FFFF0000"/>
      </colorScale>
    </cfRule>
    <cfRule type="colorScale" priority="20">
      <colorScale>
        <cfvo type="min"/>
        <cfvo type="max"/>
        <color rgb="FFFF7128"/>
        <color rgb="FFFFEF9C"/>
      </colorScale>
    </cfRule>
    <cfRule type="colorScale" priority="21">
      <colorScale>
        <cfvo type="min"/>
        <cfvo type="num" val="72"/>
        <cfvo type="max"/>
        <color rgb="FF63BE7B"/>
        <color rgb="FFFFEB84"/>
        <color rgb="FFF8696B"/>
      </colorScale>
    </cfRule>
    <cfRule type="colorScale" priority="22">
      <colorScale>
        <cfvo type="min"/>
        <cfvo type="percentile" val="50"/>
        <cfvo type="max"/>
        <color rgb="FF63BE7B"/>
        <color rgb="FFFFEB84"/>
        <color rgb="FFF8696B"/>
      </colorScale>
    </cfRule>
  </conditionalFormatting>
  <conditionalFormatting sqref="W32:W38 W30">
    <cfRule type="colorScale" priority="15">
      <colorScale>
        <cfvo type="min"/>
        <cfvo type="percentile" val="50"/>
        <cfvo type="max"/>
        <color theme="0"/>
        <color rgb="FFFFEB84"/>
        <color rgb="FFFF0000"/>
      </colorScale>
    </cfRule>
    <cfRule type="colorScale" priority="16">
      <colorScale>
        <cfvo type="min"/>
        <cfvo type="max"/>
        <color rgb="FFFF7128"/>
        <color rgb="FFFFEF9C"/>
      </colorScale>
    </cfRule>
    <cfRule type="colorScale" priority="17">
      <colorScale>
        <cfvo type="min"/>
        <cfvo type="num" val="72"/>
        <cfvo type="max"/>
        <color rgb="FF63BE7B"/>
        <color rgb="FFFFEB84"/>
        <color rgb="FFF8696B"/>
      </colorScale>
    </cfRule>
    <cfRule type="colorScale" priority="18">
      <colorScale>
        <cfvo type="min"/>
        <cfvo type="percentile" val="50"/>
        <cfvo type="max"/>
        <color rgb="FF63BE7B"/>
        <color rgb="FFFFEB84"/>
        <color rgb="FFF8696B"/>
      </colorScale>
    </cfRule>
  </conditionalFormatting>
  <conditionalFormatting sqref="O31:U31">
    <cfRule type="colorScale" priority="11">
      <colorScale>
        <cfvo type="min"/>
        <cfvo type="percentile" val="50"/>
        <cfvo type="max"/>
        <color theme="0"/>
        <color rgb="FFFFEB84"/>
        <color rgb="FFFF0000"/>
      </colorScale>
    </cfRule>
    <cfRule type="colorScale" priority="12">
      <colorScale>
        <cfvo type="min"/>
        <cfvo type="max"/>
        <color rgb="FFFF7128"/>
        <color rgb="FFFFEF9C"/>
      </colorScale>
    </cfRule>
    <cfRule type="colorScale" priority="13">
      <colorScale>
        <cfvo type="min"/>
        <cfvo type="num" val="72"/>
        <cfvo type="max"/>
        <color rgb="FF63BE7B"/>
        <color rgb="FFFFEB84"/>
        <color rgb="FFF8696B"/>
      </colorScale>
    </cfRule>
    <cfRule type="colorScale" priority="14">
      <colorScale>
        <cfvo type="min"/>
        <cfvo type="percentile" val="50"/>
        <cfvo type="max"/>
        <color rgb="FF63BE7B"/>
        <color rgb="FFFFEB84"/>
        <color rgb="FFF8696B"/>
      </colorScale>
    </cfRule>
  </conditionalFormatting>
  <conditionalFormatting sqref="V31">
    <cfRule type="colorScale" priority="7">
      <colorScale>
        <cfvo type="min"/>
        <cfvo type="percentile" val="50"/>
        <cfvo type="max"/>
        <color theme="0"/>
        <color rgb="FFFFEB84"/>
        <color rgb="FFFF0000"/>
      </colorScale>
    </cfRule>
    <cfRule type="colorScale" priority="8">
      <colorScale>
        <cfvo type="min"/>
        <cfvo type="max"/>
        <color rgb="FFFF7128"/>
        <color rgb="FFFFEF9C"/>
      </colorScale>
    </cfRule>
    <cfRule type="colorScale" priority="9">
      <colorScale>
        <cfvo type="min"/>
        <cfvo type="num" val="72"/>
        <cfvo type="max"/>
        <color rgb="FF63BE7B"/>
        <color rgb="FFFFEB84"/>
        <color rgb="FFF8696B"/>
      </colorScale>
    </cfRule>
    <cfRule type="colorScale" priority="10">
      <colorScale>
        <cfvo type="min"/>
        <cfvo type="percentile" val="50"/>
        <cfvo type="max"/>
        <color rgb="FF63BE7B"/>
        <color rgb="FFFFEB84"/>
        <color rgb="FFF8696B"/>
      </colorScale>
    </cfRule>
  </conditionalFormatting>
  <conditionalFormatting sqref="W31">
    <cfRule type="colorScale" priority="3">
      <colorScale>
        <cfvo type="min"/>
        <cfvo type="percentile" val="50"/>
        <cfvo type="max"/>
        <color theme="0"/>
        <color rgb="FFFFEB84"/>
        <color rgb="FFFF0000"/>
      </colorScale>
    </cfRule>
    <cfRule type="colorScale" priority="4">
      <colorScale>
        <cfvo type="min"/>
        <cfvo type="max"/>
        <color rgb="FFFF7128"/>
        <color rgb="FFFFEF9C"/>
      </colorScale>
    </cfRule>
    <cfRule type="colorScale" priority="5">
      <colorScale>
        <cfvo type="min"/>
        <cfvo type="num" val="72"/>
        <cfvo type="max"/>
        <color rgb="FF63BE7B"/>
        <color rgb="FFFFEB84"/>
        <color rgb="FFF8696B"/>
      </colorScale>
    </cfRule>
    <cfRule type="colorScale" priority="6">
      <colorScale>
        <cfvo type="min"/>
        <cfvo type="percentile" val="50"/>
        <cfvo type="max"/>
        <color rgb="FF63BE7B"/>
        <color rgb="FFFFEB84"/>
        <color rgb="FFF8696B"/>
      </colorScale>
    </cfRule>
  </conditionalFormatting>
  <conditionalFormatting sqref="N29:W38">
    <cfRule type="colorScale" priority="1">
      <colorScale>
        <cfvo type="min"/>
        <cfvo type="percentile" val="50"/>
        <cfvo type="max"/>
        <color theme="0"/>
        <color rgb="FFFFEB84"/>
        <color rgb="FFFF0000"/>
      </colorScale>
    </cfRule>
    <cfRule type="colorScale" priority="2">
      <colorScale>
        <cfvo type="min"/>
        <cfvo type="max"/>
        <color theme="0"/>
        <color rgb="FFFF0000"/>
      </colorScale>
    </cfRule>
  </conditionalFormatting>
  <pageMargins left="0.7" right="0.7" top="0.75" bottom="0.75" header="0.3" footer="0.3"/>
  <pageSetup paperSize="9" orientation="portrait" r:id="rId1"/>
  <ignoredErrors>
    <ignoredError sqref="O9 Q9 S9 U9"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47"/>
  <sheetViews>
    <sheetView tabSelected="1" workbookViewId="0">
      <selection activeCell="B9" sqref="B9"/>
    </sheetView>
  </sheetViews>
  <sheetFormatPr defaultRowHeight="13.5"/>
  <cols>
    <col min="1" max="1" width="12.5" style="10" customWidth="1"/>
    <col min="2" max="2" width="84.75" customWidth="1"/>
    <col min="3" max="3" width="23.5" customWidth="1"/>
    <col min="4" max="4" width="27.5" customWidth="1"/>
    <col min="5" max="5" width="21.125" customWidth="1"/>
    <col min="6" max="6" width="21.875" customWidth="1"/>
  </cols>
  <sheetData>
    <row r="1" spans="1:6" s="1" customFormat="1" ht="35.1" customHeight="1">
      <c r="A1" s="110" t="s">
        <v>3</v>
      </c>
      <c r="B1" s="111"/>
      <c r="C1" s="111"/>
      <c r="D1" s="111"/>
      <c r="E1" s="111"/>
      <c r="F1" s="111"/>
    </row>
    <row r="2" spans="1:6" s="5" customFormat="1" ht="35.1" customHeight="1">
      <c r="A2" s="5" t="s">
        <v>11</v>
      </c>
      <c r="B2" s="5" t="s">
        <v>12</v>
      </c>
      <c r="C2" s="5" t="s">
        <v>22</v>
      </c>
      <c r="D2" s="112" t="s">
        <v>36</v>
      </c>
      <c r="E2" s="112"/>
      <c r="F2" s="112"/>
    </row>
    <row r="3" spans="1:6" s="1" customFormat="1" ht="35.1" customHeight="1">
      <c r="A3" s="3">
        <v>1</v>
      </c>
      <c r="B3" s="2" t="s">
        <v>40</v>
      </c>
      <c r="C3" s="1" t="s">
        <v>567</v>
      </c>
      <c r="D3" s="117" t="s">
        <v>573</v>
      </c>
      <c r="E3" s="116"/>
      <c r="F3" s="116"/>
    </row>
    <row r="4" spans="1:6" s="1" customFormat="1" ht="35.1" customHeight="1">
      <c r="A4" s="3">
        <v>2</v>
      </c>
      <c r="B4" s="2" t="s">
        <v>21</v>
      </c>
      <c r="C4" s="1" t="s">
        <v>568</v>
      </c>
      <c r="D4" s="116" t="s">
        <v>569</v>
      </c>
      <c r="E4" s="116"/>
      <c r="F4" s="116"/>
    </row>
    <row r="5" spans="1:6" s="1" customFormat="1" ht="35.1" customHeight="1">
      <c r="A5" s="3">
        <v>3</v>
      </c>
      <c r="B5" s="2" t="s">
        <v>38</v>
      </c>
      <c r="C5" s="1" t="s">
        <v>570</v>
      </c>
      <c r="D5" s="116"/>
      <c r="E5" s="116"/>
      <c r="F5" s="116"/>
    </row>
    <row r="6" spans="1:6" s="1" customFormat="1" ht="66.75" customHeight="1">
      <c r="A6" s="3">
        <v>4</v>
      </c>
      <c r="B6" s="2" t="s">
        <v>39</v>
      </c>
      <c r="C6" s="1" t="s">
        <v>568</v>
      </c>
      <c r="D6" s="117" t="s">
        <v>571</v>
      </c>
      <c r="E6" s="116"/>
      <c r="F6" s="116"/>
    </row>
    <row r="7" spans="1:6" s="1" customFormat="1" ht="35.1" customHeight="1">
      <c r="A7" s="3">
        <v>5</v>
      </c>
      <c r="B7" s="2" t="s">
        <v>23</v>
      </c>
      <c r="C7" s="1" t="s">
        <v>570</v>
      </c>
      <c r="D7" s="116"/>
      <c r="E7" s="116"/>
      <c r="F7" s="116"/>
    </row>
    <row r="8" spans="1:6" s="1" customFormat="1" ht="35.1" customHeight="1">
      <c r="A8" s="3">
        <v>6</v>
      </c>
      <c r="B8" s="2" t="s">
        <v>31</v>
      </c>
      <c r="C8" s="1" t="s">
        <v>570</v>
      </c>
      <c r="D8" s="116"/>
      <c r="E8" s="116"/>
      <c r="F8" s="116"/>
    </row>
    <row r="9" spans="1:6" s="1" customFormat="1" ht="35.1" customHeight="1">
      <c r="A9" s="3">
        <v>7</v>
      </c>
      <c r="B9" s="2" t="s">
        <v>0</v>
      </c>
      <c r="C9" s="1" t="s">
        <v>570</v>
      </c>
      <c r="D9" s="116"/>
      <c r="E9" s="116"/>
      <c r="F9" s="116"/>
    </row>
    <row r="10" spans="1:6" s="1" customFormat="1" ht="35.1" customHeight="1">
      <c r="A10" s="3">
        <v>8</v>
      </c>
      <c r="B10" s="2" t="s">
        <v>13</v>
      </c>
      <c r="C10" s="1" t="s">
        <v>570</v>
      </c>
      <c r="D10" s="116"/>
      <c r="E10" s="116"/>
      <c r="F10" s="116"/>
    </row>
    <row r="11" spans="1:6" s="1" customFormat="1" ht="35.1" customHeight="1">
      <c r="A11" s="3">
        <v>9</v>
      </c>
      <c r="B11" s="2" t="s">
        <v>47</v>
      </c>
      <c r="C11" s="1" t="s">
        <v>570</v>
      </c>
      <c r="D11" s="116"/>
      <c r="E11" s="116"/>
      <c r="F11" s="116"/>
    </row>
    <row r="12" spans="1:6" s="1" customFormat="1" ht="35.1" customHeight="1">
      <c r="A12" s="3">
        <v>10</v>
      </c>
      <c r="B12" s="2" t="s">
        <v>30</v>
      </c>
      <c r="C12" s="1" t="s">
        <v>570</v>
      </c>
      <c r="D12" s="116" t="s">
        <v>572</v>
      </c>
      <c r="E12" s="116"/>
      <c r="F12" s="116"/>
    </row>
    <row r="13" spans="1:6" s="1" customFormat="1" ht="35.1" customHeight="1">
      <c r="A13" s="3">
        <v>11</v>
      </c>
      <c r="B13" s="2" t="s">
        <v>41</v>
      </c>
      <c r="C13" s="1" t="s">
        <v>570</v>
      </c>
      <c r="D13" s="116"/>
      <c r="E13" s="116"/>
      <c r="F13" s="116"/>
    </row>
    <row r="14" spans="1:6" s="1" customFormat="1" ht="35.1" customHeight="1">
      <c r="A14" s="3">
        <v>12</v>
      </c>
      <c r="B14" s="2" t="s">
        <v>42</v>
      </c>
      <c r="C14" s="1" t="s">
        <v>570</v>
      </c>
      <c r="D14" s="116"/>
      <c r="E14" s="116"/>
      <c r="F14" s="116"/>
    </row>
    <row r="15" spans="1:6" s="1" customFormat="1" ht="35.1" customHeight="1">
      <c r="A15" s="3">
        <v>13</v>
      </c>
      <c r="B15" s="2" t="s">
        <v>43</v>
      </c>
      <c r="C15" s="1" t="s">
        <v>570</v>
      </c>
      <c r="D15" s="116"/>
      <c r="E15" s="116"/>
      <c r="F15" s="116"/>
    </row>
    <row r="16" spans="1:6" s="1" customFormat="1" ht="35.1" customHeight="1">
      <c r="A16" s="3">
        <v>14</v>
      </c>
      <c r="B16" s="2" t="s">
        <v>48</v>
      </c>
      <c r="C16" s="1" t="s">
        <v>570</v>
      </c>
      <c r="D16" s="116"/>
      <c r="E16" s="116"/>
      <c r="F16" s="116"/>
    </row>
    <row r="17" spans="1:6" s="1" customFormat="1" ht="35.1" customHeight="1">
      <c r="A17" s="3">
        <v>15</v>
      </c>
      <c r="B17" s="2" t="s">
        <v>49</v>
      </c>
      <c r="C17" s="1" t="s">
        <v>568</v>
      </c>
      <c r="D17" s="117" t="s">
        <v>574</v>
      </c>
      <c r="E17" s="116"/>
      <c r="F17" s="116"/>
    </row>
    <row r="18" spans="1:6" s="1" customFormat="1" ht="35.1" customHeight="1">
      <c r="A18" s="3">
        <v>16</v>
      </c>
      <c r="B18" s="2" t="s">
        <v>44</v>
      </c>
      <c r="C18" s="1" t="s">
        <v>570</v>
      </c>
      <c r="D18" s="116"/>
      <c r="E18" s="116"/>
      <c r="F18" s="116"/>
    </row>
    <row r="19" spans="1:6" s="1" customFormat="1" ht="35.1" customHeight="1">
      <c r="A19" s="3">
        <v>17</v>
      </c>
      <c r="B19" s="2" t="s">
        <v>1</v>
      </c>
      <c r="C19" s="1" t="s">
        <v>570</v>
      </c>
      <c r="D19" s="116"/>
      <c r="E19" s="116"/>
      <c r="F19" s="116"/>
    </row>
    <row r="20" spans="1:6" s="1" customFormat="1" ht="35.1" customHeight="1">
      <c r="A20" s="3">
        <v>18</v>
      </c>
      <c r="B20" s="2" t="s">
        <v>2</v>
      </c>
      <c r="C20" s="1" t="s">
        <v>570</v>
      </c>
      <c r="D20" s="116"/>
      <c r="E20" s="116"/>
      <c r="F20" s="116"/>
    </row>
    <row r="21" spans="1:6" s="1" customFormat="1" ht="35.1" customHeight="1">
      <c r="A21" s="3">
        <v>19</v>
      </c>
      <c r="B21" s="2" t="s">
        <v>32</v>
      </c>
      <c r="C21" s="1" t="s">
        <v>570</v>
      </c>
      <c r="D21" s="116" t="s">
        <v>575</v>
      </c>
      <c r="E21" s="116"/>
      <c r="F21" s="116"/>
    </row>
    <row r="22" spans="1:6" s="1" customFormat="1" ht="35.1" customHeight="1">
      <c r="A22" s="3">
        <v>20</v>
      </c>
      <c r="B22" s="2" t="s">
        <v>50</v>
      </c>
      <c r="C22" s="1" t="s">
        <v>570</v>
      </c>
      <c r="D22" s="116" t="s">
        <v>576</v>
      </c>
      <c r="E22" s="116"/>
      <c r="F22" s="116"/>
    </row>
    <row r="23" spans="1:6" s="1" customFormat="1" ht="35.1" customHeight="1">
      <c r="A23" s="3">
        <v>21</v>
      </c>
      <c r="B23" s="2" t="s">
        <v>33</v>
      </c>
      <c r="C23" s="1" t="s">
        <v>570</v>
      </c>
      <c r="D23" s="116"/>
      <c r="E23" s="116"/>
      <c r="F23" s="116"/>
    </row>
    <row r="24" spans="1:6" s="1" customFormat="1" ht="35.1" customHeight="1">
      <c r="A24" s="3">
        <v>22</v>
      </c>
      <c r="B24" s="2" t="s">
        <v>14</v>
      </c>
      <c r="C24" s="1" t="s">
        <v>568</v>
      </c>
      <c r="D24" s="117" t="s">
        <v>577</v>
      </c>
      <c r="E24" s="116"/>
      <c r="F24" s="116"/>
    </row>
    <row r="25" spans="1:6" s="1" customFormat="1" ht="35.1" customHeight="1">
      <c r="A25" s="3">
        <v>23</v>
      </c>
      <c r="B25" s="2" t="s">
        <v>15</v>
      </c>
      <c r="C25" s="1" t="s">
        <v>570</v>
      </c>
      <c r="D25" s="116"/>
      <c r="E25" s="116"/>
      <c r="F25" s="116"/>
    </row>
    <row r="26" spans="1:6" s="7" customFormat="1" ht="35.1" customHeight="1">
      <c r="A26" s="9" t="s">
        <v>7</v>
      </c>
      <c r="B26" s="6"/>
      <c r="C26" s="7" t="s">
        <v>8</v>
      </c>
      <c r="E26" s="7" t="s">
        <v>9</v>
      </c>
    </row>
    <row r="27" spans="1:6" s="1" customFormat="1" ht="35.1" customHeight="1">
      <c r="A27" s="110" t="s">
        <v>5</v>
      </c>
      <c r="B27" s="111"/>
      <c r="C27" s="111"/>
      <c r="D27" s="111"/>
      <c r="E27" s="111"/>
      <c r="F27" s="111"/>
    </row>
    <row r="28" spans="1:6" s="4" customFormat="1" ht="35.1" customHeight="1">
      <c r="A28" s="5" t="s">
        <v>6</v>
      </c>
      <c r="B28" s="4" t="s">
        <v>4</v>
      </c>
      <c r="C28" s="4" t="s">
        <v>34</v>
      </c>
      <c r="D28" s="114" t="s">
        <v>35</v>
      </c>
      <c r="E28" s="114"/>
      <c r="F28" s="114"/>
    </row>
    <row r="29" spans="1:6" s="1" customFormat="1" ht="35.1" customHeight="1">
      <c r="A29" s="3">
        <v>1</v>
      </c>
      <c r="B29" s="2" t="s">
        <v>16</v>
      </c>
      <c r="D29" s="113"/>
      <c r="E29" s="113"/>
      <c r="F29" s="113"/>
    </row>
    <row r="30" spans="1:6" s="1" customFormat="1" ht="35.1" customHeight="1">
      <c r="A30" s="3">
        <v>2</v>
      </c>
      <c r="B30" s="2" t="s">
        <v>46</v>
      </c>
      <c r="D30" s="113"/>
      <c r="E30" s="113"/>
      <c r="F30" s="113"/>
    </row>
    <row r="31" spans="1:6" s="1" customFormat="1" ht="35.1" customHeight="1">
      <c r="A31" s="3">
        <v>3</v>
      </c>
      <c r="B31" s="2" t="s">
        <v>17</v>
      </c>
      <c r="D31" s="113"/>
      <c r="E31" s="113"/>
      <c r="F31" s="113"/>
    </row>
    <row r="32" spans="1:6" s="1" customFormat="1" ht="35.1" customHeight="1">
      <c r="A32" s="3">
        <v>4</v>
      </c>
      <c r="B32" s="2" t="s">
        <v>18</v>
      </c>
      <c r="D32" s="113"/>
      <c r="E32" s="113"/>
      <c r="F32" s="113"/>
    </row>
    <row r="33" spans="1:6" s="1" customFormat="1" ht="35.1" customHeight="1">
      <c r="A33" s="3">
        <v>5</v>
      </c>
      <c r="B33" s="2" t="s">
        <v>19</v>
      </c>
      <c r="D33" s="113"/>
      <c r="E33" s="113"/>
      <c r="F33" s="113"/>
    </row>
    <row r="34" spans="1:6" s="1" customFormat="1" ht="35.1" customHeight="1">
      <c r="A34" s="3">
        <v>6</v>
      </c>
      <c r="B34" s="2" t="s">
        <v>45</v>
      </c>
      <c r="D34" s="113"/>
      <c r="E34" s="113"/>
      <c r="F34" s="113"/>
    </row>
    <row r="35" spans="1:6" s="7" customFormat="1" ht="35.1" customHeight="1">
      <c r="A35" s="9" t="s">
        <v>7</v>
      </c>
      <c r="B35" s="6"/>
      <c r="C35" s="7" t="s">
        <v>8</v>
      </c>
      <c r="E35" s="7" t="s">
        <v>9</v>
      </c>
    </row>
    <row r="36" spans="1:6" s="7" customFormat="1" ht="14.1" customHeight="1">
      <c r="A36" s="108" t="s">
        <v>10</v>
      </c>
      <c r="B36" s="109"/>
      <c r="C36" s="109"/>
      <c r="D36" s="109"/>
      <c r="E36" s="109"/>
      <c r="F36" s="109"/>
    </row>
    <row r="37" spans="1:6" s="1" customFormat="1">
      <c r="A37" s="3">
        <v>1</v>
      </c>
      <c r="B37" s="108" t="s">
        <v>37</v>
      </c>
      <c r="C37" s="108"/>
      <c r="D37" s="108"/>
      <c r="E37" s="108"/>
      <c r="F37" s="108"/>
    </row>
    <row r="38" spans="1:6" s="1" customFormat="1">
      <c r="A38" s="3">
        <v>2</v>
      </c>
      <c r="B38" s="108" t="s">
        <v>20</v>
      </c>
      <c r="C38" s="108"/>
      <c r="D38" s="108"/>
      <c r="E38" s="108"/>
      <c r="F38" s="108"/>
    </row>
    <row r="39" spans="1:6" s="1" customFormat="1">
      <c r="A39" s="3"/>
      <c r="B39" s="8"/>
      <c r="C39" s="8"/>
      <c r="D39" s="8"/>
      <c r="E39" s="8"/>
      <c r="F39" s="8"/>
    </row>
    <row r="40" spans="1:6" s="1" customFormat="1">
      <c r="A40" s="3"/>
      <c r="B40" s="8"/>
      <c r="C40" s="8"/>
      <c r="D40" s="8"/>
      <c r="E40" s="8"/>
      <c r="F40" s="8"/>
    </row>
    <row r="41" spans="1:6" s="1" customFormat="1">
      <c r="A41" s="3"/>
    </row>
    <row r="42" spans="1:6" s="1" customFormat="1">
      <c r="A42" s="3"/>
    </row>
    <row r="43" spans="1:6" s="1" customFormat="1">
      <c r="A43" s="3"/>
    </row>
    <row r="44" spans="1:6" s="1" customFormat="1">
      <c r="A44" s="3"/>
    </row>
    <row r="45" spans="1:6" s="1" customFormat="1">
      <c r="A45" s="3"/>
    </row>
    <row r="46" spans="1:6" s="1" customFormat="1">
      <c r="A46" s="3"/>
    </row>
    <row r="47" spans="1:6" s="1" customFormat="1">
      <c r="A47" s="3"/>
    </row>
  </sheetData>
  <mergeCells count="36">
    <mergeCell ref="D34:F34"/>
    <mergeCell ref="D29:F29"/>
    <mergeCell ref="D30:F30"/>
    <mergeCell ref="D31:F31"/>
    <mergeCell ref="D32:F32"/>
    <mergeCell ref="D33:F33"/>
    <mergeCell ref="D22:F22"/>
    <mergeCell ref="D23:F23"/>
    <mergeCell ref="D24:F24"/>
    <mergeCell ref="D25:F25"/>
    <mergeCell ref="D28:F28"/>
    <mergeCell ref="D19:F19"/>
    <mergeCell ref="D20:F20"/>
    <mergeCell ref="D21:F21"/>
    <mergeCell ref="D8:F8"/>
    <mergeCell ref="D17:F17"/>
    <mergeCell ref="D14:F14"/>
    <mergeCell ref="D15:F15"/>
    <mergeCell ref="D16:F16"/>
    <mergeCell ref="D18:F18"/>
    <mergeCell ref="B37:F37"/>
    <mergeCell ref="A36:F36"/>
    <mergeCell ref="B38:F38"/>
    <mergeCell ref="A1:F1"/>
    <mergeCell ref="A27:F27"/>
    <mergeCell ref="D2:F2"/>
    <mergeCell ref="D3:F3"/>
    <mergeCell ref="D4:F4"/>
    <mergeCell ref="D5:F5"/>
    <mergeCell ref="D7:F7"/>
    <mergeCell ref="D9:F9"/>
    <mergeCell ref="D10:F10"/>
    <mergeCell ref="D11:F11"/>
    <mergeCell ref="D12:F12"/>
    <mergeCell ref="D13:F13"/>
    <mergeCell ref="D6:F6"/>
  </mergeCells>
  <phoneticPr fontId="1" type="noConversion"/>
  <dataValidations count="1">
    <dataValidation type="list" allowBlank="1" showInputMessage="1" showErrorMessage="1" sqref="C27 C1:C25 C29:C34 C36:C1048576">
      <formula1>"OK,POK,Fail"</formula1>
    </dataValidation>
  </dataValidations>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6"/>
  <sheetViews>
    <sheetView zoomScale="90" zoomScaleNormal="90" workbookViewId="0">
      <pane xSplit="1" ySplit="1" topLeftCell="B2" activePane="bottomRight" state="frozen"/>
      <selection pane="topRight" activeCell="C1" sqref="C1"/>
      <selection pane="bottomLeft" activeCell="A2" sqref="A2"/>
      <selection pane="bottomRight" activeCell="E176" sqref="E176"/>
    </sheetView>
  </sheetViews>
  <sheetFormatPr defaultRowHeight="14.25"/>
  <cols>
    <col min="1" max="1" width="62.625" style="57" customWidth="1"/>
    <col min="2" max="2" width="21.875" style="52" customWidth="1"/>
    <col min="3" max="3" width="48.25" style="58" customWidth="1"/>
    <col min="4" max="4" width="24.625" style="58" hidden="1" customWidth="1"/>
    <col min="5" max="5" width="16.25" style="52" customWidth="1"/>
    <col min="6" max="6" width="16.25" style="52" hidden="1" customWidth="1"/>
    <col min="7" max="7" width="17.75" style="59" customWidth="1"/>
    <col min="8" max="8" width="11.375" style="52" customWidth="1"/>
    <col min="9" max="9" width="14.25" style="52" customWidth="1"/>
    <col min="10" max="10" width="24" style="52" customWidth="1"/>
    <col min="11" max="227" width="9" style="52"/>
    <col min="228" max="228" width="14.125" style="52" customWidth="1"/>
    <col min="229" max="230" width="14.875" style="52" customWidth="1"/>
    <col min="231" max="231" width="35.625" style="52" customWidth="1"/>
    <col min="232" max="232" width="15.875" style="52" customWidth="1"/>
    <col min="233" max="233" width="10.5" style="52" customWidth="1"/>
    <col min="234" max="234" width="28.375" style="52" customWidth="1"/>
    <col min="235" max="235" width="24.125" style="52" customWidth="1"/>
    <col min="236" max="236" width="40.125" style="52" customWidth="1"/>
    <col min="237" max="237" width="9.75" style="52" customWidth="1"/>
    <col min="238" max="243" width="9" style="52"/>
    <col min="244" max="244" width="8.875" style="52" bestFit="1" customWidth="1"/>
    <col min="245" max="483" width="9" style="52"/>
    <col min="484" max="484" width="14.125" style="52" customWidth="1"/>
    <col min="485" max="486" width="14.875" style="52" customWidth="1"/>
    <col min="487" max="487" width="35.625" style="52" customWidth="1"/>
    <col min="488" max="488" width="15.875" style="52" customWidth="1"/>
    <col min="489" max="489" width="10.5" style="52" customWidth="1"/>
    <col min="490" max="490" width="28.375" style="52" customWidth="1"/>
    <col min="491" max="491" width="24.125" style="52" customWidth="1"/>
    <col min="492" max="492" width="40.125" style="52" customWidth="1"/>
    <col min="493" max="493" width="9.75" style="52" customWidth="1"/>
    <col min="494" max="499" width="9" style="52"/>
    <col min="500" max="500" width="8.875" style="52" bestFit="1" customWidth="1"/>
    <col min="501" max="739" width="9" style="52"/>
    <col min="740" max="740" width="14.125" style="52" customWidth="1"/>
    <col min="741" max="742" width="14.875" style="52" customWidth="1"/>
    <col min="743" max="743" width="35.625" style="52" customWidth="1"/>
    <col min="744" max="744" width="15.875" style="52" customWidth="1"/>
    <col min="745" max="745" width="10.5" style="52" customWidth="1"/>
    <col min="746" max="746" width="28.375" style="52" customWidth="1"/>
    <col min="747" max="747" width="24.125" style="52" customWidth="1"/>
    <col min="748" max="748" width="40.125" style="52" customWidth="1"/>
    <col min="749" max="749" width="9.75" style="52" customWidth="1"/>
    <col min="750" max="755" width="9" style="52"/>
    <col min="756" max="756" width="8.875" style="52" bestFit="1" customWidth="1"/>
    <col min="757" max="995" width="9" style="52"/>
    <col min="996" max="996" width="14.125" style="52" customWidth="1"/>
    <col min="997" max="998" width="14.875" style="52" customWidth="1"/>
    <col min="999" max="999" width="35.625" style="52" customWidth="1"/>
    <col min="1000" max="1000" width="15.875" style="52" customWidth="1"/>
    <col min="1001" max="1001" width="10.5" style="52" customWidth="1"/>
    <col min="1002" max="1002" width="28.375" style="52" customWidth="1"/>
    <col min="1003" max="1003" width="24.125" style="52" customWidth="1"/>
    <col min="1004" max="1004" width="40.125" style="52" customWidth="1"/>
    <col min="1005" max="1005" width="9.75" style="52" customWidth="1"/>
    <col min="1006" max="1011" width="9" style="52"/>
    <col min="1012" max="1012" width="8.875" style="52" bestFit="1" customWidth="1"/>
    <col min="1013" max="1251" width="9" style="52"/>
    <col min="1252" max="1252" width="14.125" style="52" customWidth="1"/>
    <col min="1253" max="1254" width="14.875" style="52" customWidth="1"/>
    <col min="1255" max="1255" width="35.625" style="52" customWidth="1"/>
    <col min="1256" max="1256" width="15.875" style="52" customWidth="1"/>
    <col min="1257" max="1257" width="10.5" style="52" customWidth="1"/>
    <col min="1258" max="1258" width="28.375" style="52" customWidth="1"/>
    <col min="1259" max="1259" width="24.125" style="52" customWidth="1"/>
    <col min="1260" max="1260" width="40.125" style="52" customWidth="1"/>
    <col min="1261" max="1261" width="9.75" style="52" customWidth="1"/>
    <col min="1262" max="1267" width="9" style="52"/>
    <col min="1268" max="1268" width="8.875" style="52" bestFit="1" customWidth="1"/>
    <col min="1269" max="1507" width="9" style="52"/>
    <col min="1508" max="1508" width="14.125" style="52" customWidth="1"/>
    <col min="1509" max="1510" width="14.875" style="52" customWidth="1"/>
    <col min="1511" max="1511" width="35.625" style="52" customWidth="1"/>
    <col min="1512" max="1512" width="15.875" style="52" customWidth="1"/>
    <col min="1513" max="1513" width="10.5" style="52" customWidth="1"/>
    <col min="1514" max="1514" width="28.375" style="52" customWidth="1"/>
    <col min="1515" max="1515" width="24.125" style="52" customWidth="1"/>
    <col min="1516" max="1516" width="40.125" style="52" customWidth="1"/>
    <col min="1517" max="1517" width="9.75" style="52" customWidth="1"/>
    <col min="1518" max="1523" width="9" style="52"/>
    <col min="1524" max="1524" width="8.875" style="52" bestFit="1" customWidth="1"/>
    <col min="1525" max="1763" width="9" style="52"/>
    <col min="1764" max="1764" width="14.125" style="52" customWidth="1"/>
    <col min="1765" max="1766" width="14.875" style="52" customWidth="1"/>
    <col min="1767" max="1767" width="35.625" style="52" customWidth="1"/>
    <col min="1768" max="1768" width="15.875" style="52" customWidth="1"/>
    <col min="1769" max="1769" width="10.5" style="52" customWidth="1"/>
    <col min="1770" max="1770" width="28.375" style="52" customWidth="1"/>
    <col min="1771" max="1771" width="24.125" style="52" customWidth="1"/>
    <col min="1772" max="1772" width="40.125" style="52" customWidth="1"/>
    <col min="1773" max="1773" width="9.75" style="52" customWidth="1"/>
    <col min="1774" max="1779" width="9" style="52"/>
    <col min="1780" max="1780" width="8.875" style="52" bestFit="1" customWidth="1"/>
    <col min="1781" max="2019" width="9" style="52"/>
    <col min="2020" max="2020" width="14.125" style="52" customWidth="1"/>
    <col min="2021" max="2022" width="14.875" style="52" customWidth="1"/>
    <col min="2023" max="2023" width="35.625" style="52" customWidth="1"/>
    <col min="2024" max="2024" width="15.875" style="52" customWidth="1"/>
    <col min="2025" max="2025" width="10.5" style="52" customWidth="1"/>
    <col min="2026" max="2026" width="28.375" style="52" customWidth="1"/>
    <col min="2027" max="2027" width="24.125" style="52" customWidth="1"/>
    <col min="2028" max="2028" width="40.125" style="52" customWidth="1"/>
    <col min="2029" max="2029" width="9.75" style="52" customWidth="1"/>
    <col min="2030" max="2035" width="9" style="52"/>
    <col min="2036" max="2036" width="8.875" style="52" bestFit="1" customWidth="1"/>
    <col min="2037" max="2275" width="9" style="52"/>
    <col min="2276" max="2276" width="14.125" style="52" customWidth="1"/>
    <col min="2277" max="2278" width="14.875" style="52" customWidth="1"/>
    <col min="2279" max="2279" width="35.625" style="52" customWidth="1"/>
    <col min="2280" max="2280" width="15.875" style="52" customWidth="1"/>
    <col min="2281" max="2281" width="10.5" style="52" customWidth="1"/>
    <col min="2282" max="2282" width="28.375" style="52" customWidth="1"/>
    <col min="2283" max="2283" width="24.125" style="52" customWidth="1"/>
    <col min="2284" max="2284" width="40.125" style="52" customWidth="1"/>
    <col min="2285" max="2285" width="9.75" style="52" customWidth="1"/>
    <col min="2286" max="2291" width="9" style="52"/>
    <col min="2292" max="2292" width="8.875" style="52" bestFit="1" customWidth="1"/>
    <col min="2293" max="2531" width="9" style="52"/>
    <col min="2532" max="2532" width="14.125" style="52" customWidth="1"/>
    <col min="2533" max="2534" width="14.875" style="52" customWidth="1"/>
    <col min="2535" max="2535" width="35.625" style="52" customWidth="1"/>
    <col min="2536" max="2536" width="15.875" style="52" customWidth="1"/>
    <col min="2537" max="2537" width="10.5" style="52" customWidth="1"/>
    <col min="2538" max="2538" width="28.375" style="52" customWidth="1"/>
    <col min="2539" max="2539" width="24.125" style="52" customWidth="1"/>
    <col min="2540" max="2540" width="40.125" style="52" customWidth="1"/>
    <col min="2541" max="2541" width="9.75" style="52" customWidth="1"/>
    <col min="2542" max="2547" width="9" style="52"/>
    <col min="2548" max="2548" width="8.875" style="52" bestFit="1" customWidth="1"/>
    <col min="2549" max="2787" width="9" style="52"/>
    <col min="2788" max="2788" width="14.125" style="52" customWidth="1"/>
    <col min="2789" max="2790" width="14.875" style="52" customWidth="1"/>
    <col min="2791" max="2791" width="35.625" style="52" customWidth="1"/>
    <col min="2792" max="2792" width="15.875" style="52" customWidth="1"/>
    <col min="2793" max="2793" width="10.5" style="52" customWidth="1"/>
    <col min="2794" max="2794" width="28.375" style="52" customWidth="1"/>
    <col min="2795" max="2795" width="24.125" style="52" customWidth="1"/>
    <col min="2796" max="2796" width="40.125" style="52" customWidth="1"/>
    <col min="2797" max="2797" width="9.75" style="52" customWidth="1"/>
    <col min="2798" max="2803" width="9" style="52"/>
    <col min="2804" max="2804" width="8.875" style="52" bestFit="1" customWidth="1"/>
    <col min="2805" max="3043" width="9" style="52"/>
    <col min="3044" max="3044" width="14.125" style="52" customWidth="1"/>
    <col min="3045" max="3046" width="14.875" style="52" customWidth="1"/>
    <col min="3047" max="3047" width="35.625" style="52" customWidth="1"/>
    <col min="3048" max="3048" width="15.875" style="52" customWidth="1"/>
    <col min="3049" max="3049" width="10.5" style="52" customWidth="1"/>
    <col min="3050" max="3050" width="28.375" style="52" customWidth="1"/>
    <col min="3051" max="3051" width="24.125" style="52" customWidth="1"/>
    <col min="3052" max="3052" width="40.125" style="52" customWidth="1"/>
    <col min="3053" max="3053" width="9.75" style="52" customWidth="1"/>
    <col min="3054" max="3059" width="9" style="52"/>
    <col min="3060" max="3060" width="8.875" style="52" bestFit="1" customWidth="1"/>
    <col min="3061" max="3299" width="9" style="52"/>
    <col min="3300" max="3300" width="14.125" style="52" customWidth="1"/>
    <col min="3301" max="3302" width="14.875" style="52" customWidth="1"/>
    <col min="3303" max="3303" width="35.625" style="52" customWidth="1"/>
    <col min="3304" max="3304" width="15.875" style="52" customWidth="1"/>
    <col min="3305" max="3305" width="10.5" style="52" customWidth="1"/>
    <col min="3306" max="3306" width="28.375" style="52" customWidth="1"/>
    <col min="3307" max="3307" width="24.125" style="52" customWidth="1"/>
    <col min="3308" max="3308" width="40.125" style="52" customWidth="1"/>
    <col min="3309" max="3309" width="9.75" style="52" customWidth="1"/>
    <col min="3310" max="3315" width="9" style="52"/>
    <col min="3316" max="3316" width="8.875" style="52" bestFit="1" customWidth="1"/>
    <col min="3317" max="3555" width="9" style="52"/>
    <col min="3556" max="3556" width="14.125" style="52" customWidth="1"/>
    <col min="3557" max="3558" width="14.875" style="52" customWidth="1"/>
    <col min="3559" max="3559" width="35.625" style="52" customWidth="1"/>
    <col min="3560" max="3560" width="15.875" style="52" customWidth="1"/>
    <col min="3561" max="3561" width="10.5" style="52" customWidth="1"/>
    <col min="3562" max="3562" width="28.375" style="52" customWidth="1"/>
    <col min="3563" max="3563" width="24.125" style="52" customWidth="1"/>
    <col min="3564" max="3564" width="40.125" style="52" customWidth="1"/>
    <col min="3565" max="3565" width="9.75" style="52" customWidth="1"/>
    <col min="3566" max="3571" width="9" style="52"/>
    <col min="3572" max="3572" width="8.875" style="52" bestFit="1" customWidth="1"/>
    <col min="3573" max="3811" width="9" style="52"/>
    <col min="3812" max="3812" width="14.125" style="52" customWidth="1"/>
    <col min="3813" max="3814" width="14.875" style="52" customWidth="1"/>
    <col min="3815" max="3815" width="35.625" style="52" customWidth="1"/>
    <col min="3816" max="3816" width="15.875" style="52" customWidth="1"/>
    <col min="3817" max="3817" width="10.5" style="52" customWidth="1"/>
    <col min="3818" max="3818" width="28.375" style="52" customWidth="1"/>
    <col min="3819" max="3819" width="24.125" style="52" customWidth="1"/>
    <col min="3820" max="3820" width="40.125" style="52" customWidth="1"/>
    <col min="3821" max="3821" width="9.75" style="52" customWidth="1"/>
    <col min="3822" max="3827" width="9" style="52"/>
    <col min="3828" max="3828" width="8.875" style="52" bestFit="1" customWidth="1"/>
    <col min="3829" max="4067" width="9" style="52"/>
    <col min="4068" max="4068" width="14.125" style="52" customWidth="1"/>
    <col min="4069" max="4070" width="14.875" style="52" customWidth="1"/>
    <col min="4071" max="4071" width="35.625" style="52" customWidth="1"/>
    <col min="4072" max="4072" width="15.875" style="52" customWidth="1"/>
    <col min="4073" max="4073" width="10.5" style="52" customWidth="1"/>
    <col min="4074" max="4074" width="28.375" style="52" customWidth="1"/>
    <col min="4075" max="4075" width="24.125" style="52" customWidth="1"/>
    <col min="4076" max="4076" width="40.125" style="52" customWidth="1"/>
    <col min="4077" max="4077" width="9.75" style="52" customWidth="1"/>
    <col min="4078" max="4083" width="9" style="52"/>
    <col min="4084" max="4084" width="8.875" style="52" bestFit="1" customWidth="1"/>
    <col min="4085" max="4323" width="9" style="52"/>
    <col min="4324" max="4324" width="14.125" style="52" customWidth="1"/>
    <col min="4325" max="4326" width="14.875" style="52" customWidth="1"/>
    <col min="4327" max="4327" width="35.625" style="52" customWidth="1"/>
    <col min="4328" max="4328" width="15.875" style="52" customWidth="1"/>
    <col min="4329" max="4329" width="10.5" style="52" customWidth="1"/>
    <col min="4330" max="4330" width="28.375" style="52" customWidth="1"/>
    <col min="4331" max="4331" width="24.125" style="52" customWidth="1"/>
    <col min="4332" max="4332" width="40.125" style="52" customWidth="1"/>
    <col min="4333" max="4333" width="9.75" style="52" customWidth="1"/>
    <col min="4334" max="4339" width="9" style="52"/>
    <col min="4340" max="4340" width="8.875" style="52" bestFit="1" customWidth="1"/>
    <col min="4341" max="4579" width="9" style="52"/>
    <col min="4580" max="4580" width="14.125" style="52" customWidth="1"/>
    <col min="4581" max="4582" width="14.875" style="52" customWidth="1"/>
    <col min="4583" max="4583" width="35.625" style="52" customWidth="1"/>
    <col min="4584" max="4584" width="15.875" style="52" customWidth="1"/>
    <col min="4585" max="4585" width="10.5" style="52" customWidth="1"/>
    <col min="4586" max="4586" width="28.375" style="52" customWidth="1"/>
    <col min="4587" max="4587" width="24.125" style="52" customWidth="1"/>
    <col min="4588" max="4588" width="40.125" style="52" customWidth="1"/>
    <col min="4589" max="4589" width="9.75" style="52" customWidth="1"/>
    <col min="4590" max="4595" width="9" style="52"/>
    <col min="4596" max="4596" width="8.875" style="52" bestFit="1" customWidth="1"/>
    <col min="4597" max="4835" width="9" style="52"/>
    <col min="4836" max="4836" width="14.125" style="52" customWidth="1"/>
    <col min="4837" max="4838" width="14.875" style="52" customWidth="1"/>
    <col min="4839" max="4839" width="35.625" style="52" customWidth="1"/>
    <col min="4840" max="4840" width="15.875" style="52" customWidth="1"/>
    <col min="4841" max="4841" width="10.5" style="52" customWidth="1"/>
    <col min="4842" max="4842" width="28.375" style="52" customWidth="1"/>
    <col min="4843" max="4843" width="24.125" style="52" customWidth="1"/>
    <col min="4844" max="4844" width="40.125" style="52" customWidth="1"/>
    <col min="4845" max="4845" width="9.75" style="52" customWidth="1"/>
    <col min="4846" max="4851" width="9" style="52"/>
    <col min="4852" max="4852" width="8.875" style="52" bestFit="1" customWidth="1"/>
    <col min="4853" max="5091" width="9" style="52"/>
    <col min="5092" max="5092" width="14.125" style="52" customWidth="1"/>
    <col min="5093" max="5094" width="14.875" style="52" customWidth="1"/>
    <col min="5095" max="5095" width="35.625" style="52" customWidth="1"/>
    <col min="5096" max="5096" width="15.875" style="52" customWidth="1"/>
    <col min="5097" max="5097" width="10.5" style="52" customWidth="1"/>
    <col min="5098" max="5098" width="28.375" style="52" customWidth="1"/>
    <col min="5099" max="5099" width="24.125" style="52" customWidth="1"/>
    <col min="5100" max="5100" width="40.125" style="52" customWidth="1"/>
    <col min="5101" max="5101" width="9.75" style="52" customWidth="1"/>
    <col min="5102" max="5107" width="9" style="52"/>
    <col min="5108" max="5108" width="8.875" style="52" bestFit="1" customWidth="1"/>
    <col min="5109" max="5347" width="9" style="52"/>
    <col min="5348" max="5348" width="14.125" style="52" customWidth="1"/>
    <col min="5349" max="5350" width="14.875" style="52" customWidth="1"/>
    <col min="5351" max="5351" width="35.625" style="52" customWidth="1"/>
    <col min="5352" max="5352" width="15.875" style="52" customWidth="1"/>
    <col min="5353" max="5353" width="10.5" style="52" customWidth="1"/>
    <col min="5354" max="5354" width="28.375" style="52" customWidth="1"/>
    <col min="5355" max="5355" width="24.125" style="52" customWidth="1"/>
    <col min="5356" max="5356" width="40.125" style="52" customWidth="1"/>
    <col min="5357" max="5357" width="9.75" style="52" customWidth="1"/>
    <col min="5358" max="5363" width="9" style="52"/>
    <col min="5364" max="5364" width="8.875" style="52" bestFit="1" customWidth="1"/>
    <col min="5365" max="5603" width="9" style="52"/>
    <col min="5604" max="5604" width="14.125" style="52" customWidth="1"/>
    <col min="5605" max="5606" width="14.875" style="52" customWidth="1"/>
    <col min="5607" max="5607" width="35.625" style="52" customWidth="1"/>
    <col min="5608" max="5608" width="15.875" style="52" customWidth="1"/>
    <col min="5609" max="5609" width="10.5" style="52" customWidth="1"/>
    <col min="5610" max="5610" width="28.375" style="52" customWidth="1"/>
    <col min="5611" max="5611" width="24.125" style="52" customWidth="1"/>
    <col min="5612" max="5612" width="40.125" style="52" customWidth="1"/>
    <col min="5613" max="5613" width="9.75" style="52" customWidth="1"/>
    <col min="5614" max="5619" width="9" style="52"/>
    <col min="5620" max="5620" width="8.875" style="52" bestFit="1" customWidth="1"/>
    <col min="5621" max="5859" width="9" style="52"/>
    <col min="5860" max="5860" width="14.125" style="52" customWidth="1"/>
    <col min="5861" max="5862" width="14.875" style="52" customWidth="1"/>
    <col min="5863" max="5863" width="35.625" style="52" customWidth="1"/>
    <col min="5864" max="5864" width="15.875" style="52" customWidth="1"/>
    <col min="5865" max="5865" width="10.5" style="52" customWidth="1"/>
    <col min="5866" max="5866" width="28.375" style="52" customWidth="1"/>
    <col min="5867" max="5867" width="24.125" style="52" customWidth="1"/>
    <col min="5868" max="5868" width="40.125" style="52" customWidth="1"/>
    <col min="5869" max="5869" width="9.75" style="52" customWidth="1"/>
    <col min="5870" max="5875" width="9" style="52"/>
    <col min="5876" max="5876" width="8.875" style="52" bestFit="1" customWidth="1"/>
    <col min="5877" max="6115" width="9" style="52"/>
    <col min="6116" max="6116" width="14.125" style="52" customWidth="1"/>
    <col min="6117" max="6118" width="14.875" style="52" customWidth="1"/>
    <col min="6119" max="6119" width="35.625" style="52" customWidth="1"/>
    <col min="6120" max="6120" width="15.875" style="52" customWidth="1"/>
    <col min="6121" max="6121" width="10.5" style="52" customWidth="1"/>
    <col min="6122" max="6122" width="28.375" style="52" customWidth="1"/>
    <col min="6123" max="6123" width="24.125" style="52" customWidth="1"/>
    <col min="6124" max="6124" width="40.125" style="52" customWidth="1"/>
    <col min="6125" max="6125" width="9.75" style="52" customWidth="1"/>
    <col min="6126" max="6131" width="9" style="52"/>
    <col min="6132" max="6132" width="8.875" style="52" bestFit="1" customWidth="1"/>
    <col min="6133" max="6371" width="9" style="52"/>
    <col min="6372" max="6372" width="14.125" style="52" customWidth="1"/>
    <col min="6373" max="6374" width="14.875" style="52" customWidth="1"/>
    <col min="6375" max="6375" width="35.625" style="52" customWidth="1"/>
    <col min="6376" max="6376" width="15.875" style="52" customWidth="1"/>
    <col min="6377" max="6377" width="10.5" style="52" customWidth="1"/>
    <col min="6378" max="6378" width="28.375" style="52" customWidth="1"/>
    <col min="6379" max="6379" width="24.125" style="52" customWidth="1"/>
    <col min="6380" max="6380" width="40.125" style="52" customWidth="1"/>
    <col min="6381" max="6381" width="9.75" style="52" customWidth="1"/>
    <col min="6382" max="6387" width="9" style="52"/>
    <col min="6388" max="6388" width="8.875" style="52" bestFit="1" customWidth="1"/>
    <col min="6389" max="6627" width="9" style="52"/>
    <col min="6628" max="6628" width="14.125" style="52" customWidth="1"/>
    <col min="6629" max="6630" width="14.875" style="52" customWidth="1"/>
    <col min="6631" max="6631" width="35.625" style="52" customWidth="1"/>
    <col min="6632" max="6632" width="15.875" style="52" customWidth="1"/>
    <col min="6633" max="6633" width="10.5" style="52" customWidth="1"/>
    <col min="6634" max="6634" width="28.375" style="52" customWidth="1"/>
    <col min="6635" max="6635" width="24.125" style="52" customWidth="1"/>
    <col min="6636" max="6636" width="40.125" style="52" customWidth="1"/>
    <col min="6637" max="6637" width="9.75" style="52" customWidth="1"/>
    <col min="6638" max="6643" width="9" style="52"/>
    <col min="6644" max="6644" width="8.875" style="52" bestFit="1" customWidth="1"/>
    <col min="6645" max="6883" width="9" style="52"/>
    <col min="6884" max="6884" width="14.125" style="52" customWidth="1"/>
    <col min="6885" max="6886" width="14.875" style="52" customWidth="1"/>
    <col min="6887" max="6887" width="35.625" style="52" customWidth="1"/>
    <col min="6888" max="6888" width="15.875" style="52" customWidth="1"/>
    <col min="6889" max="6889" width="10.5" style="52" customWidth="1"/>
    <col min="6890" max="6890" width="28.375" style="52" customWidth="1"/>
    <col min="6891" max="6891" width="24.125" style="52" customWidth="1"/>
    <col min="6892" max="6892" width="40.125" style="52" customWidth="1"/>
    <col min="6893" max="6893" width="9.75" style="52" customWidth="1"/>
    <col min="6894" max="6899" width="9" style="52"/>
    <col min="6900" max="6900" width="8.875" style="52" bestFit="1" customWidth="1"/>
    <col min="6901" max="7139" width="9" style="52"/>
    <col min="7140" max="7140" width="14.125" style="52" customWidth="1"/>
    <col min="7141" max="7142" width="14.875" style="52" customWidth="1"/>
    <col min="7143" max="7143" width="35.625" style="52" customWidth="1"/>
    <col min="7144" max="7144" width="15.875" style="52" customWidth="1"/>
    <col min="7145" max="7145" width="10.5" style="52" customWidth="1"/>
    <col min="7146" max="7146" width="28.375" style="52" customWidth="1"/>
    <col min="7147" max="7147" width="24.125" style="52" customWidth="1"/>
    <col min="7148" max="7148" width="40.125" style="52" customWidth="1"/>
    <col min="7149" max="7149" width="9.75" style="52" customWidth="1"/>
    <col min="7150" max="7155" width="9" style="52"/>
    <col min="7156" max="7156" width="8.875" style="52" bestFit="1" customWidth="1"/>
    <col min="7157" max="7395" width="9" style="52"/>
    <col min="7396" max="7396" width="14.125" style="52" customWidth="1"/>
    <col min="7397" max="7398" width="14.875" style="52" customWidth="1"/>
    <col min="7399" max="7399" width="35.625" style="52" customWidth="1"/>
    <col min="7400" max="7400" width="15.875" style="52" customWidth="1"/>
    <col min="7401" max="7401" width="10.5" style="52" customWidth="1"/>
    <col min="7402" max="7402" width="28.375" style="52" customWidth="1"/>
    <col min="7403" max="7403" width="24.125" style="52" customWidth="1"/>
    <col min="7404" max="7404" width="40.125" style="52" customWidth="1"/>
    <col min="7405" max="7405" width="9.75" style="52" customWidth="1"/>
    <col min="7406" max="7411" width="9" style="52"/>
    <col min="7412" max="7412" width="8.875" style="52" bestFit="1" customWidth="1"/>
    <col min="7413" max="7651" width="9" style="52"/>
    <col min="7652" max="7652" width="14.125" style="52" customWidth="1"/>
    <col min="7653" max="7654" width="14.875" style="52" customWidth="1"/>
    <col min="7655" max="7655" width="35.625" style="52" customWidth="1"/>
    <col min="7656" max="7656" width="15.875" style="52" customWidth="1"/>
    <col min="7657" max="7657" width="10.5" style="52" customWidth="1"/>
    <col min="7658" max="7658" width="28.375" style="52" customWidth="1"/>
    <col min="7659" max="7659" width="24.125" style="52" customWidth="1"/>
    <col min="7660" max="7660" width="40.125" style="52" customWidth="1"/>
    <col min="7661" max="7661" width="9.75" style="52" customWidth="1"/>
    <col min="7662" max="7667" width="9" style="52"/>
    <col min="7668" max="7668" width="8.875" style="52" bestFit="1" customWidth="1"/>
    <col min="7669" max="7907" width="9" style="52"/>
    <col min="7908" max="7908" width="14.125" style="52" customWidth="1"/>
    <col min="7909" max="7910" width="14.875" style="52" customWidth="1"/>
    <col min="7911" max="7911" width="35.625" style="52" customWidth="1"/>
    <col min="7912" max="7912" width="15.875" style="52" customWidth="1"/>
    <col min="7913" max="7913" width="10.5" style="52" customWidth="1"/>
    <col min="7914" max="7914" width="28.375" style="52" customWidth="1"/>
    <col min="7915" max="7915" width="24.125" style="52" customWidth="1"/>
    <col min="7916" max="7916" width="40.125" style="52" customWidth="1"/>
    <col min="7917" max="7917" width="9.75" style="52" customWidth="1"/>
    <col min="7918" max="7923" width="9" style="52"/>
    <col min="7924" max="7924" width="8.875" style="52" bestFit="1" customWidth="1"/>
    <col min="7925" max="8163" width="9" style="52"/>
    <col min="8164" max="8164" width="14.125" style="52" customWidth="1"/>
    <col min="8165" max="8166" width="14.875" style="52" customWidth="1"/>
    <col min="8167" max="8167" width="35.625" style="52" customWidth="1"/>
    <col min="8168" max="8168" width="15.875" style="52" customWidth="1"/>
    <col min="8169" max="8169" width="10.5" style="52" customWidth="1"/>
    <col min="8170" max="8170" width="28.375" style="52" customWidth="1"/>
    <col min="8171" max="8171" width="24.125" style="52" customWidth="1"/>
    <col min="8172" max="8172" width="40.125" style="52" customWidth="1"/>
    <col min="8173" max="8173" width="9.75" style="52" customWidth="1"/>
    <col min="8174" max="8179" width="9" style="52"/>
    <col min="8180" max="8180" width="8.875" style="52" bestFit="1" customWidth="1"/>
    <col min="8181" max="8419" width="9" style="52"/>
    <col min="8420" max="8420" width="14.125" style="52" customWidth="1"/>
    <col min="8421" max="8422" width="14.875" style="52" customWidth="1"/>
    <col min="8423" max="8423" width="35.625" style="52" customWidth="1"/>
    <col min="8424" max="8424" width="15.875" style="52" customWidth="1"/>
    <col min="8425" max="8425" width="10.5" style="52" customWidth="1"/>
    <col min="8426" max="8426" width="28.375" style="52" customWidth="1"/>
    <col min="8427" max="8427" width="24.125" style="52" customWidth="1"/>
    <col min="8428" max="8428" width="40.125" style="52" customWidth="1"/>
    <col min="8429" max="8429" width="9.75" style="52" customWidth="1"/>
    <col min="8430" max="8435" width="9" style="52"/>
    <col min="8436" max="8436" width="8.875" style="52" bestFit="1" customWidth="1"/>
    <col min="8437" max="8675" width="9" style="52"/>
    <col min="8676" max="8676" width="14.125" style="52" customWidth="1"/>
    <col min="8677" max="8678" width="14.875" style="52" customWidth="1"/>
    <col min="8679" max="8679" width="35.625" style="52" customWidth="1"/>
    <col min="8680" max="8680" width="15.875" style="52" customWidth="1"/>
    <col min="8681" max="8681" width="10.5" style="52" customWidth="1"/>
    <col min="8682" max="8682" width="28.375" style="52" customWidth="1"/>
    <col min="8683" max="8683" width="24.125" style="52" customWidth="1"/>
    <col min="8684" max="8684" width="40.125" style="52" customWidth="1"/>
    <col min="8685" max="8685" width="9.75" style="52" customWidth="1"/>
    <col min="8686" max="8691" width="9" style="52"/>
    <col min="8692" max="8692" width="8.875" style="52" bestFit="1" customWidth="1"/>
    <col min="8693" max="8931" width="9" style="52"/>
    <col min="8932" max="8932" width="14.125" style="52" customWidth="1"/>
    <col min="8933" max="8934" width="14.875" style="52" customWidth="1"/>
    <col min="8935" max="8935" width="35.625" style="52" customWidth="1"/>
    <col min="8936" max="8936" width="15.875" style="52" customWidth="1"/>
    <col min="8937" max="8937" width="10.5" style="52" customWidth="1"/>
    <col min="8938" max="8938" width="28.375" style="52" customWidth="1"/>
    <col min="8939" max="8939" width="24.125" style="52" customWidth="1"/>
    <col min="8940" max="8940" width="40.125" style="52" customWidth="1"/>
    <col min="8941" max="8941" width="9.75" style="52" customWidth="1"/>
    <col min="8942" max="8947" width="9" style="52"/>
    <col min="8948" max="8948" width="8.875" style="52" bestFit="1" customWidth="1"/>
    <col min="8949" max="9187" width="9" style="52"/>
    <col min="9188" max="9188" width="14.125" style="52" customWidth="1"/>
    <col min="9189" max="9190" width="14.875" style="52" customWidth="1"/>
    <col min="9191" max="9191" width="35.625" style="52" customWidth="1"/>
    <col min="9192" max="9192" width="15.875" style="52" customWidth="1"/>
    <col min="9193" max="9193" width="10.5" style="52" customWidth="1"/>
    <col min="9194" max="9194" width="28.375" style="52" customWidth="1"/>
    <col min="9195" max="9195" width="24.125" style="52" customWidth="1"/>
    <col min="9196" max="9196" width="40.125" style="52" customWidth="1"/>
    <col min="9197" max="9197" width="9.75" style="52" customWidth="1"/>
    <col min="9198" max="9203" width="9" style="52"/>
    <col min="9204" max="9204" width="8.875" style="52" bestFit="1" customWidth="1"/>
    <col min="9205" max="9443" width="9" style="52"/>
    <col min="9444" max="9444" width="14.125" style="52" customWidth="1"/>
    <col min="9445" max="9446" width="14.875" style="52" customWidth="1"/>
    <col min="9447" max="9447" width="35.625" style="52" customWidth="1"/>
    <col min="9448" max="9448" width="15.875" style="52" customWidth="1"/>
    <col min="9449" max="9449" width="10.5" style="52" customWidth="1"/>
    <col min="9450" max="9450" width="28.375" style="52" customWidth="1"/>
    <col min="9451" max="9451" width="24.125" style="52" customWidth="1"/>
    <col min="9452" max="9452" width="40.125" style="52" customWidth="1"/>
    <col min="9453" max="9453" width="9.75" style="52" customWidth="1"/>
    <col min="9454" max="9459" width="9" style="52"/>
    <col min="9460" max="9460" width="8.875" style="52" bestFit="1" customWidth="1"/>
    <col min="9461" max="9699" width="9" style="52"/>
    <col min="9700" max="9700" width="14.125" style="52" customWidth="1"/>
    <col min="9701" max="9702" width="14.875" style="52" customWidth="1"/>
    <col min="9703" max="9703" width="35.625" style="52" customWidth="1"/>
    <col min="9704" max="9704" width="15.875" style="52" customWidth="1"/>
    <col min="9705" max="9705" width="10.5" style="52" customWidth="1"/>
    <col min="9706" max="9706" width="28.375" style="52" customWidth="1"/>
    <col min="9707" max="9707" width="24.125" style="52" customWidth="1"/>
    <col min="9708" max="9708" width="40.125" style="52" customWidth="1"/>
    <col min="9709" max="9709" width="9.75" style="52" customWidth="1"/>
    <col min="9710" max="9715" width="9" style="52"/>
    <col min="9716" max="9716" width="8.875" style="52" bestFit="1" customWidth="1"/>
    <col min="9717" max="9955" width="9" style="52"/>
    <col min="9956" max="9956" width="14.125" style="52" customWidth="1"/>
    <col min="9957" max="9958" width="14.875" style="52" customWidth="1"/>
    <col min="9959" max="9959" width="35.625" style="52" customWidth="1"/>
    <col min="9960" max="9960" width="15.875" style="52" customWidth="1"/>
    <col min="9961" max="9961" width="10.5" style="52" customWidth="1"/>
    <col min="9962" max="9962" width="28.375" style="52" customWidth="1"/>
    <col min="9963" max="9963" width="24.125" style="52" customWidth="1"/>
    <col min="9964" max="9964" width="40.125" style="52" customWidth="1"/>
    <col min="9965" max="9965" width="9.75" style="52" customWidth="1"/>
    <col min="9966" max="9971" width="9" style="52"/>
    <col min="9972" max="9972" width="8.875" style="52" bestFit="1" customWidth="1"/>
    <col min="9973" max="10211" width="9" style="52"/>
    <col min="10212" max="10212" width="14.125" style="52" customWidth="1"/>
    <col min="10213" max="10214" width="14.875" style="52" customWidth="1"/>
    <col min="10215" max="10215" width="35.625" style="52" customWidth="1"/>
    <col min="10216" max="10216" width="15.875" style="52" customWidth="1"/>
    <col min="10217" max="10217" width="10.5" style="52" customWidth="1"/>
    <col min="10218" max="10218" width="28.375" style="52" customWidth="1"/>
    <col min="10219" max="10219" width="24.125" style="52" customWidth="1"/>
    <col min="10220" max="10220" width="40.125" style="52" customWidth="1"/>
    <col min="10221" max="10221" width="9.75" style="52" customWidth="1"/>
    <col min="10222" max="10227" width="9" style="52"/>
    <col min="10228" max="10228" width="8.875" style="52" bestFit="1" customWidth="1"/>
    <col min="10229" max="10467" width="9" style="52"/>
    <col min="10468" max="10468" width="14.125" style="52" customWidth="1"/>
    <col min="10469" max="10470" width="14.875" style="52" customWidth="1"/>
    <col min="10471" max="10471" width="35.625" style="52" customWidth="1"/>
    <col min="10472" max="10472" width="15.875" style="52" customWidth="1"/>
    <col min="10473" max="10473" width="10.5" style="52" customWidth="1"/>
    <col min="10474" max="10474" width="28.375" style="52" customWidth="1"/>
    <col min="10475" max="10475" width="24.125" style="52" customWidth="1"/>
    <col min="10476" max="10476" width="40.125" style="52" customWidth="1"/>
    <col min="10477" max="10477" width="9.75" style="52" customWidth="1"/>
    <col min="10478" max="10483" width="9" style="52"/>
    <col min="10484" max="10484" width="8.875" style="52" bestFit="1" customWidth="1"/>
    <col min="10485" max="10723" width="9" style="52"/>
    <col min="10724" max="10724" width="14.125" style="52" customWidth="1"/>
    <col min="10725" max="10726" width="14.875" style="52" customWidth="1"/>
    <col min="10727" max="10727" width="35.625" style="52" customWidth="1"/>
    <col min="10728" max="10728" width="15.875" style="52" customWidth="1"/>
    <col min="10729" max="10729" width="10.5" style="52" customWidth="1"/>
    <col min="10730" max="10730" width="28.375" style="52" customWidth="1"/>
    <col min="10731" max="10731" width="24.125" style="52" customWidth="1"/>
    <col min="10732" max="10732" width="40.125" style="52" customWidth="1"/>
    <col min="10733" max="10733" width="9.75" style="52" customWidth="1"/>
    <col min="10734" max="10739" width="9" style="52"/>
    <col min="10740" max="10740" width="8.875" style="52" bestFit="1" customWidth="1"/>
    <col min="10741" max="10979" width="9" style="52"/>
    <col min="10980" max="10980" width="14.125" style="52" customWidth="1"/>
    <col min="10981" max="10982" width="14.875" style="52" customWidth="1"/>
    <col min="10983" max="10983" width="35.625" style="52" customWidth="1"/>
    <col min="10984" max="10984" width="15.875" style="52" customWidth="1"/>
    <col min="10985" max="10985" width="10.5" style="52" customWidth="1"/>
    <col min="10986" max="10986" width="28.375" style="52" customWidth="1"/>
    <col min="10987" max="10987" width="24.125" style="52" customWidth="1"/>
    <col min="10988" max="10988" width="40.125" style="52" customWidth="1"/>
    <col min="10989" max="10989" width="9.75" style="52" customWidth="1"/>
    <col min="10990" max="10995" width="9" style="52"/>
    <col min="10996" max="10996" width="8.875" style="52" bestFit="1" customWidth="1"/>
    <col min="10997" max="11235" width="9" style="52"/>
    <col min="11236" max="11236" width="14.125" style="52" customWidth="1"/>
    <col min="11237" max="11238" width="14.875" style="52" customWidth="1"/>
    <col min="11239" max="11239" width="35.625" style="52" customWidth="1"/>
    <col min="11240" max="11240" width="15.875" style="52" customWidth="1"/>
    <col min="11241" max="11241" width="10.5" style="52" customWidth="1"/>
    <col min="11242" max="11242" width="28.375" style="52" customWidth="1"/>
    <col min="11243" max="11243" width="24.125" style="52" customWidth="1"/>
    <col min="11244" max="11244" width="40.125" style="52" customWidth="1"/>
    <col min="11245" max="11245" width="9.75" style="52" customWidth="1"/>
    <col min="11246" max="11251" width="9" style="52"/>
    <col min="11252" max="11252" width="8.875" style="52" bestFit="1" customWidth="1"/>
    <col min="11253" max="11491" width="9" style="52"/>
    <col min="11492" max="11492" width="14.125" style="52" customWidth="1"/>
    <col min="11493" max="11494" width="14.875" style="52" customWidth="1"/>
    <col min="11495" max="11495" width="35.625" style="52" customWidth="1"/>
    <col min="11496" max="11496" width="15.875" style="52" customWidth="1"/>
    <col min="11497" max="11497" width="10.5" style="52" customWidth="1"/>
    <col min="11498" max="11498" width="28.375" style="52" customWidth="1"/>
    <col min="11499" max="11499" width="24.125" style="52" customWidth="1"/>
    <col min="11500" max="11500" width="40.125" style="52" customWidth="1"/>
    <col min="11501" max="11501" width="9.75" style="52" customWidth="1"/>
    <col min="11502" max="11507" width="9" style="52"/>
    <col min="11508" max="11508" width="8.875" style="52" bestFit="1" customWidth="1"/>
    <col min="11509" max="11747" width="9" style="52"/>
    <col min="11748" max="11748" width="14.125" style="52" customWidth="1"/>
    <col min="11749" max="11750" width="14.875" style="52" customWidth="1"/>
    <col min="11751" max="11751" width="35.625" style="52" customWidth="1"/>
    <col min="11752" max="11752" width="15.875" style="52" customWidth="1"/>
    <col min="11753" max="11753" width="10.5" style="52" customWidth="1"/>
    <col min="11754" max="11754" width="28.375" style="52" customWidth="1"/>
    <col min="11755" max="11755" width="24.125" style="52" customWidth="1"/>
    <col min="11756" max="11756" width="40.125" style="52" customWidth="1"/>
    <col min="11757" max="11757" width="9.75" style="52" customWidth="1"/>
    <col min="11758" max="11763" width="9" style="52"/>
    <col min="11764" max="11764" width="8.875" style="52" bestFit="1" customWidth="1"/>
    <col min="11765" max="12003" width="9" style="52"/>
    <col min="12004" max="12004" width="14.125" style="52" customWidth="1"/>
    <col min="12005" max="12006" width="14.875" style="52" customWidth="1"/>
    <col min="12007" max="12007" width="35.625" style="52" customWidth="1"/>
    <col min="12008" max="12008" width="15.875" style="52" customWidth="1"/>
    <col min="12009" max="12009" width="10.5" style="52" customWidth="1"/>
    <col min="12010" max="12010" width="28.375" style="52" customWidth="1"/>
    <col min="12011" max="12011" width="24.125" style="52" customWidth="1"/>
    <col min="12012" max="12012" width="40.125" style="52" customWidth="1"/>
    <col min="12013" max="12013" width="9.75" style="52" customWidth="1"/>
    <col min="12014" max="12019" width="9" style="52"/>
    <col min="12020" max="12020" width="8.875" style="52" bestFit="1" customWidth="1"/>
    <col min="12021" max="12259" width="9" style="52"/>
    <col min="12260" max="12260" width="14.125" style="52" customWidth="1"/>
    <col min="12261" max="12262" width="14.875" style="52" customWidth="1"/>
    <col min="12263" max="12263" width="35.625" style="52" customWidth="1"/>
    <col min="12264" max="12264" width="15.875" style="52" customWidth="1"/>
    <col min="12265" max="12265" width="10.5" style="52" customWidth="1"/>
    <col min="12266" max="12266" width="28.375" style="52" customWidth="1"/>
    <col min="12267" max="12267" width="24.125" style="52" customWidth="1"/>
    <col min="12268" max="12268" width="40.125" style="52" customWidth="1"/>
    <col min="12269" max="12269" width="9.75" style="52" customWidth="1"/>
    <col min="12270" max="12275" width="9" style="52"/>
    <col min="12276" max="12276" width="8.875" style="52" bestFit="1" customWidth="1"/>
    <col min="12277" max="12515" width="9" style="52"/>
    <col min="12516" max="12516" width="14.125" style="52" customWidth="1"/>
    <col min="12517" max="12518" width="14.875" style="52" customWidth="1"/>
    <col min="12519" max="12519" width="35.625" style="52" customWidth="1"/>
    <col min="12520" max="12520" width="15.875" style="52" customWidth="1"/>
    <col min="12521" max="12521" width="10.5" style="52" customWidth="1"/>
    <col min="12522" max="12522" width="28.375" style="52" customWidth="1"/>
    <col min="12523" max="12523" width="24.125" style="52" customWidth="1"/>
    <col min="12524" max="12524" width="40.125" style="52" customWidth="1"/>
    <col min="12525" max="12525" width="9.75" style="52" customWidth="1"/>
    <col min="12526" max="12531" width="9" style="52"/>
    <col min="12532" max="12532" width="8.875" style="52" bestFit="1" customWidth="1"/>
    <col min="12533" max="12771" width="9" style="52"/>
    <col min="12772" max="12772" width="14.125" style="52" customWidth="1"/>
    <col min="12773" max="12774" width="14.875" style="52" customWidth="1"/>
    <col min="12775" max="12775" width="35.625" style="52" customWidth="1"/>
    <col min="12776" max="12776" width="15.875" style="52" customWidth="1"/>
    <col min="12777" max="12777" width="10.5" style="52" customWidth="1"/>
    <col min="12778" max="12778" width="28.375" style="52" customWidth="1"/>
    <col min="12779" max="12779" width="24.125" style="52" customWidth="1"/>
    <col min="12780" max="12780" width="40.125" style="52" customWidth="1"/>
    <col min="12781" max="12781" width="9.75" style="52" customWidth="1"/>
    <col min="12782" max="12787" width="9" style="52"/>
    <col min="12788" max="12788" width="8.875" style="52" bestFit="1" customWidth="1"/>
    <col min="12789" max="13027" width="9" style="52"/>
    <col min="13028" max="13028" width="14.125" style="52" customWidth="1"/>
    <col min="13029" max="13030" width="14.875" style="52" customWidth="1"/>
    <col min="13031" max="13031" width="35.625" style="52" customWidth="1"/>
    <col min="13032" max="13032" width="15.875" style="52" customWidth="1"/>
    <col min="13033" max="13033" width="10.5" style="52" customWidth="1"/>
    <col min="13034" max="13034" width="28.375" style="52" customWidth="1"/>
    <col min="13035" max="13035" width="24.125" style="52" customWidth="1"/>
    <col min="13036" max="13036" width="40.125" style="52" customWidth="1"/>
    <col min="13037" max="13037" width="9.75" style="52" customWidth="1"/>
    <col min="13038" max="13043" width="9" style="52"/>
    <col min="13044" max="13044" width="8.875" style="52" bestFit="1" customWidth="1"/>
    <col min="13045" max="13283" width="9" style="52"/>
    <col min="13284" max="13284" width="14.125" style="52" customWidth="1"/>
    <col min="13285" max="13286" width="14.875" style="52" customWidth="1"/>
    <col min="13287" max="13287" width="35.625" style="52" customWidth="1"/>
    <col min="13288" max="13288" width="15.875" style="52" customWidth="1"/>
    <col min="13289" max="13289" width="10.5" style="52" customWidth="1"/>
    <col min="13290" max="13290" width="28.375" style="52" customWidth="1"/>
    <col min="13291" max="13291" width="24.125" style="52" customWidth="1"/>
    <col min="13292" max="13292" width="40.125" style="52" customWidth="1"/>
    <col min="13293" max="13293" width="9.75" style="52" customWidth="1"/>
    <col min="13294" max="13299" width="9" style="52"/>
    <col min="13300" max="13300" width="8.875" style="52" bestFit="1" customWidth="1"/>
    <col min="13301" max="13539" width="9" style="52"/>
    <col min="13540" max="13540" width="14.125" style="52" customWidth="1"/>
    <col min="13541" max="13542" width="14.875" style="52" customWidth="1"/>
    <col min="13543" max="13543" width="35.625" style="52" customWidth="1"/>
    <col min="13544" max="13544" width="15.875" style="52" customWidth="1"/>
    <col min="13545" max="13545" width="10.5" style="52" customWidth="1"/>
    <col min="13546" max="13546" width="28.375" style="52" customWidth="1"/>
    <col min="13547" max="13547" width="24.125" style="52" customWidth="1"/>
    <col min="13548" max="13548" width="40.125" style="52" customWidth="1"/>
    <col min="13549" max="13549" width="9.75" style="52" customWidth="1"/>
    <col min="13550" max="13555" width="9" style="52"/>
    <col min="13556" max="13556" width="8.875" style="52" bestFit="1" customWidth="1"/>
    <col min="13557" max="13795" width="9" style="52"/>
    <col min="13796" max="13796" width="14.125" style="52" customWidth="1"/>
    <col min="13797" max="13798" width="14.875" style="52" customWidth="1"/>
    <col min="13799" max="13799" width="35.625" style="52" customWidth="1"/>
    <col min="13800" max="13800" width="15.875" style="52" customWidth="1"/>
    <col min="13801" max="13801" width="10.5" style="52" customWidth="1"/>
    <col min="13802" max="13802" width="28.375" style="52" customWidth="1"/>
    <col min="13803" max="13803" width="24.125" style="52" customWidth="1"/>
    <col min="13804" max="13804" width="40.125" style="52" customWidth="1"/>
    <col min="13805" max="13805" width="9.75" style="52" customWidth="1"/>
    <col min="13806" max="13811" width="9" style="52"/>
    <col min="13812" max="13812" width="8.875" style="52" bestFit="1" customWidth="1"/>
    <col min="13813" max="14051" width="9" style="52"/>
    <col min="14052" max="14052" width="14.125" style="52" customWidth="1"/>
    <col min="14053" max="14054" width="14.875" style="52" customWidth="1"/>
    <col min="14055" max="14055" width="35.625" style="52" customWidth="1"/>
    <col min="14056" max="14056" width="15.875" style="52" customWidth="1"/>
    <col min="14057" max="14057" width="10.5" style="52" customWidth="1"/>
    <col min="14058" max="14058" width="28.375" style="52" customWidth="1"/>
    <col min="14059" max="14059" width="24.125" style="52" customWidth="1"/>
    <col min="14060" max="14060" width="40.125" style="52" customWidth="1"/>
    <col min="14061" max="14061" width="9.75" style="52" customWidth="1"/>
    <col min="14062" max="14067" width="9" style="52"/>
    <col min="14068" max="14068" width="8.875" style="52" bestFit="1" customWidth="1"/>
    <col min="14069" max="14307" width="9" style="52"/>
    <col min="14308" max="14308" width="14.125" style="52" customWidth="1"/>
    <col min="14309" max="14310" width="14.875" style="52" customWidth="1"/>
    <col min="14311" max="14311" width="35.625" style="52" customWidth="1"/>
    <col min="14312" max="14312" width="15.875" style="52" customWidth="1"/>
    <col min="14313" max="14313" width="10.5" style="52" customWidth="1"/>
    <col min="14314" max="14314" width="28.375" style="52" customWidth="1"/>
    <col min="14315" max="14315" width="24.125" style="52" customWidth="1"/>
    <col min="14316" max="14316" width="40.125" style="52" customWidth="1"/>
    <col min="14317" max="14317" width="9.75" style="52" customWidth="1"/>
    <col min="14318" max="14323" width="9" style="52"/>
    <col min="14324" max="14324" width="8.875" style="52" bestFit="1" customWidth="1"/>
    <col min="14325" max="14563" width="9" style="52"/>
    <col min="14564" max="14564" width="14.125" style="52" customWidth="1"/>
    <col min="14565" max="14566" width="14.875" style="52" customWidth="1"/>
    <col min="14567" max="14567" width="35.625" style="52" customWidth="1"/>
    <col min="14568" max="14568" width="15.875" style="52" customWidth="1"/>
    <col min="14569" max="14569" width="10.5" style="52" customWidth="1"/>
    <col min="14570" max="14570" width="28.375" style="52" customWidth="1"/>
    <col min="14571" max="14571" width="24.125" style="52" customWidth="1"/>
    <col min="14572" max="14572" width="40.125" style="52" customWidth="1"/>
    <col min="14573" max="14573" width="9.75" style="52" customWidth="1"/>
    <col min="14574" max="14579" width="9" style="52"/>
    <col min="14580" max="14580" width="8.875" style="52" bestFit="1" customWidth="1"/>
    <col min="14581" max="14819" width="9" style="52"/>
    <col min="14820" max="14820" width="14.125" style="52" customWidth="1"/>
    <col min="14821" max="14822" width="14.875" style="52" customWidth="1"/>
    <col min="14823" max="14823" width="35.625" style="52" customWidth="1"/>
    <col min="14824" max="14824" width="15.875" style="52" customWidth="1"/>
    <col min="14825" max="14825" width="10.5" style="52" customWidth="1"/>
    <col min="14826" max="14826" width="28.375" style="52" customWidth="1"/>
    <col min="14827" max="14827" width="24.125" style="52" customWidth="1"/>
    <col min="14828" max="14828" width="40.125" style="52" customWidth="1"/>
    <col min="14829" max="14829" width="9.75" style="52" customWidth="1"/>
    <col min="14830" max="14835" width="9" style="52"/>
    <col min="14836" max="14836" width="8.875" style="52" bestFit="1" customWidth="1"/>
    <col min="14837" max="15075" width="9" style="52"/>
    <col min="15076" max="15076" width="14.125" style="52" customWidth="1"/>
    <col min="15077" max="15078" width="14.875" style="52" customWidth="1"/>
    <col min="15079" max="15079" width="35.625" style="52" customWidth="1"/>
    <col min="15080" max="15080" width="15.875" style="52" customWidth="1"/>
    <col min="15081" max="15081" width="10.5" style="52" customWidth="1"/>
    <col min="15082" max="15082" width="28.375" style="52" customWidth="1"/>
    <col min="15083" max="15083" width="24.125" style="52" customWidth="1"/>
    <col min="15084" max="15084" width="40.125" style="52" customWidth="1"/>
    <col min="15085" max="15085" width="9.75" style="52" customWidth="1"/>
    <col min="15086" max="15091" width="9" style="52"/>
    <col min="15092" max="15092" width="8.875" style="52" bestFit="1" customWidth="1"/>
    <col min="15093" max="15331" width="9" style="52"/>
    <col min="15332" max="15332" width="14.125" style="52" customWidth="1"/>
    <col min="15333" max="15334" width="14.875" style="52" customWidth="1"/>
    <col min="15335" max="15335" width="35.625" style="52" customWidth="1"/>
    <col min="15336" max="15336" width="15.875" style="52" customWidth="1"/>
    <col min="15337" max="15337" width="10.5" style="52" customWidth="1"/>
    <col min="15338" max="15338" width="28.375" style="52" customWidth="1"/>
    <col min="15339" max="15339" width="24.125" style="52" customWidth="1"/>
    <col min="15340" max="15340" width="40.125" style="52" customWidth="1"/>
    <col min="15341" max="15341" width="9.75" style="52" customWidth="1"/>
    <col min="15342" max="15347" width="9" style="52"/>
    <col min="15348" max="15348" width="8.875" style="52" bestFit="1" customWidth="1"/>
    <col min="15349" max="15587" width="9" style="52"/>
    <col min="15588" max="15588" width="14.125" style="52" customWidth="1"/>
    <col min="15589" max="15590" width="14.875" style="52" customWidth="1"/>
    <col min="15591" max="15591" width="35.625" style="52" customWidth="1"/>
    <col min="15592" max="15592" width="15.875" style="52" customWidth="1"/>
    <col min="15593" max="15593" width="10.5" style="52" customWidth="1"/>
    <col min="15594" max="15594" width="28.375" style="52" customWidth="1"/>
    <col min="15595" max="15595" width="24.125" style="52" customWidth="1"/>
    <col min="15596" max="15596" width="40.125" style="52" customWidth="1"/>
    <col min="15597" max="15597" width="9.75" style="52" customWidth="1"/>
    <col min="15598" max="15603" width="9" style="52"/>
    <col min="15604" max="15604" width="8.875" style="52" bestFit="1" customWidth="1"/>
    <col min="15605" max="15843" width="9" style="52"/>
    <col min="15844" max="15844" width="14.125" style="52" customWidth="1"/>
    <col min="15845" max="15846" width="14.875" style="52" customWidth="1"/>
    <col min="15847" max="15847" width="35.625" style="52" customWidth="1"/>
    <col min="15848" max="15848" width="15.875" style="52" customWidth="1"/>
    <col min="15849" max="15849" width="10.5" style="52" customWidth="1"/>
    <col min="15850" max="15850" width="28.375" style="52" customWidth="1"/>
    <col min="15851" max="15851" width="24.125" style="52" customWidth="1"/>
    <col min="15852" max="15852" width="40.125" style="52" customWidth="1"/>
    <col min="15853" max="15853" width="9.75" style="52" customWidth="1"/>
    <col min="15854" max="15859" width="9" style="52"/>
    <col min="15860" max="15860" width="8.875" style="52" bestFit="1" customWidth="1"/>
    <col min="15861" max="16099" width="9" style="52"/>
    <col min="16100" max="16100" width="14.125" style="52" customWidth="1"/>
    <col min="16101" max="16102" width="14.875" style="52" customWidth="1"/>
    <col min="16103" max="16103" width="35.625" style="52" customWidth="1"/>
    <col min="16104" max="16104" width="15.875" style="52" customWidth="1"/>
    <col min="16105" max="16105" width="10.5" style="52" customWidth="1"/>
    <col min="16106" max="16106" width="28.375" style="52" customWidth="1"/>
    <col min="16107" max="16107" width="24.125" style="52" customWidth="1"/>
    <col min="16108" max="16108" width="40.125" style="52" customWidth="1"/>
    <col min="16109" max="16109" width="9.75" style="52" customWidth="1"/>
    <col min="16110" max="16115" width="9" style="52"/>
    <col min="16116" max="16116" width="8.875" style="52" bestFit="1" customWidth="1"/>
    <col min="16117" max="16384" width="9" style="52"/>
  </cols>
  <sheetData>
    <row r="1" spans="1:10">
      <c r="A1" s="51" t="s">
        <v>68</v>
      </c>
      <c r="B1" s="68" t="s">
        <v>69</v>
      </c>
      <c r="C1" s="50" t="s">
        <v>70</v>
      </c>
      <c r="D1" s="50"/>
      <c r="E1" s="50" t="s">
        <v>71</v>
      </c>
      <c r="F1" s="50"/>
      <c r="G1" s="50" t="s">
        <v>72</v>
      </c>
      <c r="H1" s="50" t="s">
        <v>86</v>
      </c>
      <c r="I1" s="50" t="s">
        <v>87</v>
      </c>
      <c r="J1" s="50" t="s">
        <v>88</v>
      </c>
    </row>
    <row r="2" spans="1:10" s="56" customFormat="1" ht="33">
      <c r="A2" s="63" t="s">
        <v>91</v>
      </c>
      <c r="B2" s="54"/>
      <c r="C2" s="66" t="s">
        <v>231</v>
      </c>
      <c r="D2" s="66" t="s">
        <v>229</v>
      </c>
      <c r="E2" s="53">
        <v>3</v>
      </c>
      <c r="F2" s="66" t="s">
        <v>412</v>
      </c>
      <c r="G2" s="55" t="s">
        <v>74</v>
      </c>
      <c r="H2" s="53" t="s">
        <v>423</v>
      </c>
      <c r="I2" s="53" t="s">
        <v>423</v>
      </c>
      <c r="J2" s="53" t="s">
        <v>423</v>
      </c>
    </row>
    <row r="3" spans="1:10" s="56" customFormat="1" ht="16.5">
      <c r="A3" s="63" t="s">
        <v>92</v>
      </c>
      <c r="B3" s="54"/>
      <c r="C3" s="66" t="s">
        <v>232</v>
      </c>
      <c r="D3" s="66" t="s">
        <v>229</v>
      </c>
      <c r="E3" s="53">
        <v>3</v>
      </c>
      <c r="F3" s="66" t="s">
        <v>412</v>
      </c>
      <c r="G3" s="55" t="s">
        <v>418</v>
      </c>
      <c r="H3" s="53" t="s">
        <v>423</v>
      </c>
      <c r="I3" s="53" t="s">
        <v>423</v>
      </c>
      <c r="J3" s="53" t="s">
        <v>423</v>
      </c>
    </row>
    <row r="4" spans="1:10" s="56" customFormat="1" ht="16.5">
      <c r="A4" s="63" t="s">
        <v>93</v>
      </c>
      <c r="B4" s="54"/>
      <c r="C4" s="66" t="s">
        <v>232</v>
      </c>
      <c r="D4" s="66" t="s">
        <v>229</v>
      </c>
      <c r="E4" s="53">
        <v>3</v>
      </c>
      <c r="F4" s="66" t="s">
        <v>412</v>
      </c>
      <c r="G4" s="55" t="s">
        <v>418</v>
      </c>
      <c r="H4" s="53" t="s">
        <v>423</v>
      </c>
      <c r="I4" s="53" t="s">
        <v>423</v>
      </c>
      <c r="J4" s="53" t="s">
        <v>423</v>
      </c>
    </row>
    <row r="5" spans="1:10" s="56" customFormat="1" ht="16.5">
      <c r="A5" s="63" t="s">
        <v>94</v>
      </c>
      <c r="B5" s="54"/>
      <c r="C5" s="66" t="s">
        <v>233</v>
      </c>
      <c r="D5" s="66" t="s">
        <v>229</v>
      </c>
      <c r="E5" s="53">
        <v>3</v>
      </c>
      <c r="F5" s="66" t="s">
        <v>412</v>
      </c>
      <c r="G5" s="55" t="s">
        <v>418</v>
      </c>
      <c r="H5" s="53" t="s">
        <v>423</v>
      </c>
      <c r="I5" s="53" t="s">
        <v>423</v>
      </c>
      <c r="J5" s="53" t="s">
        <v>423</v>
      </c>
    </row>
    <row r="6" spans="1:10" s="56" customFormat="1" ht="49.5">
      <c r="A6" s="63" t="s">
        <v>95</v>
      </c>
      <c r="B6" s="69"/>
      <c r="C6" s="66" t="s">
        <v>234</v>
      </c>
      <c r="D6" s="66" t="s">
        <v>230</v>
      </c>
      <c r="E6" s="53">
        <v>2</v>
      </c>
      <c r="F6" s="66" t="s">
        <v>412</v>
      </c>
      <c r="G6" s="55" t="s">
        <v>74</v>
      </c>
      <c r="H6" s="53" t="s">
        <v>423</v>
      </c>
      <c r="I6" s="53" t="s">
        <v>423</v>
      </c>
      <c r="J6" s="53" t="s">
        <v>423</v>
      </c>
    </row>
    <row r="7" spans="1:10" s="56" customFormat="1" ht="33">
      <c r="A7" s="63" t="s">
        <v>96</v>
      </c>
      <c r="B7" s="69"/>
      <c r="C7" s="66" t="s">
        <v>235</v>
      </c>
      <c r="D7" s="66" t="s">
        <v>229</v>
      </c>
      <c r="E7" s="53">
        <v>3</v>
      </c>
      <c r="F7" s="66" t="s">
        <v>412</v>
      </c>
      <c r="G7" s="55" t="s">
        <v>74</v>
      </c>
      <c r="H7" s="53" t="s">
        <v>423</v>
      </c>
      <c r="I7" s="53" t="s">
        <v>423</v>
      </c>
      <c r="J7" s="53" t="s">
        <v>423</v>
      </c>
    </row>
    <row r="8" spans="1:10" s="56" customFormat="1" ht="33">
      <c r="A8" s="63" t="s">
        <v>97</v>
      </c>
      <c r="B8" s="69"/>
      <c r="C8" s="66" t="s">
        <v>235</v>
      </c>
      <c r="D8" s="66" t="s">
        <v>230</v>
      </c>
      <c r="E8" s="53">
        <v>2</v>
      </c>
      <c r="F8" s="66" t="s">
        <v>412</v>
      </c>
      <c r="G8" s="55" t="s">
        <v>418</v>
      </c>
      <c r="H8" s="53" t="s">
        <v>423</v>
      </c>
      <c r="I8" s="53" t="s">
        <v>423</v>
      </c>
      <c r="J8" s="53" t="s">
        <v>423</v>
      </c>
    </row>
    <row r="9" spans="1:10" s="56" customFormat="1" ht="49.5">
      <c r="A9" s="63" t="s">
        <v>98</v>
      </c>
      <c r="B9" s="69"/>
      <c r="C9" s="66" t="s">
        <v>236</v>
      </c>
      <c r="D9" s="66" t="s">
        <v>230</v>
      </c>
      <c r="E9" s="53">
        <v>2</v>
      </c>
      <c r="F9" s="66" t="s">
        <v>412</v>
      </c>
      <c r="G9" s="55" t="s">
        <v>418</v>
      </c>
      <c r="H9" s="53" t="s">
        <v>423</v>
      </c>
      <c r="I9" s="53" t="s">
        <v>423</v>
      </c>
      <c r="J9" s="53" t="s">
        <v>423</v>
      </c>
    </row>
    <row r="10" spans="1:10" s="56" customFormat="1" ht="16.5">
      <c r="A10" s="63" t="s">
        <v>99</v>
      </c>
      <c r="B10" s="69"/>
      <c r="C10" s="66" t="s">
        <v>237</v>
      </c>
      <c r="D10" s="66" t="s">
        <v>230</v>
      </c>
      <c r="E10" s="53">
        <v>2</v>
      </c>
      <c r="F10" s="66" t="s">
        <v>412</v>
      </c>
      <c r="G10" s="55" t="s">
        <v>418</v>
      </c>
      <c r="H10" s="53" t="s">
        <v>423</v>
      </c>
      <c r="I10" s="53" t="s">
        <v>423</v>
      </c>
      <c r="J10" s="53" t="s">
        <v>423</v>
      </c>
    </row>
    <row r="11" spans="1:10" s="56" customFormat="1" ht="49.5">
      <c r="A11" s="63" t="s">
        <v>436</v>
      </c>
      <c r="B11" s="69"/>
      <c r="C11" s="66" t="s">
        <v>238</v>
      </c>
      <c r="D11" s="66" t="s">
        <v>230</v>
      </c>
      <c r="E11" s="53">
        <v>2</v>
      </c>
      <c r="F11" s="66" t="s">
        <v>413</v>
      </c>
      <c r="G11" s="55" t="s">
        <v>419</v>
      </c>
      <c r="H11" s="53" t="s">
        <v>423</v>
      </c>
      <c r="I11" s="53" t="s">
        <v>424</v>
      </c>
      <c r="J11" s="53" t="s">
        <v>424</v>
      </c>
    </row>
    <row r="12" spans="1:10" s="56" customFormat="1" ht="33">
      <c r="A12" s="63" t="s">
        <v>437</v>
      </c>
      <c r="B12" s="69"/>
      <c r="C12" s="66" t="s">
        <v>239</v>
      </c>
      <c r="D12" s="66" t="s">
        <v>230</v>
      </c>
      <c r="E12" s="53">
        <v>2</v>
      </c>
      <c r="F12" s="66" t="s">
        <v>413</v>
      </c>
      <c r="G12" s="55" t="s">
        <v>419</v>
      </c>
      <c r="H12" s="53" t="s">
        <v>423</v>
      </c>
      <c r="I12" s="53" t="s">
        <v>424</v>
      </c>
      <c r="J12" s="53" t="s">
        <v>424</v>
      </c>
    </row>
    <row r="13" spans="1:10" s="56" customFormat="1" ht="16.5">
      <c r="A13" s="63" t="s">
        <v>100</v>
      </c>
      <c r="B13" s="69"/>
      <c r="C13" s="66" t="s">
        <v>240</v>
      </c>
      <c r="D13" s="66" t="s">
        <v>230</v>
      </c>
      <c r="E13" s="53">
        <v>2</v>
      </c>
      <c r="F13" s="66" t="s">
        <v>414</v>
      </c>
      <c r="G13" s="55" t="s">
        <v>81</v>
      </c>
      <c r="H13" s="53" t="s">
        <v>423</v>
      </c>
      <c r="I13" s="53" t="s">
        <v>423</v>
      </c>
      <c r="J13" s="53" t="s">
        <v>423</v>
      </c>
    </row>
    <row r="14" spans="1:10" s="56" customFormat="1" ht="33">
      <c r="A14" s="63" t="s">
        <v>439</v>
      </c>
      <c r="B14" s="69"/>
      <c r="C14" s="66" t="s">
        <v>241</v>
      </c>
      <c r="D14" s="66" t="s">
        <v>230</v>
      </c>
      <c r="E14" s="53">
        <v>2</v>
      </c>
      <c r="F14" s="66" t="s">
        <v>415</v>
      </c>
      <c r="G14" s="55" t="s">
        <v>420</v>
      </c>
      <c r="H14" s="53" t="s">
        <v>423</v>
      </c>
      <c r="I14" s="53" t="s">
        <v>424</v>
      </c>
      <c r="J14" s="53" t="s">
        <v>424</v>
      </c>
    </row>
    <row r="15" spans="1:10" s="56" customFormat="1" ht="33">
      <c r="A15" s="63" t="s">
        <v>440</v>
      </c>
      <c r="B15" s="69"/>
      <c r="C15" s="66" t="s">
        <v>242</v>
      </c>
      <c r="D15" s="66" t="s">
        <v>230</v>
      </c>
      <c r="E15" s="53">
        <v>2</v>
      </c>
      <c r="F15" s="66" t="s">
        <v>415</v>
      </c>
      <c r="G15" s="55" t="s">
        <v>420</v>
      </c>
      <c r="H15" s="53" t="s">
        <v>423</v>
      </c>
      <c r="I15" s="53" t="s">
        <v>424</v>
      </c>
      <c r="J15" s="53" t="s">
        <v>424</v>
      </c>
    </row>
    <row r="16" spans="1:10" s="56" customFormat="1" ht="33">
      <c r="A16" s="63" t="s">
        <v>441</v>
      </c>
      <c r="B16" s="69"/>
      <c r="C16" s="66" t="s">
        <v>243</v>
      </c>
      <c r="D16" s="66" t="s">
        <v>230</v>
      </c>
      <c r="E16" s="53">
        <v>2</v>
      </c>
      <c r="F16" s="66" t="s">
        <v>415</v>
      </c>
      <c r="G16" s="55" t="s">
        <v>420</v>
      </c>
      <c r="H16" s="53" t="s">
        <v>423</v>
      </c>
      <c r="I16" s="53" t="s">
        <v>424</v>
      </c>
      <c r="J16" s="53" t="s">
        <v>424</v>
      </c>
    </row>
    <row r="17" spans="1:10" s="56" customFormat="1" ht="33">
      <c r="A17" s="63" t="s">
        <v>442</v>
      </c>
      <c r="B17" s="69"/>
      <c r="C17" s="66" t="s">
        <v>244</v>
      </c>
      <c r="D17" s="66" t="s">
        <v>230</v>
      </c>
      <c r="E17" s="53">
        <v>2</v>
      </c>
      <c r="F17" s="66" t="s">
        <v>412</v>
      </c>
      <c r="G17" s="55" t="s">
        <v>420</v>
      </c>
      <c r="H17" s="53" t="s">
        <v>423</v>
      </c>
      <c r="I17" s="53" t="s">
        <v>424</v>
      </c>
      <c r="J17" s="53" t="s">
        <v>424</v>
      </c>
    </row>
    <row r="18" spans="1:10" s="56" customFormat="1" ht="33">
      <c r="A18" s="63" t="s">
        <v>443</v>
      </c>
      <c r="B18" s="69"/>
      <c r="C18" s="66" t="s">
        <v>245</v>
      </c>
      <c r="D18" s="66" t="s">
        <v>230</v>
      </c>
      <c r="E18" s="53">
        <v>2</v>
      </c>
      <c r="F18" s="66" t="s">
        <v>412</v>
      </c>
      <c r="G18" s="55" t="s">
        <v>420</v>
      </c>
      <c r="H18" s="53" t="s">
        <v>423</v>
      </c>
      <c r="I18" s="53" t="s">
        <v>424</v>
      </c>
      <c r="J18" s="53" t="s">
        <v>424</v>
      </c>
    </row>
    <row r="19" spans="1:10" s="56" customFormat="1" ht="33">
      <c r="A19" s="63" t="s">
        <v>461</v>
      </c>
      <c r="B19" s="69"/>
      <c r="C19" s="66" t="s">
        <v>246</v>
      </c>
      <c r="D19" s="66" t="s">
        <v>229</v>
      </c>
      <c r="E19" s="53">
        <v>3</v>
      </c>
      <c r="F19" s="66" t="s">
        <v>412</v>
      </c>
      <c r="G19" s="55" t="s">
        <v>74</v>
      </c>
      <c r="H19" s="53" t="s">
        <v>423</v>
      </c>
      <c r="I19" s="53" t="s">
        <v>423</v>
      </c>
      <c r="J19" s="53" t="s">
        <v>423</v>
      </c>
    </row>
    <row r="20" spans="1:10" s="56" customFormat="1" ht="33">
      <c r="A20" s="63" t="s">
        <v>101</v>
      </c>
      <c r="B20" s="69"/>
      <c r="C20" s="64" t="s">
        <v>247</v>
      </c>
      <c r="D20" s="66" t="s">
        <v>229</v>
      </c>
      <c r="E20" s="53">
        <v>3</v>
      </c>
      <c r="F20" s="66" t="s">
        <v>413</v>
      </c>
      <c r="G20" s="55" t="s">
        <v>418</v>
      </c>
      <c r="H20" s="53" t="s">
        <v>423</v>
      </c>
      <c r="I20" s="53" t="s">
        <v>423</v>
      </c>
      <c r="J20" s="53" t="s">
        <v>423</v>
      </c>
    </row>
    <row r="21" spans="1:10" s="56" customFormat="1" ht="16.5">
      <c r="A21" s="63" t="s">
        <v>464</v>
      </c>
      <c r="B21" s="69"/>
      <c r="C21" s="64" t="s">
        <v>248</v>
      </c>
      <c r="D21" s="66" t="s">
        <v>230</v>
      </c>
      <c r="E21" s="53">
        <v>2</v>
      </c>
      <c r="F21" s="66" t="s">
        <v>412</v>
      </c>
      <c r="G21" s="55" t="s">
        <v>74</v>
      </c>
      <c r="H21" s="53" t="s">
        <v>423</v>
      </c>
      <c r="I21" s="53" t="s">
        <v>423</v>
      </c>
      <c r="J21" s="53" t="s">
        <v>423</v>
      </c>
    </row>
    <row r="22" spans="1:10" s="56" customFormat="1" ht="16.5">
      <c r="A22" s="63" t="s">
        <v>465</v>
      </c>
      <c r="B22" s="69"/>
      <c r="C22" s="64" t="s">
        <v>248</v>
      </c>
      <c r="D22" s="66" t="s">
        <v>230</v>
      </c>
      <c r="E22" s="53">
        <v>2</v>
      </c>
      <c r="F22" s="66" t="s">
        <v>412</v>
      </c>
      <c r="G22" s="55" t="s">
        <v>74</v>
      </c>
      <c r="H22" s="53" t="s">
        <v>423</v>
      </c>
      <c r="I22" s="53" t="s">
        <v>423</v>
      </c>
      <c r="J22" s="53" t="s">
        <v>423</v>
      </c>
    </row>
    <row r="23" spans="1:10" s="56" customFormat="1" ht="16.5">
      <c r="A23" s="63" t="s">
        <v>466</v>
      </c>
      <c r="B23" s="69"/>
      <c r="C23" s="64" t="s">
        <v>248</v>
      </c>
      <c r="D23" s="66" t="s">
        <v>230</v>
      </c>
      <c r="E23" s="53">
        <v>2</v>
      </c>
      <c r="F23" s="66" t="s">
        <v>412</v>
      </c>
      <c r="G23" s="55" t="s">
        <v>74</v>
      </c>
      <c r="H23" s="53" t="s">
        <v>423</v>
      </c>
      <c r="I23" s="53" t="s">
        <v>423</v>
      </c>
      <c r="J23" s="53" t="s">
        <v>423</v>
      </c>
    </row>
    <row r="24" spans="1:10" s="56" customFormat="1" ht="16.5">
      <c r="A24" s="63" t="s">
        <v>102</v>
      </c>
      <c r="B24" s="69"/>
      <c r="C24" s="64" t="s">
        <v>249</v>
      </c>
      <c r="D24" s="66" t="s">
        <v>230</v>
      </c>
      <c r="E24" s="53">
        <v>2</v>
      </c>
      <c r="F24" s="66" t="s">
        <v>413</v>
      </c>
      <c r="G24" s="55" t="s">
        <v>418</v>
      </c>
      <c r="H24" s="53" t="s">
        <v>423</v>
      </c>
      <c r="I24" s="53" t="s">
        <v>423</v>
      </c>
      <c r="J24" s="53" t="s">
        <v>423</v>
      </c>
    </row>
    <row r="25" spans="1:10" s="56" customFormat="1" ht="16.5">
      <c r="A25" s="63" t="s">
        <v>103</v>
      </c>
      <c r="B25" s="69"/>
      <c r="C25" s="64" t="s">
        <v>249</v>
      </c>
      <c r="D25" s="66" t="s">
        <v>230</v>
      </c>
      <c r="E25" s="53">
        <v>2</v>
      </c>
      <c r="F25" s="66" t="s">
        <v>413</v>
      </c>
      <c r="G25" s="55" t="s">
        <v>418</v>
      </c>
      <c r="H25" s="53" t="s">
        <v>423</v>
      </c>
      <c r="I25" s="53" t="s">
        <v>423</v>
      </c>
      <c r="J25" s="53" t="s">
        <v>423</v>
      </c>
    </row>
    <row r="26" spans="1:10" s="56" customFormat="1" ht="33">
      <c r="A26" s="63" t="s">
        <v>104</v>
      </c>
      <c r="B26" s="69"/>
      <c r="C26" s="64" t="s">
        <v>250</v>
      </c>
      <c r="D26" s="66" t="s">
        <v>230</v>
      </c>
      <c r="E26" s="53">
        <v>2</v>
      </c>
      <c r="F26" s="66" t="s">
        <v>413</v>
      </c>
      <c r="G26" s="55" t="s">
        <v>418</v>
      </c>
      <c r="H26" s="53" t="s">
        <v>423</v>
      </c>
      <c r="I26" s="53" t="s">
        <v>423</v>
      </c>
      <c r="J26" s="53" t="s">
        <v>423</v>
      </c>
    </row>
    <row r="27" spans="1:10" s="56" customFormat="1" ht="16.5">
      <c r="A27" s="63" t="s">
        <v>467</v>
      </c>
      <c r="B27" s="69"/>
      <c r="C27" s="64" t="s">
        <v>251</v>
      </c>
      <c r="D27" s="66" t="s">
        <v>230</v>
      </c>
      <c r="E27" s="53">
        <v>2</v>
      </c>
      <c r="F27" s="66" t="s">
        <v>412</v>
      </c>
      <c r="G27" s="55" t="s">
        <v>74</v>
      </c>
      <c r="H27" s="53" t="s">
        <v>423</v>
      </c>
      <c r="I27" s="53" t="s">
        <v>423</v>
      </c>
      <c r="J27" s="53" t="s">
        <v>423</v>
      </c>
    </row>
    <row r="28" spans="1:10" s="56" customFormat="1" ht="16.5">
      <c r="A28" s="64" t="s">
        <v>105</v>
      </c>
      <c r="B28" s="69"/>
      <c r="C28" s="64" t="s">
        <v>252</v>
      </c>
      <c r="D28" s="67" t="s">
        <v>230</v>
      </c>
      <c r="E28" s="53">
        <v>2</v>
      </c>
      <c r="F28" s="66" t="s">
        <v>412</v>
      </c>
      <c r="G28" s="55" t="s">
        <v>418</v>
      </c>
      <c r="H28" s="53" t="s">
        <v>423</v>
      </c>
      <c r="I28" s="53" t="s">
        <v>423</v>
      </c>
      <c r="J28" s="53" t="s">
        <v>423</v>
      </c>
    </row>
    <row r="29" spans="1:10" s="56" customFormat="1" ht="16.5">
      <c r="A29" s="64" t="s">
        <v>106</v>
      </c>
      <c r="B29" s="69"/>
      <c r="C29" s="64" t="s">
        <v>253</v>
      </c>
      <c r="D29" s="67" t="s">
        <v>230</v>
      </c>
      <c r="E29" s="53">
        <v>2</v>
      </c>
      <c r="F29" s="66" t="s">
        <v>412</v>
      </c>
      <c r="G29" s="55" t="s">
        <v>418</v>
      </c>
      <c r="H29" s="53" t="s">
        <v>423</v>
      </c>
      <c r="I29" s="53" t="s">
        <v>423</v>
      </c>
      <c r="J29" s="53" t="s">
        <v>423</v>
      </c>
    </row>
    <row r="30" spans="1:10" s="56" customFormat="1" ht="16.5">
      <c r="A30" s="64" t="s">
        <v>107</v>
      </c>
      <c r="B30" s="69"/>
      <c r="C30" s="64" t="s">
        <v>253</v>
      </c>
      <c r="D30" s="67" t="s">
        <v>230</v>
      </c>
      <c r="E30" s="53">
        <v>2</v>
      </c>
      <c r="F30" s="66" t="s">
        <v>412</v>
      </c>
      <c r="G30" s="55" t="s">
        <v>418</v>
      </c>
      <c r="H30" s="53" t="s">
        <v>423</v>
      </c>
      <c r="I30" s="53" t="s">
        <v>423</v>
      </c>
      <c r="J30" s="53" t="s">
        <v>423</v>
      </c>
    </row>
    <row r="31" spans="1:10" s="56" customFormat="1" ht="16.5">
      <c r="A31" s="64" t="s">
        <v>108</v>
      </c>
      <c r="B31" s="69"/>
      <c r="C31" s="64" t="s">
        <v>253</v>
      </c>
      <c r="D31" s="67" t="s">
        <v>230</v>
      </c>
      <c r="E31" s="53">
        <v>2</v>
      </c>
      <c r="F31" s="66" t="s">
        <v>412</v>
      </c>
      <c r="G31" s="55" t="s">
        <v>418</v>
      </c>
      <c r="H31" s="53" t="s">
        <v>423</v>
      </c>
      <c r="I31" s="53" t="s">
        <v>423</v>
      </c>
      <c r="J31" s="53" t="s">
        <v>423</v>
      </c>
    </row>
    <row r="32" spans="1:10" s="56" customFormat="1" ht="16.5">
      <c r="A32" s="64" t="s">
        <v>109</v>
      </c>
      <c r="B32" s="69"/>
      <c r="C32" s="64" t="s">
        <v>252</v>
      </c>
      <c r="D32" s="67" t="s">
        <v>230</v>
      </c>
      <c r="E32" s="53">
        <v>2</v>
      </c>
      <c r="F32" s="66" t="s">
        <v>412</v>
      </c>
      <c r="G32" s="55" t="s">
        <v>418</v>
      </c>
      <c r="H32" s="53" t="s">
        <v>423</v>
      </c>
      <c r="I32" s="53" t="s">
        <v>423</v>
      </c>
      <c r="J32" s="53" t="s">
        <v>423</v>
      </c>
    </row>
    <row r="33" spans="1:10" s="56" customFormat="1" ht="16.5">
      <c r="A33" s="64" t="s">
        <v>110</v>
      </c>
      <c r="B33" s="69"/>
      <c r="C33" s="64" t="s">
        <v>254</v>
      </c>
      <c r="D33" s="67" t="s">
        <v>230</v>
      </c>
      <c r="E33" s="53">
        <v>2</v>
      </c>
      <c r="F33" s="66" t="s">
        <v>412</v>
      </c>
      <c r="G33" s="55" t="s">
        <v>418</v>
      </c>
      <c r="H33" s="53" t="s">
        <v>423</v>
      </c>
      <c r="I33" s="53" t="s">
        <v>423</v>
      </c>
      <c r="J33" s="53" t="s">
        <v>423</v>
      </c>
    </row>
    <row r="34" spans="1:10" s="56" customFormat="1" ht="66">
      <c r="A34" s="65" t="s">
        <v>111</v>
      </c>
      <c r="B34" s="69"/>
      <c r="C34" s="64" t="s">
        <v>255</v>
      </c>
      <c r="D34" s="67" t="s">
        <v>230</v>
      </c>
      <c r="E34" s="53">
        <v>2</v>
      </c>
      <c r="F34" s="66" t="s">
        <v>412</v>
      </c>
      <c r="G34" s="55" t="s">
        <v>74</v>
      </c>
      <c r="H34" s="53" t="s">
        <v>423</v>
      </c>
      <c r="I34" s="53" t="s">
        <v>423</v>
      </c>
      <c r="J34" s="53" t="s">
        <v>423</v>
      </c>
    </row>
    <row r="35" spans="1:10" s="56" customFormat="1" ht="16.5">
      <c r="A35" s="63" t="s">
        <v>112</v>
      </c>
      <c r="B35" s="69"/>
      <c r="C35" s="64" t="s">
        <v>256</v>
      </c>
      <c r="D35" s="67" t="s">
        <v>229</v>
      </c>
      <c r="E35" s="53">
        <v>3</v>
      </c>
      <c r="F35" s="66" t="s">
        <v>412</v>
      </c>
      <c r="G35" s="55" t="s">
        <v>74</v>
      </c>
      <c r="H35" s="53" t="s">
        <v>423</v>
      </c>
      <c r="I35" s="53" t="s">
        <v>423</v>
      </c>
      <c r="J35" s="53" t="s">
        <v>423</v>
      </c>
    </row>
    <row r="36" spans="1:10" s="56" customFormat="1" ht="33">
      <c r="A36" s="64" t="s">
        <v>113</v>
      </c>
      <c r="B36" s="69"/>
      <c r="C36" s="64" t="s">
        <v>257</v>
      </c>
      <c r="D36" s="67" t="s">
        <v>230</v>
      </c>
      <c r="E36" s="53">
        <v>2</v>
      </c>
      <c r="F36" s="66" t="s">
        <v>412</v>
      </c>
      <c r="G36" s="55" t="s">
        <v>418</v>
      </c>
      <c r="H36" s="53" t="s">
        <v>423</v>
      </c>
      <c r="I36" s="53" t="s">
        <v>423</v>
      </c>
      <c r="J36" s="53" t="s">
        <v>423</v>
      </c>
    </row>
    <row r="37" spans="1:10" s="56" customFormat="1" ht="16.5">
      <c r="A37" s="63" t="s">
        <v>114</v>
      </c>
      <c r="B37" s="69"/>
      <c r="C37" s="64" t="s">
        <v>258</v>
      </c>
      <c r="D37" s="67" t="s">
        <v>230</v>
      </c>
      <c r="E37" s="53">
        <v>2</v>
      </c>
      <c r="F37" s="66" t="s">
        <v>412</v>
      </c>
      <c r="G37" s="55" t="s">
        <v>418</v>
      </c>
      <c r="H37" s="53" t="s">
        <v>423</v>
      </c>
      <c r="I37" s="53" t="s">
        <v>423</v>
      </c>
      <c r="J37" s="53" t="s">
        <v>423</v>
      </c>
    </row>
    <row r="38" spans="1:10" s="56" customFormat="1" ht="16.5">
      <c r="A38" s="64" t="s">
        <v>115</v>
      </c>
      <c r="B38" s="69"/>
      <c r="C38" s="64" t="s">
        <v>259</v>
      </c>
      <c r="D38" s="67" t="s">
        <v>230</v>
      </c>
      <c r="E38" s="53">
        <v>2</v>
      </c>
      <c r="F38" s="66" t="s">
        <v>412</v>
      </c>
      <c r="G38" s="55" t="s">
        <v>418</v>
      </c>
      <c r="H38" s="53" t="s">
        <v>423</v>
      </c>
      <c r="I38" s="53" t="s">
        <v>423</v>
      </c>
      <c r="J38" s="53" t="s">
        <v>423</v>
      </c>
    </row>
    <row r="39" spans="1:10" s="56" customFormat="1" ht="66">
      <c r="A39" s="65" t="s">
        <v>116</v>
      </c>
      <c r="B39" s="69"/>
      <c r="C39" s="64" t="s">
        <v>260</v>
      </c>
      <c r="D39" s="67" t="s">
        <v>230</v>
      </c>
      <c r="E39" s="53">
        <v>2</v>
      </c>
      <c r="F39" s="66" t="s">
        <v>412</v>
      </c>
      <c r="G39" s="55" t="s">
        <v>74</v>
      </c>
      <c r="H39" s="53" t="s">
        <v>423</v>
      </c>
      <c r="I39" s="53" t="s">
        <v>423</v>
      </c>
      <c r="J39" s="53" t="s">
        <v>423</v>
      </c>
    </row>
    <row r="40" spans="1:10" s="56" customFormat="1" ht="16.5">
      <c r="A40" s="63" t="s">
        <v>117</v>
      </c>
      <c r="B40" s="69"/>
      <c r="C40" s="64" t="s">
        <v>256</v>
      </c>
      <c r="D40" s="67" t="s">
        <v>229</v>
      </c>
      <c r="E40" s="53">
        <v>3</v>
      </c>
      <c r="F40" s="66" t="s">
        <v>412</v>
      </c>
      <c r="G40" s="55" t="s">
        <v>74</v>
      </c>
      <c r="H40" s="53" t="s">
        <v>423</v>
      </c>
      <c r="I40" s="53" t="s">
        <v>423</v>
      </c>
      <c r="J40" s="53" t="s">
        <v>423</v>
      </c>
    </row>
    <row r="41" spans="1:10" s="56" customFormat="1" ht="33">
      <c r="A41" s="64" t="s">
        <v>118</v>
      </c>
      <c r="B41" s="69"/>
      <c r="C41" s="64" t="s">
        <v>257</v>
      </c>
      <c r="D41" s="67" t="s">
        <v>230</v>
      </c>
      <c r="E41" s="53">
        <v>2</v>
      </c>
      <c r="F41" s="66" t="s">
        <v>412</v>
      </c>
      <c r="G41" s="55" t="s">
        <v>418</v>
      </c>
      <c r="H41" s="53" t="s">
        <v>423</v>
      </c>
      <c r="I41" s="53" t="s">
        <v>423</v>
      </c>
      <c r="J41" s="53" t="s">
        <v>423</v>
      </c>
    </row>
    <row r="42" spans="1:10" s="56" customFormat="1" ht="16.5">
      <c r="A42" s="63" t="s">
        <v>119</v>
      </c>
      <c r="B42" s="69"/>
      <c r="C42" s="64" t="s">
        <v>258</v>
      </c>
      <c r="D42" s="67" t="s">
        <v>230</v>
      </c>
      <c r="E42" s="53">
        <v>2</v>
      </c>
      <c r="F42" s="66" t="s">
        <v>412</v>
      </c>
      <c r="G42" s="55" t="s">
        <v>418</v>
      </c>
      <c r="H42" s="53" t="s">
        <v>423</v>
      </c>
      <c r="I42" s="53" t="s">
        <v>423</v>
      </c>
      <c r="J42" s="53" t="s">
        <v>423</v>
      </c>
    </row>
    <row r="43" spans="1:10" s="56" customFormat="1" ht="16.5">
      <c r="A43" s="64" t="s">
        <v>120</v>
      </c>
      <c r="B43" s="69"/>
      <c r="C43" s="64" t="s">
        <v>259</v>
      </c>
      <c r="D43" s="67" t="s">
        <v>230</v>
      </c>
      <c r="E43" s="53">
        <v>2</v>
      </c>
      <c r="F43" s="66" t="s">
        <v>412</v>
      </c>
      <c r="G43" s="55" t="s">
        <v>418</v>
      </c>
      <c r="H43" s="53" t="s">
        <v>423</v>
      </c>
      <c r="I43" s="53" t="s">
        <v>423</v>
      </c>
      <c r="J43" s="53" t="s">
        <v>423</v>
      </c>
    </row>
    <row r="44" spans="1:10" s="56" customFormat="1" ht="16.5">
      <c r="A44" s="64" t="s">
        <v>468</v>
      </c>
      <c r="B44" s="69"/>
      <c r="C44" s="64" t="s">
        <v>261</v>
      </c>
      <c r="D44" s="67" t="s">
        <v>230</v>
      </c>
      <c r="E44" s="53">
        <v>2</v>
      </c>
      <c r="F44" s="66" t="s">
        <v>412</v>
      </c>
      <c r="G44" s="55" t="s">
        <v>74</v>
      </c>
      <c r="H44" s="53" t="s">
        <v>423</v>
      </c>
      <c r="I44" s="53" t="s">
        <v>423</v>
      </c>
      <c r="J44" s="53" t="s">
        <v>423</v>
      </c>
    </row>
    <row r="45" spans="1:10" s="56" customFormat="1" ht="33">
      <c r="A45" s="64" t="s">
        <v>121</v>
      </c>
      <c r="B45" s="69"/>
      <c r="C45" s="64" t="s">
        <v>262</v>
      </c>
      <c r="D45" s="67" t="s">
        <v>230</v>
      </c>
      <c r="E45" s="53">
        <v>2</v>
      </c>
      <c r="F45" s="66" t="s">
        <v>412</v>
      </c>
      <c r="G45" s="55" t="s">
        <v>418</v>
      </c>
      <c r="H45" s="53" t="s">
        <v>423</v>
      </c>
      <c r="I45" s="53" t="s">
        <v>423</v>
      </c>
      <c r="J45" s="53" t="s">
        <v>423</v>
      </c>
    </row>
    <row r="46" spans="1:10" s="56" customFormat="1" ht="16.5">
      <c r="A46" s="64" t="s">
        <v>122</v>
      </c>
      <c r="B46" s="69"/>
      <c r="C46" s="64" t="s">
        <v>263</v>
      </c>
      <c r="D46" s="67" t="s">
        <v>230</v>
      </c>
      <c r="E46" s="53">
        <v>2</v>
      </c>
      <c r="F46" s="66" t="s">
        <v>412</v>
      </c>
      <c r="G46" s="55" t="s">
        <v>418</v>
      </c>
      <c r="H46" s="53" t="s">
        <v>423</v>
      </c>
      <c r="I46" s="53" t="s">
        <v>423</v>
      </c>
      <c r="J46" s="53" t="s">
        <v>423</v>
      </c>
    </row>
    <row r="47" spans="1:10" s="56" customFormat="1" ht="49.5">
      <c r="A47" s="63" t="s">
        <v>123</v>
      </c>
      <c r="B47" s="69"/>
      <c r="C47" s="64" t="s">
        <v>524</v>
      </c>
      <c r="D47" s="67" t="s">
        <v>230</v>
      </c>
      <c r="E47" s="53">
        <v>2</v>
      </c>
      <c r="F47" s="66" t="s">
        <v>413</v>
      </c>
      <c r="G47" s="55" t="s">
        <v>422</v>
      </c>
      <c r="H47" s="53" t="s">
        <v>423</v>
      </c>
      <c r="I47" s="53" t="s">
        <v>423</v>
      </c>
      <c r="J47" s="53" t="s">
        <v>423</v>
      </c>
    </row>
    <row r="48" spans="1:10" s="56" customFormat="1" ht="16.5">
      <c r="A48" s="64" t="s">
        <v>469</v>
      </c>
      <c r="B48" s="69"/>
      <c r="C48" s="64" t="s">
        <v>264</v>
      </c>
      <c r="D48" s="67" t="s">
        <v>230</v>
      </c>
      <c r="E48" s="53">
        <v>2</v>
      </c>
      <c r="F48" s="66" t="s">
        <v>412</v>
      </c>
      <c r="G48" s="55" t="s">
        <v>74</v>
      </c>
      <c r="H48" s="53" t="s">
        <v>423</v>
      </c>
      <c r="I48" s="53" t="s">
        <v>423</v>
      </c>
      <c r="J48" s="53" t="s">
        <v>423</v>
      </c>
    </row>
    <row r="49" spans="1:10" s="56" customFormat="1" ht="33">
      <c r="A49" s="64" t="s">
        <v>124</v>
      </c>
      <c r="B49" s="69"/>
      <c r="C49" s="64" t="s">
        <v>265</v>
      </c>
      <c r="D49" s="67" t="s">
        <v>230</v>
      </c>
      <c r="E49" s="53">
        <v>2</v>
      </c>
      <c r="F49" s="66" t="s">
        <v>412</v>
      </c>
      <c r="G49" s="55" t="s">
        <v>418</v>
      </c>
      <c r="H49" s="53" t="s">
        <v>423</v>
      </c>
      <c r="I49" s="53" t="s">
        <v>423</v>
      </c>
      <c r="J49" s="53" t="s">
        <v>423</v>
      </c>
    </row>
    <row r="50" spans="1:10" s="56" customFormat="1" ht="16.5">
      <c r="A50" s="64" t="s">
        <v>125</v>
      </c>
      <c r="B50" s="69"/>
      <c r="C50" s="64" t="s">
        <v>266</v>
      </c>
      <c r="D50" s="67" t="s">
        <v>230</v>
      </c>
      <c r="E50" s="53">
        <v>2</v>
      </c>
      <c r="F50" s="66" t="s">
        <v>412</v>
      </c>
      <c r="G50" s="55" t="s">
        <v>418</v>
      </c>
      <c r="H50" s="53" t="s">
        <v>423</v>
      </c>
      <c r="I50" s="53" t="s">
        <v>423</v>
      </c>
      <c r="J50" s="53" t="s">
        <v>423</v>
      </c>
    </row>
    <row r="51" spans="1:10" s="56" customFormat="1" ht="49.5">
      <c r="A51" s="63" t="s">
        <v>470</v>
      </c>
      <c r="B51" s="69"/>
      <c r="C51" s="64" t="s">
        <v>267</v>
      </c>
      <c r="D51" s="67" t="s">
        <v>230</v>
      </c>
      <c r="E51" s="53">
        <v>2</v>
      </c>
      <c r="F51" s="66" t="s">
        <v>412</v>
      </c>
      <c r="G51" s="55" t="s">
        <v>74</v>
      </c>
      <c r="H51" s="53" t="s">
        <v>423</v>
      </c>
      <c r="I51" s="53" t="s">
        <v>423</v>
      </c>
      <c r="J51" s="53" t="s">
        <v>423</v>
      </c>
    </row>
    <row r="52" spans="1:10" s="56" customFormat="1" ht="66">
      <c r="A52" s="64" t="s">
        <v>471</v>
      </c>
      <c r="B52" s="69"/>
      <c r="C52" s="64" t="s">
        <v>268</v>
      </c>
      <c r="D52" s="67" t="s">
        <v>230</v>
      </c>
      <c r="E52" s="53">
        <v>2</v>
      </c>
      <c r="F52" s="66" t="s">
        <v>412</v>
      </c>
      <c r="G52" s="55" t="s">
        <v>74</v>
      </c>
      <c r="H52" s="53" t="s">
        <v>423</v>
      </c>
      <c r="I52" s="53" t="s">
        <v>423</v>
      </c>
      <c r="J52" s="53" t="s">
        <v>423</v>
      </c>
    </row>
    <row r="53" spans="1:10" s="56" customFormat="1" ht="33">
      <c r="A53" s="64" t="s">
        <v>472</v>
      </c>
      <c r="B53" s="69"/>
      <c r="C53" s="64" t="s">
        <v>269</v>
      </c>
      <c r="D53" s="67" t="s">
        <v>230</v>
      </c>
      <c r="E53" s="53">
        <v>2</v>
      </c>
      <c r="F53" s="66" t="s">
        <v>412</v>
      </c>
      <c r="G53" s="55" t="s">
        <v>74</v>
      </c>
      <c r="H53" s="53" t="s">
        <v>423</v>
      </c>
      <c r="I53" s="53" t="s">
        <v>423</v>
      </c>
      <c r="J53" s="53" t="s">
        <v>423</v>
      </c>
    </row>
    <row r="54" spans="1:10" s="56" customFormat="1" ht="49.5">
      <c r="A54" s="63" t="s">
        <v>473</v>
      </c>
      <c r="B54" s="69"/>
      <c r="C54" s="64" t="s">
        <v>270</v>
      </c>
      <c r="D54" s="67" t="s">
        <v>230</v>
      </c>
      <c r="E54" s="53">
        <v>2</v>
      </c>
      <c r="F54" s="66" t="s">
        <v>412</v>
      </c>
      <c r="G54" s="55" t="s">
        <v>74</v>
      </c>
      <c r="H54" s="53" t="s">
        <v>423</v>
      </c>
      <c r="I54" s="53" t="s">
        <v>423</v>
      </c>
      <c r="J54" s="53" t="s">
        <v>423</v>
      </c>
    </row>
    <row r="55" spans="1:10" s="56" customFormat="1" ht="33">
      <c r="A55" s="63" t="s">
        <v>474</v>
      </c>
      <c r="B55" s="69"/>
      <c r="C55" s="64" t="s">
        <v>271</v>
      </c>
      <c r="D55" s="67" t="s">
        <v>230</v>
      </c>
      <c r="E55" s="53">
        <v>2</v>
      </c>
      <c r="F55" s="66" t="s">
        <v>412</v>
      </c>
      <c r="G55" s="55" t="s">
        <v>74</v>
      </c>
      <c r="H55" s="53" t="s">
        <v>423</v>
      </c>
      <c r="I55" s="53" t="s">
        <v>423</v>
      </c>
      <c r="J55" s="53" t="s">
        <v>423</v>
      </c>
    </row>
    <row r="56" spans="1:10" s="56" customFormat="1" ht="33">
      <c r="A56" s="63" t="s">
        <v>475</v>
      </c>
      <c r="B56" s="69"/>
      <c r="C56" s="64" t="s">
        <v>272</v>
      </c>
      <c r="D56" s="67" t="s">
        <v>230</v>
      </c>
      <c r="E56" s="53">
        <v>2</v>
      </c>
      <c r="F56" s="66" t="s">
        <v>412</v>
      </c>
      <c r="G56" s="55" t="s">
        <v>74</v>
      </c>
      <c r="H56" s="53" t="s">
        <v>423</v>
      </c>
      <c r="I56" s="53" t="s">
        <v>423</v>
      </c>
      <c r="J56" s="53" t="s">
        <v>423</v>
      </c>
    </row>
    <row r="57" spans="1:10" s="56" customFormat="1" ht="33">
      <c r="A57" s="63" t="s">
        <v>476</v>
      </c>
      <c r="B57" s="69"/>
      <c r="C57" s="64" t="s">
        <v>273</v>
      </c>
      <c r="D57" s="67" t="s">
        <v>230</v>
      </c>
      <c r="E57" s="53">
        <v>2</v>
      </c>
      <c r="F57" s="66" t="s">
        <v>412</v>
      </c>
      <c r="G57" s="55" t="s">
        <v>74</v>
      </c>
      <c r="H57" s="53" t="s">
        <v>423</v>
      </c>
      <c r="I57" s="53" t="s">
        <v>423</v>
      </c>
      <c r="J57" s="53" t="s">
        <v>423</v>
      </c>
    </row>
    <row r="58" spans="1:10" s="56" customFormat="1" ht="33">
      <c r="A58" s="63" t="s">
        <v>477</v>
      </c>
      <c r="B58" s="69"/>
      <c r="C58" s="64" t="s">
        <v>274</v>
      </c>
      <c r="D58" s="67" t="s">
        <v>230</v>
      </c>
      <c r="E58" s="53">
        <v>2</v>
      </c>
      <c r="F58" s="66" t="s">
        <v>412</v>
      </c>
      <c r="G58" s="55" t="s">
        <v>74</v>
      </c>
      <c r="H58" s="53" t="s">
        <v>423</v>
      </c>
      <c r="I58" s="53" t="s">
        <v>423</v>
      </c>
      <c r="J58" s="53" t="s">
        <v>423</v>
      </c>
    </row>
    <row r="59" spans="1:10" s="56" customFormat="1" ht="16.5">
      <c r="A59" s="63" t="s">
        <v>478</v>
      </c>
      <c r="B59" s="69"/>
      <c r="C59" s="64" t="s">
        <v>275</v>
      </c>
      <c r="D59" s="67" t="s">
        <v>230</v>
      </c>
      <c r="E59" s="53">
        <v>2</v>
      </c>
      <c r="F59" s="66" t="s">
        <v>412</v>
      </c>
      <c r="G59" s="55" t="s">
        <v>74</v>
      </c>
      <c r="H59" s="53" t="s">
        <v>423</v>
      </c>
      <c r="I59" s="53" t="s">
        <v>423</v>
      </c>
      <c r="J59" s="53" t="s">
        <v>423</v>
      </c>
    </row>
    <row r="60" spans="1:10" s="56" customFormat="1" ht="16.5">
      <c r="A60" s="63" t="s">
        <v>479</v>
      </c>
      <c r="B60" s="69"/>
      <c r="C60" s="64" t="s">
        <v>276</v>
      </c>
      <c r="D60" s="67" t="s">
        <v>230</v>
      </c>
      <c r="E60" s="53">
        <v>2</v>
      </c>
      <c r="F60" s="66" t="s">
        <v>412</v>
      </c>
      <c r="G60" s="55" t="s">
        <v>74</v>
      </c>
      <c r="H60" s="53" t="s">
        <v>423</v>
      </c>
      <c r="I60" s="53" t="s">
        <v>423</v>
      </c>
      <c r="J60" s="53" t="s">
        <v>423</v>
      </c>
    </row>
    <row r="61" spans="1:10" s="56" customFormat="1" ht="33">
      <c r="A61" s="63" t="s">
        <v>480</v>
      </c>
      <c r="B61" s="69"/>
      <c r="C61" s="64" t="s">
        <v>277</v>
      </c>
      <c r="D61" s="67" t="s">
        <v>230</v>
      </c>
      <c r="E61" s="53">
        <v>2</v>
      </c>
      <c r="F61" s="66" t="s">
        <v>412</v>
      </c>
      <c r="G61" s="55" t="s">
        <v>74</v>
      </c>
      <c r="H61" s="53" t="s">
        <v>423</v>
      </c>
      <c r="I61" s="53" t="s">
        <v>423</v>
      </c>
      <c r="J61" s="53" t="s">
        <v>423</v>
      </c>
    </row>
    <row r="62" spans="1:10" s="56" customFormat="1" ht="33">
      <c r="A62" s="63" t="s">
        <v>481</v>
      </c>
      <c r="B62" s="69"/>
      <c r="C62" s="64" t="s">
        <v>278</v>
      </c>
      <c r="D62" s="67" t="s">
        <v>230</v>
      </c>
      <c r="E62" s="53">
        <v>2</v>
      </c>
      <c r="F62" s="66" t="s">
        <v>412</v>
      </c>
      <c r="G62" s="55" t="s">
        <v>74</v>
      </c>
      <c r="H62" s="53" t="s">
        <v>423</v>
      </c>
      <c r="I62" s="53" t="s">
        <v>423</v>
      </c>
      <c r="J62" s="53" t="s">
        <v>423</v>
      </c>
    </row>
    <row r="63" spans="1:10" s="56" customFormat="1" ht="33">
      <c r="A63" s="63" t="s">
        <v>482</v>
      </c>
      <c r="B63" s="69"/>
      <c r="C63" s="64" t="s">
        <v>279</v>
      </c>
      <c r="D63" s="67" t="s">
        <v>230</v>
      </c>
      <c r="E63" s="53">
        <v>2</v>
      </c>
      <c r="F63" s="66" t="s">
        <v>412</v>
      </c>
      <c r="G63" s="55" t="s">
        <v>74</v>
      </c>
      <c r="H63" s="53" t="s">
        <v>423</v>
      </c>
      <c r="I63" s="53" t="s">
        <v>423</v>
      </c>
      <c r="J63" s="53" t="s">
        <v>423</v>
      </c>
    </row>
    <row r="64" spans="1:10" s="56" customFormat="1" ht="33">
      <c r="A64" s="63" t="s">
        <v>483</v>
      </c>
      <c r="B64" s="69"/>
      <c r="C64" s="64" t="s">
        <v>280</v>
      </c>
      <c r="D64" s="67" t="s">
        <v>230</v>
      </c>
      <c r="E64" s="53">
        <v>2</v>
      </c>
      <c r="F64" s="66" t="s">
        <v>412</v>
      </c>
      <c r="G64" s="55" t="s">
        <v>74</v>
      </c>
      <c r="H64" s="53" t="s">
        <v>423</v>
      </c>
      <c r="I64" s="53" t="s">
        <v>423</v>
      </c>
      <c r="J64" s="53" t="s">
        <v>423</v>
      </c>
    </row>
    <row r="65" spans="1:10" s="56" customFormat="1" ht="33">
      <c r="A65" s="63" t="s">
        <v>484</v>
      </c>
      <c r="B65" s="69"/>
      <c r="C65" s="64" t="s">
        <v>280</v>
      </c>
      <c r="D65" s="67" t="s">
        <v>230</v>
      </c>
      <c r="E65" s="53">
        <v>2</v>
      </c>
      <c r="F65" s="66" t="s">
        <v>412</v>
      </c>
      <c r="G65" s="55" t="s">
        <v>74</v>
      </c>
      <c r="H65" s="53" t="s">
        <v>423</v>
      </c>
      <c r="I65" s="53" t="s">
        <v>423</v>
      </c>
      <c r="J65" s="53" t="s">
        <v>423</v>
      </c>
    </row>
    <row r="66" spans="1:10" s="56" customFormat="1" ht="49.5">
      <c r="A66" s="64" t="s">
        <v>485</v>
      </c>
      <c r="B66" s="69"/>
      <c r="C66" s="64" t="s">
        <v>281</v>
      </c>
      <c r="D66" s="67" t="s">
        <v>230</v>
      </c>
      <c r="E66" s="53">
        <v>2</v>
      </c>
      <c r="F66" s="66" t="s">
        <v>412</v>
      </c>
      <c r="G66" s="55" t="s">
        <v>74</v>
      </c>
      <c r="H66" s="53" t="s">
        <v>423</v>
      </c>
      <c r="I66" s="53" t="s">
        <v>423</v>
      </c>
      <c r="J66" s="53" t="s">
        <v>423</v>
      </c>
    </row>
    <row r="67" spans="1:10" s="56" customFormat="1" ht="49.5">
      <c r="A67" s="64" t="s">
        <v>486</v>
      </c>
      <c r="B67" s="69"/>
      <c r="C67" s="64" t="s">
        <v>282</v>
      </c>
      <c r="D67" s="67" t="s">
        <v>230</v>
      </c>
      <c r="E67" s="53">
        <v>2</v>
      </c>
      <c r="F67" s="66" t="s">
        <v>412</v>
      </c>
      <c r="G67" s="55" t="s">
        <v>74</v>
      </c>
      <c r="H67" s="53" t="s">
        <v>423</v>
      </c>
      <c r="I67" s="53" t="s">
        <v>423</v>
      </c>
      <c r="J67" s="53" t="s">
        <v>423</v>
      </c>
    </row>
    <row r="68" spans="1:10" s="56" customFormat="1" ht="16.5">
      <c r="A68" s="64" t="s">
        <v>126</v>
      </c>
      <c r="B68" s="69"/>
      <c r="C68" s="64" t="s">
        <v>283</v>
      </c>
      <c r="D68" s="67" t="s">
        <v>230</v>
      </c>
      <c r="E68" s="53">
        <v>2</v>
      </c>
      <c r="F68" s="66" t="s">
        <v>412</v>
      </c>
      <c r="G68" s="55" t="s">
        <v>74</v>
      </c>
      <c r="H68" s="53" t="s">
        <v>423</v>
      </c>
      <c r="I68" s="53" t="s">
        <v>423</v>
      </c>
      <c r="J68" s="53" t="s">
        <v>423</v>
      </c>
    </row>
    <row r="69" spans="1:10" s="56" customFormat="1" ht="16.5">
      <c r="A69" s="64" t="s">
        <v>438</v>
      </c>
      <c r="B69" s="69"/>
      <c r="C69" s="64" t="s">
        <v>284</v>
      </c>
      <c r="D69" s="67" t="s">
        <v>230</v>
      </c>
      <c r="E69" s="53">
        <v>2</v>
      </c>
      <c r="F69" s="66" t="s">
        <v>412</v>
      </c>
      <c r="G69" s="55" t="s">
        <v>74</v>
      </c>
      <c r="H69" s="53" t="s">
        <v>423</v>
      </c>
      <c r="I69" s="53" t="s">
        <v>423</v>
      </c>
      <c r="J69" s="53" t="s">
        <v>423</v>
      </c>
    </row>
    <row r="70" spans="1:10" s="56" customFormat="1" ht="66">
      <c r="A70" s="64" t="s">
        <v>462</v>
      </c>
      <c r="B70" s="69"/>
      <c r="C70" s="64" t="s">
        <v>285</v>
      </c>
      <c r="D70" s="67" t="s">
        <v>229</v>
      </c>
      <c r="E70" s="53">
        <v>1</v>
      </c>
      <c r="F70" s="66" t="s">
        <v>412</v>
      </c>
      <c r="G70" s="55" t="s">
        <v>421</v>
      </c>
      <c r="H70" s="53" t="s">
        <v>423</v>
      </c>
      <c r="I70" s="53" t="s">
        <v>423</v>
      </c>
      <c r="J70" s="53" t="s">
        <v>423</v>
      </c>
    </row>
    <row r="71" spans="1:10" s="56" customFormat="1" ht="16.5">
      <c r="A71" s="64" t="s">
        <v>127</v>
      </c>
      <c r="B71" s="69"/>
      <c r="C71" s="64" t="s">
        <v>286</v>
      </c>
      <c r="D71" s="67" t="s">
        <v>229</v>
      </c>
      <c r="E71" s="53">
        <v>3</v>
      </c>
      <c r="F71" s="66" t="s">
        <v>412</v>
      </c>
      <c r="G71" s="55" t="s">
        <v>74</v>
      </c>
      <c r="H71" s="53" t="s">
        <v>423</v>
      </c>
      <c r="I71" s="53" t="s">
        <v>423</v>
      </c>
      <c r="J71" s="53" t="s">
        <v>423</v>
      </c>
    </row>
    <row r="72" spans="1:10" s="56" customFormat="1" ht="16.5">
      <c r="A72" s="64" t="s">
        <v>128</v>
      </c>
      <c r="B72" s="69"/>
      <c r="C72" s="64" t="s">
        <v>287</v>
      </c>
      <c r="D72" s="67" t="s">
        <v>229</v>
      </c>
      <c r="E72" s="53">
        <v>3</v>
      </c>
      <c r="F72" s="66" t="s">
        <v>412</v>
      </c>
      <c r="G72" s="55" t="s">
        <v>74</v>
      </c>
      <c r="H72" s="53" t="s">
        <v>423</v>
      </c>
      <c r="I72" s="53" t="s">
        <v>423</v>
      </c>
      <c r="J72" s="53" t="s">
        <v>423</v>
      </c>
    </row>
    <row r="73" spans="1:10" s="56" customFormat="1" ht="33">
      <c r="A73" s="64" t="s">
        <v>444</v>
      </c>
      <c r="B73" s="69"/>
      <c r="C73" s="64" t="s">
        <v>288</v>
      </c>
      <c r="D73" s="67" t="s">
        <v>229</v>
      </c>
      <c r="E73" s="53">
        <v>3</v>
      </c>
      <c r="F73" s="66" t="s">
        <v>412</v>
      </c>
      <c r="G73" s="55" t="s">
        <v>420</v>
      </c>
      <c r="H73" s="53" t="s">
        <v>423</v>
      </c>
      <c r="I73" s="53" t="s">
        <v>423</v>
      </c>
      <c r="J73" s="53" t="s">
        <v>423</v>
      </c>
    </row>
    <row r="74" spans="1:10" s="56" customFormat="1" ht="16.5">
      <c r="A74" s="64" t="s">
        <v>129</v>
      </c>
      <c r="B74" s="69"/>
      <c r="C74" s="64" t="s">
        <v>289</v>
      </c>
      <c r="D74" s="67" t="s">
        <v>229</v>
      </c>
      <c r="E74" s="53">
        <v>3</v>
      </c>
      <c r="F74" s="66" t="s">
        <v>412</v>
      </c>
      <c r="G74" s="55" t="s">
        <v>74</v>
      </c>
      <c r="H74" s="53" t="s">
        <v>423</v>
      </c>
      <c r="I74" s="53" t="s">
        <v>423</v>
      </c>
      <c r="J74" s="53" t="s">
        <v>423</v>
      </c>
    </row>
    <row r="75" spans="1:10" s="56" customFormat="1" ht="16.5">
      <c r="A75" s="64" t="s">
        <v>130</v>
      </c>
      <c r="B75" s="69"/>
      <c r="C75" s="64" t="s">
        <v>290</v>
      </c>
      <c r="D75" s="67" t="s">
        <v>229</v>
      </c>
      <c r="E75" s="53">
        <v>3</v>
      </c>
      <c r="F75" s="66" t="s">
        <v>412</v>
      </c>
      <c r="G75" s="55" t="s">
        <v>74</v>
      </c>
      <c r="H75" s="53" t="s">
        <v>423</v>
      </c>
      <c r="I75" s="53" t="s">
        <v>423</v>
      </c>
      <c r="J75" s="53" t="s">
        <v>423</v>
      </c>
    </row>
    <row r="76" spans="1:10" s="56" customFormat="1" ht="16.5">
      <c r="A76" s="64" t="s">
        <v>131</v>
      </c>
      <c r="B76" s="69"/>
      <c r="C76" s="64" t="s">
        <v>291</v>
      </c>
      <c r="D76" s="67" t="s">
        <v>230</v>
      </c>
      <c r="E76" s="53">
        <v>2</v>
      </c>
      <c r="F76" s="66" t="s">
        <v>412</v>
      </c>
      <c r="G76" s="55" t="s">
        <v>81</v>
      </c>
      <c r="H76" s="53" t="s">
        <v>423</v>
      </c>
      <c r="I76" s="53" t="s">
        <v>423</v>
      </c>
      <c r="J76" s="53" t="s">
        <v>423</v>
      </c>
    </row>
    <row r="77" spans="1:10" s="56" customFormat="1" ht="49.5">
      <c r="A77" s="64" t="s">
        <v>132</v>
      </c>
      <c r="B77" s="69"/>
      <c r="C77" s="64" t="s">
        <v>292</v>
      </c>
      <c r="D77" s="67" t="s">
        <v>230</v>
      </c>
      <c r="E77" s="53">
        <v>1</v>
      </c>
      <c r="F77" s="66" t="s">
        <v>416</v>
      </c>
      <c r="G77" s="55" t="s">
        <v>421</v>
      </c>
      <c r="H77" s="53" t="s">
        <v>423</v>
      </c>
      <c r="I77" s="53" t="s">
        <v>423</v>
      </c>
      <c r="J77" s="53" t="s">
        <v>423</v>
      </c>
    </row>
    <row r="78" spans="1:10" s="56" customFormat="1" ht="16.5">
      <c r="A78" s="64" t="s">
        <v>523</v>
      </c>
      <c r="B78" s="69"/>
      <c r="C78" s="64" t="s">
        <v>293</v>
      </c>
      <c r="D78" s="67" t="s">
        <v>230</v>
      </c>
      <c r="E78" s="53">
        <v>2</v>
      </c>
      <c r="F78" s="66" t="s">
        <v>412</v>
      </c>
      <c r="G78" s="55" t="s">
        <v>74</v>
      </c>
      <c r="H78" s="53" t="s">
        <v>423</v>
      </c>
      <c r="I78" s="53" t="s">
        <v>423</v>
      </c>
      <c r="J78" s="53" t="s">
        <v>423</v>
      </c>
    </row>
    <row r="79" spans="1:10" s="56" customFormat="1" ht="115.5">
      <c r="A79" s="64" t="s">
        <v>133</v>
      </c>
      <c r="B79" s="69"/>
      <c r="C79" s="64" t="s">
        <v>294</v>
      </c>
      <c r="D79" s="67" t="s">
        <v>230</v>
      </c>
      <c r="E79" s="53">
        <v>1</v>
      </c>
      <c r="F79" s="66" t="s">
        <v>412</v>
      </c>
      <c r="G79" s="55" t="s">
        <v>421</v>
      </c>
      <c r="H79" s="53" t="s">
        <v>423</v>
      </c>
      <c r="I79" s="53" t="s">
        <v>423</v>
      </c>
      <c r="J79" s="53" t="s">
        <v>423</v>
      </c>
    </row>
    <row r="80" spans="1:10" s="56" customFormat="1" ht="49.5">
      <c r="A80" s="63" t="s">
        <v>134</v>
      </c>
      <c r="B80" s="69"/>
      <c r="C80" s="64" t="s">
        <v>295</v>
      </c>
      <c r="D80" s="67" t="s">
        <v>230</v>
      </c>
      <c r="E80" s="53">
        <v>1</v>
      </c>
      <c r="F80" s="66" t="s">
        <v>412</v>
      </c>
      <c r="G80" s="55" t="s">
        <v>418</v>
      </c>
      <c r="H80" s="53" t="s">
        <v>423</v>
      </c>
      <c r="I80" s="53" t="s">
        <v>423</v>
      </c>
      <c r="J80" s="53" t="s">
        <v>423</v>
      </c>
    </row>
    <row r="81" spans="1:10" s="56" customFormat="1" ht="33">
      <c r="A81" s="63" t="s">
        <v>487</v>
      </c>
      <c r="B81" s="69"/>
      <c r="C81" s="64" t="s">
        <v>296</v>
      </c>
      <c r="D81" s="67" t="s">
        <v>230</v>
      </c>
      <c r="E81" s="53">
        <v>2</v>
      </c>
      <c r="F81" s="66" t="s">
        <v>412</v>
      </c>
      <c r="G81" s="55" t="s">
        <v>74</v>
      </c>
      <c r="H81" s="53" t="s">
        <v>423</v>
      </c>
      <c r="I81" s="53" t="s">
        <v>423</v>
      </c>
      <c r="J81" s="53" t="s">
        <v>423</v>
      </c>
    </row>
    <row r="82" spans="1:10" s="56" customFormat="1" ht="66">
      <c r="A82" s="63" t="s">
        <v>488</v>
      </c>
      <c r="B82" s="69"/>
      <c r="C82" s="64" t="s">
        <v>297</v>
      </c>
      <c r="D82" s="67" t="s">
        <v>230</v>
      </c>
      <c r="E82" s="53">
        <v>2</v>
      </c>
      <c r="F82" s="66" t="s">
        <v>412</v>
      </c>
      <c r="G82" s="55" t="s">
        <v>74</v>
      </c>
      <c r="H82" s="53" t="s">
        <v>423</v>
      </c>
      <c r="I82" s="53" t="s">
        <v>423</v>
      </c>
      <c r="J82" s="53" t="s">
        <v>423</v>
      </c>
    </row>
    <row r="83" spans="1:10" s="56" customFormat="1" ht="16.5">
      <c r="A83" s="63" t="s">
        <v>489</v>
      </c>
      <c r="B83" s="69"/>
      <c r="C83" s="64" t="s">
        <v>298</v>
      </c>
      <c r="D83" s="67" t="s">
        <v>230</v>
      </c>
      <c r="E83" s="53">
        <v>2</v>
      </c>
      <c r="F83" s="66" t="s">
        <v>412</v>
      </c>
      <c r="G83" s="55" t="s">
        <v>74</v>
      </c>
      <c r="H83" s="53" t="s">
        <v>423</v>
      </c>
      <c r="I83" s="53" t="s">
        <v>423</v>
      </c>
      <c r="J83" s="53" t="s">
        <v>423</v>
      </c>
    </row>
    <row r="84" spans="1:10" s="56" customFormat="1" ht="16.5">
      <c r="A84" s="63" t="s">
        <v>490</v>
      </c>
      <c r="B84" s="69"/>
      <c r="C84" s="64" t="s">
        <v>298</v>
      </c>
      <c r="D84" s="67" t="s">
        <v>230</v>
      </c>
      <c r="E84" s="53">
        <v>2</v>
      </c>
      <c r="F84" s="66" t="s">
        <v>412</v>
      </c>
      <c r="G84" s="55" t="s">
        <v>74</v>
      </c>
      <c r="H84" s="53" t="s">
        <v>423</v>
      </c>
      <c r="I84" s="53" t="s">
        <v>423</v>
      </c>
      <c r="J84" s="53" t="s">
        <v>423</v>
      </c>
    </row>
    <row r="85" spans="1:10" s="56" customFormat="1" ht="33">
      <c r="A85" s="63" t="s">
        <v>491</v>
      </c>
      <c r="B85" s="69"/>
      <c r="C85" s="64" t="s">
        <v>299</v>
      </c>
      <c r="D85" s="67" t="s">
        <v>230</v>
      </c>
      <c r="E85" s="53">
        <v>2</v>
      </c>
      <c r="F85" s="66" t="s">
        <v>412</v>
      </c>
      <c r="G85" s="55" t="s">
        <v>74</v>
      </c>
      <c r="H85" s="53" t="s">
        <v>423</v>
      </c>
      <c r="I85" s="53" t="s">
        <v>423</v>
      </c>
      <c r="J85" s="53" t="s">
        <v>423</v>
      </c>
    </row>
    <row r="86" spans="1:10" s="56" customFormat="1" ht="66">
      <c r="A86" s="63" t="s">
        <v>492</v>
      </c>
      <c r="B86" s="69"/>
      <c r="C86" s="64" t="s">
        <v>300</v>
      </c>
      <c r="D86" s="67" t="s">
        <v>230</v>
      </c>
      <c r="E86" s="53">
        <v>2</v>
      </c>
      <c r="F86" s="66" t="s">
        <v>412</v>
      </c>
      <c r="G86" s="55" t="s">
        <v>74</v>
      </c>
      <c r="H86" s="53" t="s">
        <v>423</v>
      </c>
      <c r="I86" s="53" t="s">
        <v>423</v>
      </c>
      <c r="J86" s="53" t="s">
        <v>423</v>
      </c>
    </row>
    <row r="87" spans="1:10" s="56" customFormat="1" ht="82.5">
      <c r="A87" s="63" t="s">
        <v>135</v>
      </c>
      <c r="B87" s="69"/>
      <c r="C87" s="64" t="s">
        <v>301</v>
      </c>
      <c r="D87" s="67" t="s">
        <v>230</v>
      </c>
      <c r="E87" s="53">
        <v>2</v>
      </c>
      <c r="F87" s="66" t="s">
        <v>412</v>
      </c>
      <c r="G87" s="55" t="s">
        <v>74</v>
      </c>
      <c r="H87" s="53" t="s">
        <v>423</v>
      </c>
      <c r="I87" s="53" t="s">
        <v>423</v>
      </c>
      <c r="J87" s="53" t="s">
        <v>423</v>
      </c>
    </row>
    <row r="88" spans="1:10" s="56" customFormat="1" ht="33">
      <c r="A88" s="63" t="s">
        <v>136</v>
      </c>
      <c r="B88" s="69"/>
      <c r="C88" s="64" t="s">
        <v>302</v>
      </c>
      <c r="D88" s="67" t="s">
        <v>230</v>
      </c>
      <c r="E88" s="53">
        <v>2</v>
      </c>
      <c r="F88" s="66" t="s">
        <v>412</v>
      </c>
      <c r="G88" s="55" t="s">
        <v>418</v>
      </c>
      <c r="H88" s="53" t="s">
        <v>423</v>
      </c>
      <c r="I88" s="53" t="s">
        <v>423</v>
      </c>
      <c r="J88" s="53" t="s">
        <v>423</v>
      </c>
    </row>
    <row r="89" spans="1:10" s="56" customFormat="1" ht="16.5">
      <c r="A89" s="63" t="s">
        <v>137</v>
      </c>
      <c r="B89" s="69"/>
      <c r="C89" s="64" t="s">
        <v>303</v>
      </c>
      <c r="D89" s="67" t="s">
        <v>230</v>
      </c>
      <c r="E89" s="53">
        <v>2</v>
      </c>
      <c r="F89" s="66" t="s">
        <v>413</v>
      </c>
      <c r="G89" s="55" t="s">
        <v>418</v>
      </c>
      <c r="H89" s="53" t="s">
        <v>423</v>
      </c>
      <c r="I89" s="53" t="s">
        <v>423</v>
      </c>
      <c r="J89" s="53" t="s">
        <v>423</v>
      </c>
    </row>
    <row r="90" spans="1:10" s="56" customFormat="1" ht="33">
      <c r="A90" s="63" t="s">
        <v>493</v>
      </c>
      <c r="B90" s="69"/>
      <c r="C90" s="64" t="s">
        <v>304</v>
      </c>
      <c r="D90" s="67" t="s">
        <v>230</v>
      </c>
      <c r="E90" s="53">
        <v>2</v>
      </c>
      <c r="F90" s="66" t="s">
        <v>412</v>
      </c>
      <c r="G90" s="55" t="s">
        <v>74</v>
      </c>
      <c r="H90" s="53" t="s">
        <v>423</v>
      </c>
      <c r="I90" s="53" t="s">
        <v>423</v>
      </c>
      <c r="J90" s="53" t="s">
        <v>423</v>
      </c>
    </row>
    <row r="91" spans="1:10" s="56" customFormat="1" ht="16.5">
      <c r="A91" s="63" t="s">
        <v>494</v>
      </c>
      <c r="B91" s="69"/>
      <c r="C91" s="64" t="s">
        <v>305</v>
      </c>
      <c r="D91" s="67" t="s">
        <v>230</v>
      </c>
      <c r="E91" s="53">
        <v>2</v>
      </c>
      <c r="F91" s="66" t="s">
        <v>412</v>
      </c>
      <c r="G91" s="55" t="s">
        <v>74</v>
      </c>
      <c r="H91" s="53" t="s">
        <v>423</v>
      </c>
      <c r="I91" s="53" t="s">
        <v>423</v>
      </c>
      <c r="J91" s="53" t="s">
        <v>423</v>
      </c>
    </row>
    <row r="92" spans="1:10" s="56" customFormat="1" ht="16.5">
      <c r="A92" s="63" t="s">
        <v>495</v>
      </c>
      <c r="B92" s="69"/>
      <c r="C92" s="64" t="s">
        <v>305</v>
      </c>
      <c r="D92" s="67" t="s">
        <v>230</v>
      </c>
      <c r="E92" s="53">
        <v>2</v>
      </c>
      <c r="F92" s="66" t="s">
        <v>412</v>
      </c>
      <c r="G92" s="55" t="s">
        <v>74</v>
      </c>
      <c r="H92" s="53" t="s">
        <v>423</v>
      </c>
      <c r="I92" s="53" t="s">
        <v>423</v>
      </c>
      <c r="J92" s="53" t="s">
        <v>423</v>
      </c>
    </row>
    <row r="93" spans="1:10" s="56" customFormat="1" ht="33">
      <c r="A93" s="63" t="s">
        <v>496</v>
      </c>
      <c r="B93" s="69"/>
      <c r="C93" s="64" t="s">
        <v>306</v>
      </c>
      <c r="D93" s="67" t="s">
        <v>230</v>
      </c>
      <c r="E93" s="53">
        <v>2</v>
      </c>
      <c r="F93" s="66" t="s">
        <v>412</v>
      </c>
      <c r="G93" s="55" t="s">
        <v>74</v>
      </c>
      <c r="H93" s="53" t="s">
        <v>423</v>
      </c>
      <c r="I93" s="53" t="s">
        <v>423</v>
      </c>
      <c r="J93" s="53" t="s">
        <v>423</v>
      </c>
    </row>
    <row r="94" spans="1:10" s="56" customFormat="1" ht="16.5">
      <c r="A94" s="63" t="s">
        <v>138</v>
      </c>
      <c r="B94" s="69"/>
      <c r="C94" s="64" t="s">
        <v>307</v>
      </c>
      <c r="D94" s="67" t="s">
        <v>229</v>
      </c>
      <c r="E94" s="53">
        <v>3</v>
      </c>
      <c r="F94" s="66" t="s">
        <v>412</v>
      </c>
      <c r="G94" s="55" t="s">
        <v>74</v>
      </c>
      <c r="H94" s="53" t="s">
        <v>423</v>
      </c>
      <c r="I94" s="53" t="s">
        <v>423</v>
      </c>
      <c r="J94" s="53" t="s">
        <v>423</v>
      </c>
    </row>
    <row r="95" spans="1:10" s="56" customFormat="1" ht="49.5">
      <c r="A95" s="63" t="s">
        <v>139</v>
      </c>
      <c r="B95" s="69"/>
      <c r="C95" s="64" t="s">
        <v>308</v>
      </c>
      <c r="D95" s="67" t="s">
        <v>229</v>
      </c>
      <c r="E95" s="53">
        <v>3</v>
      </c>
      <c r="F95" s="66" t="s">
        <v>412</v>
      </c>
      <c r="G95" s="55" t="s">
        <v>74</v>
      </c>
      <c r="H95" s="53" t="s">
        <v>423</v>
      </c>
      <c r="I95" s="53" t="s">
        <v>423</v>
      </c>
      <c r="J95" s="53" t="s">
        <v>423</v>
      </c>
    </row>
    <row r="96" spans="1:10" s="56" customFormat="1" ht="49.5">
      <c r="A96" s="63" t="s">
        <v>140</v>
      </c>
      <c r="B96" s="69"/>
      <c r="C96" s="64" t="s">
        <v>309</v>
      </c>
      <c r="D96" s="67" t="s">
        <v>229</v>
      </c>
      <c r="E96" s="53">
        <v>3</v>
      </c>
      <c r="F96" s="66" t="s">
        <v>412</v>
      </c>
      <c r="G96" s="55" t="s">
        <v>74</v>
      </c>
      <c r="H96" s="53" t="s">
        <v>423</v>
      </c>
      <c r="I96" s="53" t="s">
        <v>423</v>
      </c>
      <c r="J96" s="53" t="s">
        <v>423</v>
      </c>
    </row>
    <row r="97" spans="1:10" s="56" customFormat="1" ht="16.5">
      <c r="A97" s="63" t="s">
        <v>141</v>
      </c>
      <c r="B97" s="69"/>
      <c r="C97" s="64" t="s">
        <v>310</v>
      </c>
      <c r="D97" s="67" t="s">
        <v>229</v>
      </c>
      <c r="E97" s="53">
        <v>3</v>
      </c>
      <c r="F97" s="66" t="s">
        <v>412</v>
      </c>
      <c r="G97" s="55" t="s">
        <v>74</v>
      </c>
      <c r="H97" s="53" t="s">
        <v>423</v>
      </c>
      <c r="I97" s="53" t="s">
        <v>423</v>
      </c>
      <c r="J97" s="53" t="s">
        <v>423</v>
      </c>
    </row>
    <row r="98" spans="1:10" s="56" customFormat="1" ht="33">
      <c r="A98" s="63" t="s">
        <v>497</v>
      </c>
      <c r="B98" s="69"/>
      <c r="C98" s="64" t="s">
        <v>311</v>
      </c>
      <c r="D98" s="67" t="s">
        <v>230</v>
      </c>
      <c r="E98" s="53">
        <v>2</v>
      </c>
      <c r="F98" s="66" t="s">
        <v>412</v>
      </c>
      <c r="G98" s="55" t="s">
        <v>74</v>
      </c>
      <c r="H98" s="53" t="s">
        <v>423</v>
      </c>
      <c r="I98" s="53" t="s">
        <v>423</v>
      </c>
      <c r="J98" s="53" t="s">
        <v>423</v>
      </c>
    </row>
    <row r="99" spans="1:10" s="56" customFormat="1" ht="99">
      <c r="A99" s="63" t="s">
        <v>498</v>
      </c>
      <c r="B99" s="69"/>
      <c r="C99" s="64" t="s">
        <v>312</v>
      </c>
      <c r="D99" s="67" t="s">
        <v>230</v>
      </c>
      <c r="E99" s="53">
        <v>2</v>
      </c>
      <c r="F99" s="66" t="s">
        <v>412</v>
      </c>
      <c r="G99" s="55" t="s">
        <v>74</v>
      </c>
      <c r="H99" s="53" t="s">
        <v>423</v>
      </c>
      <c r="I99" s="53" t="s">
        <v>423</v>
      </c>
      <c r="J99" s="53" t="s">
        <v>423</v>
      </c>
    </row>
    <row r="100" spans="1:10" s="56" customFormat="1" ht="49.5">
      <c r="A100" s="63" t="s">
        <v>499</v>
      </c>
      <c r="B100" s="69"/>
      <c r="C100" s="64" t="s">
        <v>313</v>
      </c>
      <c r="D100" s="67" t="s">
        <v>230</v>
      </c>
      <c r="E100" s="53">
        <v>2</v>
      </c>
      <c r="F100" s="66" t="s">
        <v>412</v>
      </c>
      <c r="G100" s="55" t="s">
        <v>74</v>
      </c>
      <c r="H100" s="53" t="s">
        <v>423</v>
      </c>
      <c r="I100" s="53" t="s">
        <v>423</v>
      </c>
      <c r="J100" s="53" t="s">
        <v>423</v>
      </c>
    </row>
    <row r="101" spans="1:10" s="56" customFormat="1" ht="16.5">
      <c r="A101" s="63" t="s">
        <v>463</v>
      </c>
      <c r="B101" s="69"/>
      <c r="C101" s="64" t="s">
        <v>314</v>
      </c>
      <c r="D101" s="67" t="s">
        <v>230</v>
      </c>
      <c r="E101" s="53">
        <v>2</v>
      </c>
      <c r="F101" s="66" t="s">
        <v>412</v>
      </c>
      <c r="G101" s="55" t="s">
        <v>74</v>
      </c>
      <c r="H101" s="53" t="s">
        <v>423</v>
      </c>
      <c r="I101" s="53" t="s">
        <v>423</v>
      </c>
      <c r="J101" s="53" t="s">
        <v>423</v>
      </c>
    </row>
    <row r="102" spans="1:10" s="56" customFormat="1" ht="66">
      <c r="A102" s="64" t="s">
        <v>142</v>
      </c>
      <c r="B102" s="69"/>
      <c r="C102" s="64" t="s">
        <v>315</v>
      </c>
      <c r="D102" s="67" t="s">
        <v>229</v>
      </c>
      <c r="E102" s="53">
        <v>3</v>
      </c>
      <c r="F102" s="66" t="s">
        <v>412</v>
      </c>
      <c r="G102" s="55" t="s">
        <v>74</v>
      </c>
      <c r="H102" s="53" t="s">
        <v>423</v>
      </c>
      <c r="I102" s="53" t="s">
        <v>423</v>
      </c>
      <c r="J102" s="53" t="s">
        <v>423</v>
      </c>
    </row>
    <row r="103" spans="1:10" s="56" customFormat="1" ht="33">
      <c r="A103" s="64" t="s">
        <v>143</v>
      </c>
      <c r="B103" s="69"/>
      <c r="C103" s="64" t="s">
        <v>316</v>
      </c>
      <c r="D103" s="67" t="s">
        <v>229</v>
      </c>
      <c r="E103" s="53">
        <v>3</v>
      </c>
      <c r="F103" s="66" t="s">
        <v>412</v>
      </c>
      <c r="G103" s="55" t="s">
        <v>74</v>
      </c>
      <c r="H103" s="53" t="s">
        <v>423</v>
      </c>
      <c r="I103" s="53" t="s">
        <v>423</v>
      </c>
      <c r="J103" s="53" t="s">
        <v>423</v>
      </c>
    </row>
    <row r="104" spans="1:10" s="56" customFormat="1" ht="16.5">
      <c r="A104" s="64" t="s">
        <v>144</v>
      </c>
      <c r="B104" s="69"/>
      <c r="C104" s="64" t="s">
        <v>317</v>
      </c>
      <c r="D104" s="67" t="s">
        <v>229</v>
      </c>
      <c r="E104" s="53">
        <v>3</v>
      </c>
      <c r="F104" s="66" t="s">
        <v>412</v>
      </c>
      <c r="G104" s="55" t="s">
        <v>74</v>
      </c>
      <c r="H104" s="53" t="s">
        <v>423</v>
      </c>
      <c r="I104" s="53" t="s">
        <v>423</v>
      </c>
      <c r="J104" s="53" t="s">
        <v>423</v>
      </c>
    </row>
    <row r="105" spans="1:10" s="56" customFormat="1" ht="16.5">
      <c r="A105" s="64" t="s">
        <v>145</v>
      </c>
      <c r="B105" s="69"/>
      <c r="C105" s="64" t="s">
        <v>318</v>
      </c>
      <c r="D105" s="67" t="s">
        <v>229</v>
      </c>
      <c r="E105" s="53">
        <v>3</v>
      </c>
      <c r="F105" s="66" t="s">
        <v>412</v>
      </c>
      <c r="G105" s="55" t="s">
        <v>74</v>
      </c>
      <c r="H105" s="53" t="s">
        <v>423</v>
      </c>
      <c r="I105" s="53" t="s">
        <v>423</v>
      </c>
      <c r="J105" s="53" t="s">
        <v>423</v>
      </c>
    </row>
    <row r="106" spans="1:10" s="56" customFormat="1" ht="16.5">
      <c r="A106" s="64" t="s">
        <v>146</v>
      </c>
      <c r="B106" s="69"/>
      <c r="C106" s="64" t="s">
        <v>319</v>
      </c>
      <c r="D106" s="67" t="s">
        <v>229</v>
      </c>
      <c r="E106" s="53">
        <v>3</v>
      </c>
      <c r="F106" s="66" t="s">
        <v>412</v>
      </c>
      <c r="G106" s="55" t="s">
        <v>74</v>
      </c>
      <c r="H106" s="53" t="s">
        <v>423</v>
      </c>
      <c r="I106" s="53" t="s">
        <v>423</v>
      </c>
      <c r="J106" s="53" t="s">
        <v>423</v>
      </c>
    </row>
    <row r="107" spans="1:10" s="56" customFormat="1" ht="16.5">
      <c r="A107" s="64" t="s">
        <v>147</v>
      </c>
      <c r="B107" s="69"/>
      <c r="C107" s="64" t="s">
        <v>318</v>
      </c>
      <c r="D107" s="67" t="s">
        <v>229</v>
      </c>
      <c r="E107" s="53">
        <v>3</v>
      </c>
      <c r="F107" s="66" t="s">
        <v>412</v>
      </c>
      <c r="G107" s="55" t="s">
        <v>74</v>
      </c>
      <c r="H107" s="53" t="s">
        <v>423</v>
      </c>
      <c r="I107" s="53" t="s">
        <v>423</v>
      </c>
      <c r="J107" s="53" t="s">
        <v>423</v>
      </c>
    </row>
    <row r="108" spans="1:10" s="56" customFormat="1" ht="16.5">
      <c r="A108" s="64" t="s">
        <v>148</v>
      </c>
      <c r="B108" s="69"/>
      <c r="C108" s="64" t="s">
        <v>320</v>
      </c>
      <c r="D108" s="67" t="s">
        <v>229</v>
      </c>
      <c r="E108" s="53">
        <v>3</v>
      </c>
      <c r="F108" s="66" t="s">
        <v>412</v>
      </c>
      <c r="G108" s="55" t="s">
        <v>74</v>
      </c>
      <c r="H108" s="53" t="s">
        <v>423</v>
      </c>
      <c r="I108" s="53" t="s">
        <v>423</v>
      </c>
      <c r="J108" s="53" t="s">
        <v>423</v>
      </c>
    </row>
    <row r="109" spans="1:10" s="56" customFormat="1" ht="16.5">
      <c r="A109" s="64" t="s">
        <v>149</v>
      </c>
      <c r="B109" s="69"/>
      <c r="C109" s="64" t="s">
        <v>318</v>
      </c>
      <c r="D109" s="67" t="s">
        <v>229</v>
      </c>
      <c r="E109" s="53">
        <v>3</v>
      </c>
      <c r="F109" s="66" t="s">
        <v>412</v>
      </c>
      <c r="G109" s="55" t="s">
        <v>74</v>
      </c>
      <c r="H109" s="53" t="s">
        <v>423</v>
      </c>
      <c r="I109" s="53" t="s">
        <v>423</v>
      </c>
      <c r="J109" s="53" t="s">
        <v>423</v>
      </c>
    </row>
    <row r="110" spans="1:10" s="56" customFormat="1" ht="16.5">
      <c r="A110" s="64" t="s">
        <v>150</v>
      </c>
      <c r="B110" s="69"/>
      <c r="C110" s="64" t="s">
        <v>321</v>
      </c>
      <c r="D110" s="67" t="s">
        <v>229</v>
      </c>
      <c r="E110" s="53">
        <v>3</v>
      </c>
      <c r="F110" s="66" t="s">
        <v>412</v>
      </c>
      <c r="G110" s="55" t="s">
        <v>74</v>
      </c>
      <c r="H110" s="53" t="s">
        <v>423</v>
      </c>
      <c r="I110" s="53" t="s">
        <v>423</v>
      </c>
      <c r="J110" s="53" t="s">
        <v>423</v>
      </c>
    </row>
    <row r="111" spans="1:10" s="56" customFormat="1" ht="49.5">
      <c r="A111" s="64" t="s">
        <v>151</v>
      </c>
      <c r="B111" s="69"/>
      <c r="C111" s="64" t="s">
        <v>322</v>
      </c>
      <c r="D111" s="67" t="s">
        <v>229</v>
      </c>
      <c r="E111" s="53">
        <v>3</v>
      </c>
      <c r="F111" s="66" t="s">
        <v>412</v>
      </c>
      <c r="G111" s="55" t="s">
        <v>74</v>
      </c>
      <c r="H111" s="53" t="s">
        <v>423</v>
      </c>
      <c r="I111" s="53" t="s">
        <v>423</v>
      </c>
      <c r="J111" s="53" t="s">
        <v>423</v>
      </c>
    </row>
    <row r="112" spans="1:10" s="56" customFormat="1" ht="49.5">
      <c r="A112" s="64" t="s">
        <v>152</v>
      </c>
      <c r="B112" s="69"/>
      <c r="C112" s="64" t="s">
        <v>323</v>
      </c>
      <c r="D112" s="67" t="s">
        <v>230</v>
      </c>
      <c r="E112" s="53">
        <v>2</v>
      </c>
      <c r="F112" s="66" t="s">
        <v>412</v>
      </c>
      <c r="G112" s="55" t="s">
        <v>74</v>
      </c>
      <c r="H112" s="53" t="s">
        <v>423</v>
      </c>
      <c r="I112" s="53" t="s">
        <v>423</v>
      </c>
      <c r="J112" s="53" t="s">
        <v>423</v>
      </c>
    </row>
    <row r="113" spans="1:10" s="56" customFormat="1" ht="16.5">
      <c r="A113" s="64" t="s">
        <v>500</v>
      </c>
      <c r="B113" s="69"/>
      <c r="C113" s="64" t="s">
        <v>324</v>
      </c>
      <c r="D113" s="67" t="s">
        <v>230</v>
      </c>
      <c r="E113" s="53">
        <v>2</v>
      </c>
      <c r="F113" s="66" t="s">
        <v>412</v>
      </c>
      <c r="G113" s="55" t="s">
        <v>74</v>
      </c>
      <c r="H113" s="53" t="s">
        <v>423</v>
      </c>
      <c r="I113" s="53" t="s">
        <v>423</v>
      </c>
      <c r="J113" s="53" t="s">
        <v>423</v>
      </c>
    </row>
    <row r="114" spans="1:10" s="56" customFormat="1" ht="16.5">
      <c r="A114" s="63" t="s">
        <v>501</v>
      </c>
      <c r="B114" s="69"/>
      <c r="C114" s="64" t="s">
        <v>325</v>
      </c>
      <c r="D114" s="67" t="s">
        <v>230</v>
      </c>
      <c r="E114" s="53">
        <v>2</v>
      </c>
      <c r="F114" s="66" t="s">
        <v>412</v>
      </c>
      <c r="G114" s="55" t="s">
        <v>74</v>
      </c>
      <c r="H114" s="53" t="s">
        <v>423</v>
      </c>
      <c r="I114" s="53" t="s">
        <v>423</v>
      </c>
      <c r="J114" s="53" t="s">
        <v>423</v>
      </c>
    </row>
    <row r="115" spans="1:10" s="56" customFormat="1" ht="16.5">
      <c r="A115" s="63" t="s">
        <v>502</v>
      </c>
      <c r="B115" s="69"/>
      <c r="C115" s="64" t="s">
        <v>325</v>
      </c>
      <c r="D115" s="67" t="s">
        <v>230</v>
      </c>
      <c r="E115" s="53">
        <v>2</v>
      </c>
      <c r="F115" s="66" t="s">
        <v>412</v>
      </c>
      <c r="G115" s="55" t="s">
        <v>74</v>
      </c>
      <c r="H115" s="53" t="s">
        <v>423</v>
      </c>
      <c r="I115" s="53" t="s">
        <v>423</v>
      </c>
      <c r="J115" s="53" t="s">
        <v>423</v>
      </c>
    </row>
    <row r="116" spans="1:10" s="56" customFormat="1" ht="49.5">
      <c r="A116" s="63" t="s">
        <v>503</v>
      </c>
      <c r="B116" s="69"/>
      <c r="C116" s="64" t="s">
        <v>326</v>
      </c>
      <c r="D116" s="67" t="s">
        <v>230</v>
      </c>
      <c r="E116" s="53">
        <v>2</v>
      </c>
      <c r="F116" s="66" t="s">
        <v>412</v>
      </c>
      <c r="G116" s="55" t="s">
        <v>74</v>
      </c>
      <c r="H116" s="53" t="s">
        <v>423</v>
      </c>
      <c r="I116" s="53" t="s">
        <v>423</v>
      </c>
      <c r="J116" s="53" t="s">
        <v>423</v>
      </c>
    </row>
    <row r="117" spans="1:10" s="56" customFormat="1" ht="33">
      <c r="A117" s="64" t="s">
        <v>153</v>
      </c>
      <c r="B117" s="69"/>
      <c r="C117" s="64" t="s">
        <v>327</v>
      </c>
      <c r="D117" s="67" t="s">
        <v>229</v>
      </c>
      <c r="E117" s="53">
        <v>3</v>
      </c>
      <c r="F117" s="66" t="s">
        <v>412</v>
      </c>
      <c r="G117" s="55" t="s">
        <v>74</v>
      </c>
      <c r="H117" s="53" t="s">
        <v>423</v>
      </c>
      <c r="I117" s="53" t="s">
        <v>423</v>
      </c>
      <c r="J117" s="53" t="s">
        <v>423</v>
      </c>
    </row>
    <row r="118" spans="1:10" s="56" customFormat="1" ht="33">
      <c r="A118" s="64" t="s">
        <v>154</v>
      </c>
      <c r="B118" s="69"/>
      <c r="C118" s="64" t="s">
        <v>328</v>
      </c>
      <c r="D118" s="67" t="s">
        <v>229</v>
      </c>
      <c r="E118" s="53">
        <v>3</v>
      </c>
      <c r="F118" s="66" t="s">
        <v>412</v>
      </c>
      <c r="G118" s="55" t="s">
        <v>74</v>
      </c>
      <c r="H118" s="53" t="s">
        <v>423</v>
      </c>
      <c r="I118" s="53" t="s">
        <v>423</v>
      </c>
      <c r="J118" s="53" t="s">
        <v>423</v>
      </c>
    </row>
    <row r="119" spans="1:10" s="56" customFormat="1" ht="33">
      <c r="A119" s="64" t="s">
        <v>155</v>
      </c>
      <c r="B119" s="69"/>
      <c r="C119" s="64" t="s">
        <v>327</v>
      </c>
      <c r="D119" s="67" t="s">
        <v>229</v>
      </c>
      <c r="E119" s="53">
        <v>3</v>
      </c>
      <c r="F119" s="66" t="s">
        <v>412</v>
      </c>
      <c r="G119" s="55" t="s">
        <v>74</v>
      </c>
      <c r="H119" s="53" t="s">
        <v>423</v>
      </c>
      <c r="I119" s="53" t="s">
        <v>423</v>
      </c>
      <c r="J119" s="53" t="s">
        <v>423</v>
      </c>
    </row>
    <row r="120" spans="1:10" s="56" customFormat="1" ht="33">
      <c r="A120" s="64" t="s">
        <v>156</v>
      </c>
      <c r="B120" s="69"/>
      <c r="C120" s="64" t="s">
        <v>327</v>
      </c>
      <c r="D120" s="67" t="s">
        <v>229</v>
      </c>
      <c r="E120" s="53">
        <v>3</v>
      </c>
      <c r="F120" s="66" t="s">
        <v>412</v>
      </c>
      <c r="G120" s="55" t="s">
        <v>74</v>
      </c>
      <c r="H120" s="53" t="s">
        <v>423</v>
      </c>
      <c r="I120" s="53" t="s">
        <v>423</v>
      </c>
      <c r="J120" s="53" t="s">
        <v>423</v>
      </c>
    </row>
    <row r="121" spans="1:10" s="56" customFormat="1" ht="33">
      <c r="A121" s="64" t="s">
        <v>157</v>
      </c>
      <c r="B121" s="69"/>
      <c r="C121" s="64" t="s">
        <v>328</v>
      </c>
      <c r="D121" s="67" t="s">
        <v>229</v>
      </c>
      <c r="E121" s="53">
        <v>3</v>
      </c>
      <c r="F121" s="66" t="s">
        <v>412</v>
      </c>
      <c r="G121" s="55" t="s">
        <v>74</v>
      </c>
      <c r="H121" s="53" t="s">
        <v>423</v>
      </c>
      <c r="I121" s="53" t="s">
        <v>423</v>
      </c>
      <c r="J121" s="53" t="s">
        <v>423</v>
      </c>
    </row>
    <row r="122" spans="1:10" s="56" customFormat="1" ht="33">
      <c r="A122" s="64" t="s">
        <v>158</v>
      </c>
      <c r="B122" s="69"/>
      <c r="C122" s="64" t="s">
        <v>328</v>
      </c>
      <c r="D122" s="67" t="s">
        <v>229</v>
      </c>
      <c r="E122" s="53">
        <v>3</v>
      </c>
      <c r="F122" s="66" t="s">
        <v>412</v>
      </c>
      <c r="G122" s="55" t="s">
        <v>74</v>
      </c>
      <c r="H122" s="53" t="s">
        <v>423</v>
      </c>
      <c r="I122" s="53" t="s">
        <v>423</v>
      </c>
      <c r="J122" s="53" t="s">
        <v>423</v>
      </c>
    </row>
    <row r="123" spans="1:10" s="56" customFormat="1" ht="33">
      <c r="A123" s="64" t="s">
        <v>159</v>
      </c>
      <c r="B123" s="69"/>
      <c r="C123" s="64" t="s">
        <v>328</v>
      </c>
      <c r="D123" s="67" t="s">
        <v>229</v>
      </c>
      <c r="E123" s="53">
        <v>3</v>
      </c>
      <c r="F123" s="66" t="s">
        <v>412</v>
      </c>
      <c r="G123" s="55" t="s">
        <v>74</v>
      </c>
      <c r="H123" s="53" t="s">
        <v>423</v>
      </c>
      <c r="I123" s="53" t="s">
        <v>423</v>
      </c>
      <c r="J123" s="53" t="s">
        <v>423</v>
      </c>
    </row>
    <row r="124" spans="1:10" ht="33">
      <c r="A124" s="64" t="s">
        <v>160</v>
      </c>
      <c r="B124" s="70"/>
      <c r="C124" s="64" t="s">
        <v>327</v>
      </c>
      <c r="D124" s="67" t="s">
        <v>229</v>
      </c>
      <c r="E124" s="53">
        <v>3</v>
      </c>
      <c r="F124" s="66" t="s">
        <v>412</v>
      </c>
      <c r="G124" s="55" t="s">
        <v>74</v>
      </c>
      <c r="H124" s="53" t="s">
        <v>423</v>
      </c>
      <c r="I124" s="53" t="s">
        <v>423</v>
      </c>
      <c r="J124" s="53" t="s">
        <v>423</v>
      </c>
    </row>
    <row r="125" spans="1:10" ht="16.5">
      <c r="A125" s="64" t="s">
        <v>161</v>
      </c>
      <c r="B125" s="70"/>
      <c r="C125" s="64" t="s">
        <v>329</v>
      </c>
      <c r="D125" s="67" t="s">
        <v>229</v>
      </c>
      <c r="E125" s="53">
        <v>3</v>
      </c>
      <c r="F125" s="66" t="s">
        <v>412</v>
      </c>
      <c r="G125" s="55" t="s">
        <v>74</v>
      </c>
      <c r="H125" s="53" t="s">
        <v>423</v>
      </c>
      <c r="I125" s="53" t="s">
        <v>423</v>
      </c>
      <c r="J125" s="53" t="s">
        <v>423</v>
      </c>
    </row>
    <row r="126" spans="1:10" ht="33">
      <c r="A126" s="64" t="s">
        <v>162</v>
      </c>
      <c r="B126" s="70"/>
      <c r="C126" s="64" t="s">
        <v>330</v>
      </c>
      <c r="D126" s="67" t="s">
        <v>229</v>
      </c>
      <c r="E126" s="53">
        <v>3</v>
      </c>
      <c r="F126" s="66" t="s">
        <v>412</v>
      </c>
      <c r="G126" s="55" t="s">
        <v>74</v>
      </c>
      <c r="H126" s="53" t="s">
        <v>423</v>
      </c>
      <c r="I126" s="53" t="s">
        <v>423</v>
      </c>
      <c r="J126" s="53" t="s">
        <v>423</v>
      </c>
    </row>
    <row r="127" spans="1:10" ht="16.5">
      <c r="A127" s="64" t="s">
        <v>163</v>
      </c>
      <c r="B127" s="70"/>
      <c r="C127" s="64" t="s">
        <v>331</v>
      </c>
      <c r="D127" s="67" t="s">
        <v>229</v>
      </c>
      <c r="E127" s="53">
        <v>3</v>
      </c>
      <c r="F127" s="66" t="s">
        <v>412</v>
      </c>
      <c r="G127" s="55" t="s">
        <v>418</v>
      </c>
      <c r="H127" s="53" t="s">
        <v>423</v>
      </c>
      <c r="I127" s="53" t="s">
        <v>423</v>
      </c>
      <c r="J127" s="53" t="s">
        <v>423</v>
      </c>
    </row>
    <row r="128" spans="1:10" ht="33">
      <c r="A128" s="64" t="s">
        <v>164</v>
      </c>
      <c r="B128" s="70"/>
      <c r="C128" s="64" t="s">
        <v>332</v>
      </c>
      <c r="D128" s="67" t="s">
        <v>229</v>
      </c>
      <c r="E128" s="53">
        <v>3</v>
      </c>
      <c r="F128" s="66" t="s">
        <v>412</v>
      </c>
      <c r="G128" s="55" t="s">
        <v>74</v>
      </c>
      <c r="H128" s="53" t="s">
        <v>423</v>
      </c>
      <c r="I128" s="53" t="s">
        <v>423</v>
      </c>
      <c r="J128" s="53" t="s">
        <v>423</v>
      </c>
    </row>
    <row r="129" spans="1:10" ht="33">
      <c r="A129" s="64" t="s">
        <v>165</v>
      </c>
      <c r="B129" s="70"/>
      <c r="C129" s="64" t="s">
        <v>333</v>
      </c>
      <c r="D129" s="67" t="s">
        <v>230</v>
      </c>
      <c r="E129" s="53">
        <v>2</v>
      </c>
      <c r="F129" s="66" t="s">
        <v>413</v>
      </c>
      <c r="G129" s="55" t="s">
        <v>74</v>
      </c>
      <c r="H129" s="53" t="s">
        <v>423</v>
      </c>
      <c r="I129" s="53" t="s">
        <v>423</v>
      </c>
      <c r="J129" s="53" t="s">
        <v>423</v>
      </c>
    </row>
    <row r="130" spans="1:10" ht="33">
      <c r="A130" s="64" t="s">
        <v>166</v>
      </c>
      <c r="B130" s="70"/>
      <c r="C130" s="64" t="s">
        <v>334</v>
      </c>
      <c r="D130" s="67" t="s">
        <v>230</v>
      </c>
      <c r="E130" s="53">
        <v>2</v>
      </c>
      <c r="F130" s="66" t="s">
        <v>413</v>
      </c>
      <c r="G130" s="55" t="s">
        <v>74</v>
      </c>
      <c r="H130" s="53" t="s">
        <v>423</v>
      </c>
      <c r="I130" s="53" t="s">
        <v>423</v>
      </c>
      <c r="J130" s="53" t="s">
        <v>423</v>
      </c>
    </row>
    <row r="131" spans="1:10" ht="16.5">
      <c r="A131" s="64" t="s">
        <v>167</v>
      </c>
      <c r="B131" s="70"/>
      <c r="C131" s="64" t="s">
        <v>335</v>
      </c>
      <c r="D131" s="67" t="s">
        <v>230</v>
      </c>
      <c r="E131" s="53">
        <v>2</v>
      </c>
      <c r="F131" s="66" t="s">
        <v>416</v>
      </c>
      <c r="G131" s="55" t="s">
        <v>74</v>
      </c>
      <c r="H131" s="53" t="s">
        <v>423</v>
      </c>
      <c r="I131" s="53" t="s">
        <v>423</v>
      </c>
      <c r="J131" s="53" t="s">
        <v>423</v>
      </c>
    </row>
    <row r="132" spans="1:10" ht="115.5">
      <c r="A132" s="63" t="s">
        <v>504</v>
      </c>
      <c r="B132" s="70"/>
      <c r="C132" s="66" t="s">
        <v>336</v>
      </c>
      <c r="D132" s="66" t="s">
        <v>230</v>
      </c>
      <c r="E132" s="53">
        <v>2</v>
      </c>
      <c r="F132" s="66" t="s">
        <v>412</v>
      </c>
      <c r="G132" s="55" t="s">
        <v>74</v>
      </c>
      <c r="H132" s="53" t="s">
        <v>423</v>
      </c>
      <c r="I132" s="53" t="s">
        <v>423</v>
      </c>
      <c r="J132" s="53" t="s">
        <v>423</v>
      </c>
    </row>
    <row r="133" spans="1:10" ht="33">
      <c r="A133" s="63" t="s">
        <v>505</v>
      </c>
      <c r="B133" s="70"/>
      <c r="C133" s="66" t="s">
        <v>337</v>
      </c>
      <c r="D133" s="66" t="s">
        <v>230</v>
      </c>
      <c r="E133" s="53">
        <v>2</v>
      </c>
      <c r="F133" s="66" t="s">
        <v>412</v>
      </c>
      <c r="G133" s="55" t="s">
        <v>74</v>
      </c>
      <c r="H133" s="53" t="s">
        <v>423</v>
      </c>
      <c r="I133" s="53" t="s">
        <v>423</v>
      </c>
      <c r="J133" s="53" t="s">
        <v>423</v>
      </c>
    </row>
    <row r="134" spans="1:10" ht="49.5">
      <c r="A134" s="63" t="s">
        <v>506</v>
      </c>
      <c r="B134" s="70"/>
      <c r="C134" s="66" t="s">
        <v>338</v>
      </c>
      <c r="D134" s="66" t="s">
        <v>230</v>
      </c>
      <c r="E134" s="53">
        <v>2</v>
      </c>
      <c r="F134" s="66" t="s">
        <v>412</v>
      </c>
      <c r="G134" s="55" t="s">
        <v>74</v>
      </c>
      <c r="H134" s="53" t="s">
        <v>423</v>
      </c>
      <c r="I134" s="53" t="s">
        <v>423</v>
      </c>
      <c r="J134" s="53" t="s">
        <v>423</v>
      </c>
    </row>
    <row r="135" spans="1:10" ht="99">
      <c r="A135" s="63" t="s">
        <v>168</v>
      </c>
      <c r="B135" s="70"/>
      <c r="C135" s="66" t="s">
        <v>339</v>
      </c>
      <c r="D135" s="66" t="s">
        <v>229</v>
      </c>
      <c r="E135" s="53">
        <v>3</v>
      </c>
      <c r="F135" s="66" t="s">
        <v>412</v>
      </c>
      <c r="G135" s="55" t="s">
        <v>74</v>
      </c>
      <c r="H135" s="53" t="s">
        <v>423</v>
      </c>
      <c r="I135" s="53" t="s">
        <v>423</v>
      </c>
      <c r="J135" s="53" t="s">
        <v>423</v>
      </c>
    </row>
    <row r="136" spans="1:10" ht="16.5">
      <c r="A136" s="63" t="s">
        <v>169</v>
      </c>
      <c r="B136" s="70"/>
      <c r="C136" s="66" t="s">
        <v>340</v>
      </c>
      <c r="D136" s="66" t="s">
        <v>229</v>
      </c>
      <c r="E136" s="53">
        <v>3</v>
      </c>
      <c r="F136" s="66" t="s">
        <v>412</v>
      </c>
      <c r="G136" s="55" t="s">
        <v>74</v>
      </c>
      <c r="H136" s="53" t="s">
        <v>423</v>
      </c>
      <c r="I136" s="53" t="s">
        <v>423</v>
      </c>
      <c r="J136" s="53" t="s">
        <v>423</v>
      </c>
    </row>
    <row r="137" spans="1:10" ht="16.5">
      <c r="A137" s="63" t="s">
        <v>170</v>
      </c>
      <c r="B137" s="70"/>
      <c r="C137" s="66" t="s">
        <v>341</v>
      </c>
      <c r="D137" s="66" t="s">
        <v>230</v>
      </c>
      <c r="E137" s="53">
        <v>2</v>
      </c>
      <c r="F137" s="66" t="s">
        <v>412</v>
      </c>
      <c r="G137" s="55" t="s">
        <v>418</v>
      </c>
      <c r="H137" s="53" t="s">
        <v>423</v>
      </c>
      <c r="I137" s="53" t="s">
        <v>423</v>
      </c>
      <c r="J137" s="53" t="s">
        <v>423</v>
      </c>
    </row>
    <row r="138" spans="1:10" ht="16.5">
      <c r="A138" s="63" t="s">
        <v>171</v>
      </c>
      <c r="B138" s="70"/>
      <c r="C138" s="66" t="s">
        <v>342</v>
      </c>
      <c r="D138" s="66" t="s">
        <v>230</v>
      </c>
      <c r="E138" s="53">
        <v>2</v>
      </c>
      <c r="F138" s="66" t="s">
        <v>412</v>
      </c>
      <c r="G138" s="55" t="s">
        <v>418</v>
      </c>
      <c r="H138" s="53" t="s">
        <v>423</v>
      </c>
      <c r="I138" s="53" t="s">
        <v>423</v>
      </c>
      <c r="J138" s="53" t="s">
        <v>423</v>
      </c>
    </row>
    <row r="139" spans="1:10" ht="16.5">
      <c r="A139" s="63" t="s">
        <v>172</v>
      </c>
      <c r="B139" s="70"/>
      <c r="C139" s="66" t="s">
        <v>343</v>
      </c>
      <c r="D139" s="66" t="s">
        <v>230</v>
      </c>
      <c r="E139" s="53">
        <v>2</v>
      </c>
      <c r="F139" s="66" t="s">
        <v>412</v>
      </c>
      <c r="G139" s="55" t="s">
        <v>74</v>
      </c>
      <c r="H139" s="53" t="s">
        <v>423</v>
      </c>
      <c r="I139" s="53" t="s">
        <v>423</v>
      </c>
      <c r="J139" s="53" t="s">
        <v>423</v>
      </c>
    </row>
    <row r="140" spans="1:10" ht="33">
      <c r="A140" s="63" t="s">
        <v>173</v>
      </c>
      <c r="B140" s="70"/>
      <c r="C140" s="66" t="s">
        <v>344</v>
      </c>
      <c r="D140" s="66" t="s">
        <v>229</v>
      </c>
      <c r="E140" s="53">
        <v>3</v>
      </c>
      <c r="F140" s="66" t="s">
        <v>412</v>
      </c>
      <c r="G140" s="55" t="s">
        <v>74</v>
      </c>
      <c r="H140" s="53" t="s">
        <v>423</v>
      </c>
      <c r="I140" s="53" t="s">
        <v>423</v>
      </c>
      <c r="J140" s="53" t="s">
        <v>423</v>
      </c>
    </row>
    <row r="141" spans="1:10" ht="33">
      <c r="A141" s="63" t="s">
        <v>174</v>
      </c>
      <c r="B141" s="70"/>
      <c r="C141" s="66" t="s">
        <v>345</v>
      </c>
      <c r="D141" s="66" t="s">
        <v>229</v>
      </c>
      <c r="E141" s="53">
        <v>3</v>
      </c>
      <c r="F141" s="66" t="s">
        <v>412</v>
      </c>
      <c r="G141" s="55" t="s">
        <v>74</v>
      </c>
      <c r="H141" s="53" t="s">
        <v>423</v>
      </c>
      <c r="I141" s="53" t="s">
        <v>423</v>
      </c>
      <c r="J141" s="53" t="s">
        <v>423</v>
      </c>
    </row>
    <row r="142" spans="1:10" ht="16.5">
      <c r="A142" s="63" t="s">
        <v>175</v>
      </c>
      <c r="B142" s="70"/>
      <c r="C142" s="66" t="s">
        <v>346</v>
      </c>
      <c r="D142" s="66" t="s">
        <v>230</v>
      </c>
      <c r="E142" s="53">
        <v>2</v>
      </c>
      <c r="F142" s="66" t="s">
        <v>412</v>
      </c>
      <c r="G142" s="55" t="s">
        <v>74</v>
      </c>
      <c r="H142" s="53" t="s">
        <v>423</v>
      </c>
      <c r="I142" s="53" t="s">
        <v>423</v>
      </c>
      <c r="J142" s="53" t="s">
        <v>423</v>
      </c>
    </row>
    <row r="143" spans="1:10" ht="33">
      <c r="A143" s="63" t="s">
        <v>176</v>
      </c>
      <c r="B143" s="70"/>
      <c r="C143" s="66" t="s">
        <v>347</v>
      </c>
      <c r="D143" s="66" t="s">
        <v>230</v>
      </c>
      <c r="E143" s="53">
        <v>2</v>
      </c>
      <c r="F143" s="66" t="s">
        <v>412</v>
      </c>
      <c r="G143" s="55" t="s">
        <v>74</v>
      </c>
      <c r="H143" s="53" t="s">
        <v>423</v>
      </c>
      <c r="I143" s="53" t="s">
        <v>423</v>
      </c>
      <c r="J143" s="53" t="s">
        <v>423</v>
      </c>
    </row>
    <row r="144" spans="1:10" ht="16.5">
      <c r="A144" s="63" t="s">
        <v>507</v>
      </c>
      <c r="B144" s="70"/>
      <c r="C144" s="66" t="s">
        <v>348</v>
      </c>
      <c r="D144" s="66" t="s">
        <v>229</v>
      </c>
      <c r="E144" s="53">
        <v>3</v>
      </c>
      <c r="F144" s="66" t="s">
        <v>412</v>
      </c>
      <c r="G144" s="55" t="s">
        <v>74</v>
      </c>
      <c r="H144" s="53" t="s">
        <v>423</v>
      </c>
      <c r="I144" s="53" t="s">
        <v>423</v>
      </c>
      <c r="J144" s="53" t="s">
        <v>423</v>
      </c>
    </row>
    <row r="145" spans="1:10" ht="16.5">
      <c r="A145" s="63" t="s">
        <v>177</v>
      </c>
      <c r="B145" s="70"/>
      <c r="C145" s="66" t="s">
        <v>349</v>
      </c>
      <c r="D145" s="66" t="s">
        <v>230</v>
      </c>
      <c r="E145" s="53">
        <v>2</v>
      </c>
      <c r="F145" s="66" t="s">
        <v>412</v>
      </c>
      <c r="G145" s="55" t="s">
        <v>74</v>
      </c>
      <c r="H145" s="53" t="s">
        <v>423</v>
      </c>
      <c r="I145" s="53" t="s">
        <v>423</v>
      </c>
      <c r="J145" s="53" t="s">
        <v>423</v>
      </c>
    </row>
    <row r="146" spans="1:10" ht="16.5">
      <c r="A146" s="63" t="s">
        <v>178</v>
      </c>
      <c r="B146" s="70"/>
      <c r="C146" s="66" t="s">
        <v>350</v>
      </c>
      <c r="D146" s="66" t="s">
        <v>230</v>
      </c>
      <c r="E146" s="53">
        <v>2</v>
      </c>
      <c r="F146" s="66" t="s">
        <v>412</v>
      </c>
      <c r="G146" s="55" t="s">
        <v>74</v>
      </c>
      <c r="H146" s="53" t="s">
        <v>423</v>
      </c>
      <c r="I146" s="53" t="s">
        <v>423</v>
      </c>
      <c r="J146" s="53" t="s">
        <v>423</v>
      </c>
    </row>
    <row r="147" spans="1:10" ht="16.5">
      <c r="A147" s="63" t="s">
        <v>508</v>
      </c>
      <c r="B147" s="70"/>
      <c r="C147" s="66" t="s">
        <v>351</v>
      </c>
      <c r="D147" s="66" t="s">
        <v>230</v>
      </c>
      <c r="E147" s="53">
        <v>2</v>
      </c>
      <c r="F147" s="66" t="s">
        <v>412</v>
      </c>
      <c r="G147" s="55" t="s">
        <v>74</v>
      </c>
      <c r="H147" s="53" t="s">
        <v>423</v>
      </c>
      <c r="I147" s="53" t="s">
        <v>423</v>
      </c>
      <c r="J147" s="53" t="s">
        <v>423</v>
      </c>
    </row>
    <row r="148" spans="1:10" ht="16.5">
      <c r="A148" s="63" t="s">
        <v>509</v>
      </c>
      <c r="B148" s="70"/>
      <c r="C148" s="66" t="s">
        <v>352</v>
      </c>
      <c r="D148" s="66" t="s">
        <v>230</v>
      </c>
      <c r="E148" s="53">
        <v>2</v>
      </c>
      <c r="F148" s="66" t="s">
        <v>412</v>
      </c>
      <c r="G148" s="55" t="s">
        <v>74</v>
      </c>
      <c r="H148" s="53" t="s">
        <v>423</v>
      </c>
      <c r="I148" s="53" t="s">
        <v>423</v>
      </c>
      <c r="J148" s="53" t="s">
        <v>423</v>
      </c>
    </row>
    <row r="149" spans="1:10" ht="49.5">
      <c r="A149" s="63" t="s">
        <v>510</v>
      </c>
      <c r="B149" s="70"/>
      <c r="C149" s="66" t="s">
        <v>353</v>
      </c>
      <c r="D149" s="66" t="s">
        <v>230</v>
      </c>
      <c r="E149" s="53">
        <v>2</v>
      </c>
      <c r="F149" s="66" t="s">
        <v>412</v>
      </c>
      <c r="G149" s="55" t="s">
        <v>74</v>
      </c>
      <c r="H149" s="53" t="s">
        <v>423</v>
      </c>
      <c r="I149" s="53" t="s">
        <v>423</v>
      </c>
      <c r="J149" s="53" t="s">
        <v>423</v>
      </c>
    </row>
    <row r="150" spans="1:10" ht="16.5">
      <c r="A150" s="63" t="s">
        <v>511</v>
      </c>
      <c r="B150" s="70"/>
      <c r="C150" s="66" t="s">
        <v>354</v>
      </c>
      <c r="D150" s="66" t="s">
        <v>230</v>
      </c>
      <c r="E150" s="53">
        <v>2</v>
      </c>
      <c r="F150" s="66" t="s">
        <v>412</v>
      </c>
      <c r="G150" s="55" t="s">
        <v>74</v>
      </c>
      <c r="H150" s="53" t="s">
        <v>423</v>
      </c>
      <c r="I150" s="53" t="s">
        <v>423</v>
      </c>
      <c r="J150" s="53" t="s">
        <v>423</v>
      </c>
    </row>
    <row r="151" spans="1:10" ht="49.5">
      <c r="A151" s="63" t="s">
        <v>179</v>
      </c>
      <c r="B151" s="70"/>
      <c r="C151" s="66" t="s">
        <v>355</v>
      </c>
      <c r="D151" s="66" t="s">
        <v>229</v>
      </c>
      <c r="E151" s="53">
        <v>3</v>
      </c>
      <c r="F151" s="66" t="s">
        <v>412</v>
      </c>
      <c r="G151" s="55" t="s">
        <v>74</v>
      </c>
      <c r="H151" s="53" t="s">
        <v>423</v>
      </c>
      <c r="I151" s="53" t="s">
        <v>423</v>
      </c>
      <c r="J151" s="53" t="s">
        <v>423</v>
      </c>
    </row>
    <row r="152" spans="1:10" ht="33">
      <c r="A152" s="63" t="s">
        <v>180</v>
      </c>
      <c r="B152" s="70"/>
      <c r="C152" s="66" t="s">
        <v>356</v>
      </c>
      <c r="D152" s="66" t="s">
        <v>229</v>
      </c>
      <c r="E152" s="53">
        <v>3</v>
      </c>
      <c r="F152" s="66" t="s">
        <v>412</v>
      </c>
      <c r="G152" s="55" t="s">
        <v>418</v>
      </c>
      <c r="H152" s="53" t="s">
        <v>423</v>
      </c>
      <c r="I152" s="53" t="s">
        <v>423</v>
      </c>
      <c r="J152" s="53" t="s">
        <v>423</v>
      </c>
    </row>
    <row r="153" spans="1:10" ht="16.5">
      <c r="A153" s="63" t="s">
        <v>181</v>
      </c>
      <c r="B153" s="70"/>
      <c r="C153" s="66" t="s">
        <v>357</v>
      </c>
      <c r="D153" s="66" t="s">
        <v>230</v>
      </c>
      <c r="E153" s="53">
        <v>2</v>
      </c>
      <c r="F153" s="66" t="s">
        <v>412</v>
      </c>
      <c r="G153" s="55" t="s">
        <v>74</v>
      </c>
      <c r="H153" s="53" t="s">
        <v>423</v>
      </c>
      <c r="I153" s="53" t="s">
        <v>423</v>
      </c>
      <c r="J153" s="53" t="s">
        <v>423</v>
      </c>
    </row>
    <row r="154" spans="1:10" ht="16.5">
      <c r="A154" s="63" t="s">
        <v>182</v>
      </c>
      <c r="B154" s="70"/>
      <c r="C154" s="66" t="s">
        <v>358</v>
      </c>
      <c r="D154" s="66" t="s">
        <v>229</v>
      </c>
      <c r="E154" s="53">
        <v>3</v>
      </c>
      <c r="F154" s="66" t="s">
        <v>413</v>
      </c>
      <c r="G154" s="55" t="s">
        <v>74</v>
      </c>
      <c r="H154" s="53" t="s">
        <v>423</v>
      </c>
      <c r="I154" s="53" t="s">
        <v>423</v>
      </c>
      <c r="J154" s="53" t="s">
        <v>423</v>
      </c>
    </row>
    <row r="155" spans="1:10" ht="99">
      <c r="A155" s="63" t="s">
        <v>183</v>
      </c>
      <c r="B155" s="70"/>
      <c r="C155" s="66" t="s">
        <v>359</v>
      </c>
      <c r="D155" s="66" t="s">
        <v>230</v>
      </c>
      <c r="E155" s="53">
        <v>2</v>
      </c>
      <c r="F155" s="66" t="s">
        <v>416</v>
      </c>
      <c r="G155" s="55" t="s">
        <v>421</v>
      </c>
      <c r="H155" s="53" t="s">
        <v>423</v>
      </c>
      <c r="I155" s="53" t="s">
        <v>423</v>
      </c>
      <c r="J155" s="53" t="s">
        <v>423</v>
      </c>
    </row>
    <row r="156" spans="1:10" ht="16.5">
      <c r="A156" s="63" t="s">
        <v>512</v>
      </c>
      <c r="B156" s="70"/>
      <c r="C156" s="66" t="s">
        <v>360</v>
      </c>
      <c r="D156" s="66" t="s">
        <v>230</v>
      </c>
      <c r="E156" s="53">
        <v>2</v>
      </c>
      <c r="F156" s="66" t="s">
        <v>412</v>
      </c>
      <c r="G156" s="55" t="s">
        <v>74</v>
      </c>
      <c r="H156" s="53" t="s">
        <v>423</v>
      </c>
      <c r="I156" s="53" t="s">
        <v>423</v>
      </c>
      <c r="J156" s="53" t="s">
        <v>423</v>
      </c>
    </row>
    <row r="157" spans="1:10" ht="49.5">
      <c r="A157" s="63" t="s">
        <v>184</v>
      </c>
      <c r="B157" s="70"/>
      <c r="C157" s="66" t="s">
        <v>361</v>
      </c>
      <c r="D157" s="66" t="s">
        <v>229</v>
      </c>
      <c r="E157" s="53">
        <v>3</v>
      </c>
      <c r="F157" s="66" t="s">
        <v>412</v>
      </c>
      <c r="G157" s="55" t="s">
        <v>74</v>
      </c>
      <c r="H157" s="53" t="s">
        <v>423</v>
      </c>
      <c r="I157" s="53" t="s">
        <v>423</v>
      </c>
      <c r="J157" s="53" t="s">
        <v>423</v>
      </c>
    </row>
    <row r="158" spans="1:10" ht="16.5">
      <c r="A158" s="63" t="s">
        <v>185</v>
      </c>
      <c r="B158" s="70"/>
      <c r="C158" s="66" t="s">
        <v>362</v>
      </c>
      <c r="D158" s="66" t="s">
        <v>229</v>
      </c>
      <c r="E158" s="53">
        <v>3</v>
      </c>
      <c r="F158" s="66" t="s">
        <v>412</v>
      </c>
      <c r="G158" s="55" t="s">
        <v>74</v>
      </c>
      <c r="H158" s="53" t="s">
        <v>423</v>
      </c>
      <c r="I158" s="53" t="s">
        <v>423</v>
      </c>
      <c r="J158" s="53" t="s">
        <v>423</v>
      </c>
    </row>
    <row r="159" spans="1:10" ht="16.5">
      <c r="A159" s="63" t="s">
        <v>186</v>
      </c>
      <c r="B159" s="70"/>
      <c r="C159" s="66" t="s">
        <v>363</v>
      </c>
      <c r="D159" s="66" t="s">
        <v>230</v>
      </c>
      <c r="E159" s="53">
        <v>2</v>
      </c>
      <c r="F159" s="66" t="s">
        <v>412</v>
      </c>
      <c r="G159" s="55" t="s">
        <v>418</v>
      </c>
      <c r="H159" s="53" t="s">
        <v>423</v>
      </c>
      <c r="I159" s="53" t="s">
        <v>423</v>
      </c>
      <c r="J159" s="53" t="s">
        <v>423</v>
      </c>
    </row>
    <row r="160" spans="1:10" ht="16.5">
      <c r="A160" s="63" t="s">
        <v>187</v>
      </c>
      <c r="B160" s="70"/>
      <c r="C160" s="66" t="s">
        <v>364</v>
      </c>
      <c r="D160" s="66" t="s">
        <v>230</v>
      </c>
      <c r="E160" s="53">
        <v>2</v>
      </c>
      <c r="F160" s="66" t="s">
        <v>412</v>
      </c>
      <c r="G160" s="55" t="s">
        <v>74</v>
      </c>
      <c r="H160" s="53" t="s">
        <v>423</v>
      </c>
      <c r="I160" s="53" t="s">
        <v>423</v>
      </c>
      <c r="J160" s="53" t="s">
        <v>423</v>
      </c>
    </row>
    <row r="161" spans="1:10" ht="16.5">
      <c r="A161" s="63" t="s">
        <v>188</v>
      </c>
      <c r="B161" s="70"/>
      <c r="C161" s="66" t="s">
        <v>365</v>
      </c>
      <c r="D161" s="66" t="s">
        <v>230</v>
      </c>
      <c r="E161" s="53">
        <v>2</v>
      </c>
      <c r="F161" s="66" t="s">
        <v>412</v>
      </c>
      <c r="G161" s="55" t="s">
        <v>74</v>
      </c>
      <c r="H161" s="53" t="s">
        <v>423</v>
      </c>
      <c r="I161" s="53" t="s">
        <v>423</v>
      </c>
      <c r="J161" s="53" t="s">
        <v>423</v>
      </c>
    </row>
    <row r="162" spans="1:10" ht="16.5">
      <c r="A162" s="63" t="s">
        <v>189</v>
      </c>
      <c r="B162" s="70"/>
      <c r="C162" s="66" t="s">
        <v>366</v>
      </c>
      <c r="D162" s="66" t="s">
        <v>229</v>
      </c>
      <c r="E162" s="53">
        <v>3</v>
      </c>
      <c r="F162" s="66" t="s">
        <v>412</v>
      </c>
      <c r="G162" s="55" t="s">
        <v>74</v>
      </c>
      <c r="H162" s="53" t="s">
        <v>423</v>
      </c>
      <c r="I162" s="53" t="s">
        <v>423</v>
      </c>
      <c r="J162" s="53" t="s">
        <v>423</v>
      </c>
    </row>
    <row r="163" spans="1:10" ht="16.5">
      <c r="A163" s="63" t="s">
        <v>190</v>
      </c>
      <c r="B163" s="70"/>
      <c r="C163" s="66" t="s">
        <v>367</v>
      </c>
      <c r="D163" s="66" t="s">
        <v>229</v>
      </c>
      <c r="E163" s="53">
        <v>3</v>
      </c>
      <c r="F163" s="66" t="s">
        <v>416</v>
      </c>
      <c r="G163" s="55" t="s">
        <v>74</v>
      </c>
      <c r="H163" s="53" t="s">
        <v>423</v>
      </c>
      <c r="I163" s="53" t="s">
        <v>423</v>
      </c>
      <c r="J163" s="53" t="s">
        <v>423</v>
      </c>
    </row>
    <row r="164" spans="1:10" ht="16.5">
      <c r="A164" s="63" t="s">
        <v>513</v>
      </c>
      <c r="B164" s="70"/>
      <c r="C164" s="66" t="s">
        <v>368</v>
      </c>
      <c r="D164" s="66" t="s">
        <v>230</v>
      </c>
      <c r="E164" s="53">
        <v>2</v>
      </c>
      <c r="F164" s="66" t="s">
        <v>412</v>
      </c>
      <c r="G164" s="55" t="s">
        <v>74</v>
      </c>
      <c r="H164" s="53" t="s">
        <v>423</v>
      </c>
      <c r="I164" s="53" t="s">
        <v>423</v>
      </c>
      <c r="J164" s="53" t="s">
        <v>423</v>
      </c>
    </row>
    <row r="165" spans="1:10" ht="16.5">
      <c r="A165" s="63" t="s">
        <v>514</v>
      </c>
      <c r="B165" s="70"/>
      <c r="C165" s="66" t="s">
        <v>369</v>
      </c>
      <c r="D165" s="66" t="s">
        <v>230</v>
      </c>
      <c r="E165" s="53">
        <v>2</v>
      </c>
      <c r="F165" s="66" t="s">
        <v>412</v>
      </c>
      <c r="G165" s="55" t="s">
        <v>74</v>
      </c>
      <c r="H165" s="53" t="s">
        <v>423</v>
      </c>
      <c r="I165" s="53" t="s">
        <v>423</v>
      </c>
      <c r="J165" s="53" t="s">
        <v>423</v>
      </c>
    </row>
    <row r="166" spans="1:10" ht="16.5">
      <c r="A166" s="63" t="s">
        <v>515</v>
      </c>
      <c r="B166" s="70"/>
      <c r="C166" s="66" t="s">
        <v>370</v>
      </c>
      <c r="D166" s="66" t="s">
        <v>230</v>
      </c>
      <c r="E166" s="53">
        <v>2</v>
      </c>
      <c r="F166" s="66" t="s">
        <v>412</v>
      </c>
      <c r="G166" s="55" t="s">
        <v>74</v>
      </c>
      <c r="H166" s="53" t="s">
        <v>423</v>
      </c>
      <c r="I166" s="53" t="s">
        <v>423</v>
      </c>
      <c r="J166" s="53" t="s">
        <v>423</v>
      </c>
    </row>
    <row r="167" spans="1:10" ht="49.5">
      <c r="A167" s="63" t="s">
        <v>191</v>
      </c>
      <c r="B167" s="70"/>
      <c r="C167" s="66" t="s">
        <v>371</v>
      </c>
      <c r="D167" s="66" t="s">
        <v>229</v>
      </c>
      <c r="E167" s="53">
        <v>3</v>
      </c>
      <c r="F167" s="66" t="s">
        <v>412</v>
      </c>
      <c r="G167" s="55" t="s">
        <v>74</v>
      </c>
      <c r="H167" s="53" t="s">
        <v>423</v>
      </c>
      <c r="I167" s="53" t="s">
        <v>423</v>
      </c>
      <c r="J167" s="53" t="s">
        <v>423</v>
      </c>
    </row>
    <row r="168" spans="1:10" ht="33">
      <c r="A168" s="63" t="s">
        <v>192</v>
      </c>
      <c r="B168" s="70"/>
      <c r="C168" s="66" t="s">
        <v>372</v>
      </c>
      <c r="D168" s="66" t="s">
        <v>229</v>
      </c>
      <c r="E168" s="53">
        <v>3</v>
      </c>
      <c r="F168" s="66" t="s">
        <v>412</v>
      </c>
      <c r="G168" s="55" t="s">
        <v>74</v>
      </c>
      <c r="H168" s="53" t="s">
        <v>423</v>
      </c>
      <c r="I168" s="53" t="s">
        <v>423</v>
      </c>
      <c r="J168" s="53" t="s">
        <v>423</v>
      </c>
    </row>
    <row r="169" spans="1:10" ht="16.5">
      <c r="A169" s="63" t="s">
        <v>193</v>
      </c>
      <c r="B169" s="70"/>
      <c r="C169" s="66" t="s">
        <v>373</v>
      </c>
      <c r="D169" s="66" t="s">
        <v>230</v>
      </c>
      <c r="E169" s="53">
        <v>2</v>
      </c>
      <c r="F169" s="66" t="s">
        <v>412</v>
      </c>
      <c r="G169" s="55" t="s">
        <v>74</v>
      </c>
      <c r="H169" s="53" t="s">
        <v>423</v>
      </c>
      <c r="I169" s="53" t="s">
        <v>423</v>
      </c>
      <c r="J169" s="53" t="s">
        <v>423</v>
      </c>
    </row>
    <row r="170" spans="1:10" ht="16.5">
      <c r="A170" s="63" t="s">
        <v>194</v>
      </c>
      <c r="B170" s="70"/>
      <c r="C170" s="66" t="s">
        <v>374</v>
      </c>
      <c r="D170" s="66" t="s">
        <v>229</v>
      </c>
      <c r="E170" s="53">
        <v>3</v>
      </c>
      <c r="F170" s="66" t="s">
        <v>413</v>
      </c>
      <c r="G170" s="55" t="s">
        <v>74</v>
      </c>
      <c r="H170" s="53" t="s">
        <v>423</v>
      </c>
      <c r="I170" s="53" t="s">
        <v>423</v>
      </c>
      <c r="J170" s="53" t="s">
        <v>423</v>
      </c>
    </row>
    <row r="171" spans="1:10" ht="33">
      <c r="A171" s="63" t="s">
        <v>516</v>
      </c>
      <c r="B171" s="70"/>
      <c r="C171" s="66" t="s">
        <v>375</v>
      </c>
      <c r="D171" s="66" t="s">
        <v>230</v>
      </c>
      <c r="E171" s="53">
        <v>2</v>
      </c>
      <c r="F171" s="66" t="s">
        <v>412</v>
      </c>
      <c r="G171" s="55" t="s">
        <v>74</v>
      </c>
      <c r="H171" s="53" t="s">
        <v>423</v>
      </c>
      <c r="I171" s="53" t="s">
        <v>423</v>
      </c>
      <c r="J171" s="53" t="s">
        <v>423</v>
      </c>
    </row>
    <row r="172" spans="1:10" ht="16.5">
      <c r="A172" s="63" t="s">
        <v>195</v>
      </c>
      <c r="B172" s="70"/>
      <c r="C172" s="66" t="s">
        <v>376</v>
      </c>
      <c r="D172" s="66" t="s">
        <v>230</v>
      </c>
      <c r="E172" s="53">
        <v>2</v>
      </c>
      <c r="F172" s="66" t="s">
        <v>412</v>
      </c>
      <c r="G172" s="55" t="s">
        <v>74</v>
      </c>
      <c r="H172" s="53" t="s">
        <v>423</v>
      </c>
      <c r="I172" s="53" t="s">
        <v>423</v>
      </c>
      <c r="J172" s="53" t="s">
        <v>423</v>
      </c>
    </row>
    <row r="173" spans="1:10" ht="33">
      <c r="A173" s="63" t="s">
        <v>196</v>
      </c>
      <c r="B173" s="70"/>
      <c r="C173" s="66" t="s">
        <v>377</v>
      </c>
      <c r="D173" s="66" t="s">
        <v>230</v>
      </c>
      <c r="E173" s="53">
        <v>2</v>
      </c>
      <c r="F173" s="66" t="s">
        <v>412</v>
      </c>
      <c r="G173" s="55" t="s">
        <v>74</v>
      </c>
      <c r="H173" s="53" t="s">
        <v>423</v>
      </c>
      <c r="I173" s="53" t="s">
        <v>423</v>
      </c>
      <c r="J173" s="53" t="s">
        <v>423</v>
      </c>
    </row>
    <row r="174" spans="1:10" ht="33">
      <c r="A174" s="63" t="s">
        <v>197</v>
      </c>
      <c r="B174" s="70"/>
      <c r="C174" s="66" t="s">
        <v>378</v>
      </c>
      <c r="D174" s="66" t="s">
        <v>230</v>
      </c>
      <c r="E174" s="53">
        <v>2</v>
      </c>
      <c r="F174" s="66" t="s">
        <v>412</v>
      </c>
      <c r="G174" s="55" t="s">
        <v>74</v>
      </c>
      <c r="H174" s="53" t="s">
        <v>423</v>
      </c>
      <c r="I174" s="53" t="s">
        <v>423</v>
      </c>
      <c r="J174" s="53" t="s">
        <v>423</v>
      </c>
    </row>
    <row r="175" spans="1:10" ht="16.5">
      <c r="A175" s="63" t="s">
        <v>198</v>
      </c>
      <c r="B175" s="70"/>
      <c r="C175" s="66" t="s">
        <v>379</v>
      </c>
      <c r="D175" s="66" t="s">
        <v>230</v>
      </c>
      <c r="E175" s="53">
        <v>2</v>
      </c>
      <c r="F175" s="66" t="s">
        <v>412</v>
      </c>
      <c r="G175" s="55" t="s">
        <v>74</v>
      </c>
      <c r="H175" s="53" t="s">
        <v>423</v>
      </c>
      <c r="I175" s="53" t="s">
        <v>423</v>
      </c>
      <c r="J175" s="53" t="s">
        <v>423</v>
      </c>
    </row>
    <row r="176" spans="1:10" ht="49.5">
      <c r="A176" s="63" t="s">
        <v>199</v>
      </c>
      <c r="B176" s="70"/>
      <c r="C176" s="66" t="s">
        <v>380</v>
      </c>
      <c r="D176" s="66" t="s">
        <v>230</v>
      </c>
      <c r="E176" s="53">
        <v>2</v>
      </c>
      <c r="F176" s="66" t="s">
        <v>412</v>
      </c>
      <c r="G176" s="55" t="s">
        <v>74</v>
      </c>
      <c r="H176" s="53" t="s">
        <v>423</v>
      </c>
      <c r="I176" s="53" t="s">
        <v>423</v>
      </c>
      <c r="J176" s="53" t="s">
        <v>423</v>
      </c>
    </row>
    <row r="177" spans="1:10" ht="16.5">
      <c r="A177" s="63" t="s">
        <v>200</v>
      </c>
      <c r="B177" s="70"/>
      <c r="C177" s="66" t="s">
        <v>381</v>
      </c>
      <c r="D177" s="66" t="s">
        <v>230</v>
      </c>
      <c r="E177" s="53">
        <v>2</v>
      </c>
      <c r="F177" s="66" t="s">
        <v>412</v>
      </c>
      <c r="G177" s="55" t="s">
        <v>74</v>
      </c>
      <c r="H177" s="53" t="s">
        <v>423</v>
      </c>
      <c r="I177" s="53" t="s">
        <v>423</v>
      </c>
      <c r="J177" s="53" t="s">
        <v>423</v>
      </c>
    </row>
    <row r="178" spans="1:10" ht="16.5">
      <c r="A178" s="63" t="s">
        <v>201</v>
      </c>
      <c r="B178" s="70"/>
      <c r="C178" s="66" t="s">
        <v>382</v>
      </c>
      <c r="D178" s="66" t="s">
        <v>229</v>
      </c>
      <c r="E178" s="53">
        <v>3</v>
      </c>
      <c r="F178" s="66" t="s">
        <v>412</v>
      </c>
      <c r="G178" s="55" t="s">
        <v>74</v>
      </c>
      <c r="H178" s="53" t="s">
        <v>423</v>
      </c>
      <c r="I178" s="53" t="s">
        <v>423</v>
      </c>
      <c r="J178" s="53" t="s">
        <v>423</v>
      </c>
    </row>
    <row r="179" spans="1:10" ht="115.5">
      <c r="A179" s="63" t="s">
        <v>202</v>
      </c>
      <c r="B179" s="70"/>
      <c r="C179" s="66" t="s">
        <v>383</v>
      </c>
      <c r="D179" s="66" t="s">
        <v>230</v>
      </c>
      <c r="E179" s="53">
        <v>2</v>
      </c>
      <c r="F179" s="66" t="s">
        <v>412</v>
      </c>
      <c r="G179" s="55" t="s">
        <v>421</v>
      </c>
      <c r="H179" s="53" t="s">
        <v>423</v>
      </c>
      <c r="I179" s="53" t="s">
        <v>423</v>
      </c>
      <c r="J179" s="53" t="s">
        <v>423</v>
      </c>
    </row>
    <row r="180" spans="1:10" ht="49.5">
      <c r="A180" s="63" t="s">
        <v>517</v>
      </c>
      <c r="B180" s="70"/>
      <c r="C180" s="66" t="s">
        <v>384</v>
      </c>
      <c r="D180" s="66" t="s">
        <v>230</v>
      </c>
      <c r="E180" s="53">
        <v>2</v>
      </c>
      <c r="F180" s="66" t="s">
        <v>412</v>
      </c>
      <c r="G180" s="55" t="s">
        <v>74</v>
      </c>
      <c r="H180" s="53" t="s">
        <v>423</v>
      </c>
      <c r="I180" s="53" t="s">
        <v>423</v>
      </c>
      <c r="J180" s="53" t="s">
        <v>423</v>
      </c>
    </row>
    <row r="181" spans="1:10" ht="82.5">
      <c r="A181" s="63" t="s">
        <v>203</v>
      </c>
      <c r="B181" s="70"/>
      <c r="C181" s="66" t="s">
        <v>385</v>
      </c>
      <c r="D181" s="66" t="s">
        <v>229</v>
      </c>
      <c r="E181" s="53">
        <v>3</v>
      </c>
      <c r="F181" s="66" t="s">
        <v>412</v>
      </c>
      <c r="G181" s="55" t="s">
        <v>74</v>
      </c>
      <c r="H181" s="53" t="s">
        <v>423</v>
      </c>
      <c r="I181" s="53" t="s">
        <v>423</v>
      </c>
      <c r="J181" s="53" t="s">
        <v>423</v>
      </c>
    </row>
    <row r="182" spans="1:10" ht="16.5">
      <c r="A182" s="63" t="s">
        <v>204</v>
      </c>
      <c r="B182" s="70"/>
      <c r="C182" s="66" t="s">
        <v>340</v>
      </c>
      <c r="D182" s="66" t="s">
        <v>229</v>
      </c>
      <c r="E182" s="53">
        <v>3</v>
      </c>
      <c r="F182" s="66" t="s">
        <v>412</v>
      </c>
      <c r="G182" s="55" t="s">
        <v>74</v>
      </c>
      <c r="H182" s="53" t="s">
        <v>423</v>
      </c>
      <c r="I182" s="53" t="s">
        <v>423</v>
      </c>
      <c r="J182" s="53" t="s">
        <v>423</v>
      </c>
    </row>
    <row r="183" spans="1:10" ht="16.5">
      <c r="A183" s="63" t="s">
        <v>205</v>
      </c>
      <c r="B183" s="70"/>
      <c r="C183" s="66" t="s">
        <v>364</v>
      </c>
      <c r="D183" s="66" t="s">
        <v>230</v>
      </c>
      <c r="E183" s="53">
        <v>2</v>
      </c>
      <c r="F183" s="66" t="s">
        <v>412</v>
      </c>
      <c r="G183" s="55" t="s">
        <v>74</v>
      </c>
      <c r="H183" s="53" t="s">
        <v>423</v>
      </c>
      <c r="I183" s="53" t="s">
        <v>423</v>
      </c>
      <c r="J183" s="53" t="s">
        <v>423</v>
      </c>
    </row>
    <row r="184" spans="1:10" ht="33">
      <c r="A184" s="63" t="s">
        <v>206</v>
      </c>
      <c r="B184" s="70"/>
      <c r="C184" s="66" t="s">
        <v>386</v>
      </c>
      <c r="D184" s="66" t="s">
        <v>230</v>
      </c>
      <c r="E184" s="53">
        <v>2</v>
      </c>
      <c r="F184" s="66" t="s">
        <v>412</v>
      </c>
      <c r="G184" s="55" t="s">
        <v>74</v>
      </c>
      <c r="H184" s="53" t="s">
        <v>423</v>
      </c>
      <c r="I184" s="53" t="s">
        <v>423</v>
      </c>
      <c r="J184" s="53" t="s">
        <v>423</v>
      </c>
    </row>
    <row r="185" spans="1:10" ht="16.5">
      <c r="A185" s="63" t="s">
        <v>207</v>
      </c>
      <c r="B185" s="70"/>
      <c r="C185" s="66" t="s">
        <v>363</v>
      </c>
      <c r="D185" s="66" t="s">
        <v>230</v>
      </c>
      <c r="E185" s="53">
        <v>2</v>
      </c>
      <c r="F185" s="66" t="s">
        <v>412</v>
      </c>
      <c r="G185" s="55" t="s">
        <v>418</v>
      </c>
      <c r="H185" s="53" t="s">
        <v>423</v>
      </c>
      <c r="I185" s="53" t="s">
        <v>423</v>
      </c>
      <c r="J185" s="53" t="s">
        <v>423</v>
      </c>
    </row>
    <row r="186" spans="1:10" ht="16.5">
      <c r="A186" s="63" t="s">
        <v>208</v>
      </c>
      <c r="B186" s="70"/>
      <c r="C186" s="66" t="s">
        <v>366</v>
      </c>
      <c r="D186" s="66" t="s">
        <v>229</v>
      </c>
      <c r="E186" s="53">
        <v>3</v>
      </c>
      <c r="F186" s="66" t="s">
        <v>412</v>
      </c>
      <c r="G186" s="55" t="s">
        <v>74</v>
      </c>
      <c r="H186" s="53" t="s">
        <v>423</v>
      </c>
      <c r="I186" s="53" t="s">
        <v>423</v>
      </c>
      <c r="J186" s="53" t="s">
        <v>423</v>
      </c>
    </row>
    <row r="187" spans="1:10" ht="16.5">
      <c r="A187" s="63" t="s">
        <v>209</v>
      </c>
      <c r="B187" s="70"/>
      <c r="C187" s="66" t="s">
        <v>387</v>
      </c>
      <c r="D187" s="66" t="s">
        <v>229</v>
      </c>
      <c r="E187" s="53">
        <v>3</v>
      </c>
      <c r="F187" s="66" t="s">
        <v>412</v>
      </c>
      <c r="G187" s="55" t="s">
        <v>74</v>
      </c>
      <c r="H187" s="53" t="s">
        <v>423</v>
      </c>
      <c r="I187" s="53" t="s">
        <v>423</v>
      </c>
      <c r="J187" s="53" t="s">
        <v>423</v>
      </c>
    </row>
    <row r="188" spans="1:10" ht="16.5">
      <c r="A188" s="63" t="s">
        <v>210</v>
      </c>
      <c r="B188" s="70"/>
      <c r="C188" s="66" t="s">
        <v>388</v>
      </c>
      <c r="D188" s="66" t="s">
        <v>230</v>
      </c>
      <c r="E188" s="53">
        <v>2</v>
      </c>
      <c r="F188" s="66" t="s">
        <v>412</v>
      </c>
      <c r="G188" s="55" t="s">
        <v>74</v>
      </c>
      <c r="H188" s="53" t="s">
        <v>423</v>
      </c>
      <c r="I188" s="53" t="s">
        <v>423</v>
      </c>
      <c r="J188" s="53" t="s">
        <v>423</v>
      </c>
    </row>
    <row r="189" spans="1:10" ht="49.5">
      <c r="A189" s="63" t="s">
        <v>211</v>
      </c>
      <c r="B189" s="70"/>
      <c r="C189" s="66" t="s">
        <v>389</v>
      </c>
      <c r="D189" s="66" t="s">
        <v>229</v>
      </c>
      <c r="E189" s="53">
        <v>3</v>
      </c>
      <c r="F189" s="66" t="s">
        <v>412</v>
      </c>
      <c r="G189" s="55" t="s">
        <v>74</v>
      </c>
      <c r="H189" s="53" t="s">
        <v>423</v>
      </c>
      <c r="I189" s="53" t="s">
        <v>423</v>
      </c>
      <c r="J189" s="53" t="s">
        <v>423</v>
      </c>
    </row>
    <row r="190" spans="1:10" ht="49.5">
      <c r="A190" s="63" t="s">
        <v>212</v>
      </c>
      <c r="B190" s="70"/>
      <c r="C190" s="66" t="s">
        <v>390</v>
      </c>
      <c r="D190" s="66" t="s">
        <v>229</v>
      </c>
      <c r="E190" s="53">
        <v>3</v>
      </c>
      <c r="F190" s="66" t="s">
        <v>412</v>
      </c>
      <c r="G190" s="55" t="s">
        <v>74</v>
      </c>
      <c r="H190" s="53" t="s">
        <v>423</v>
      </c>
      <c r="I190" s="53" t="s">
        <v>423</v>
      </c>
      <c r="J190" s="53" t="s">
        <v>423</v>
      </c>
    </row>
    <row r="191" spans="1:10" ht="49.5">
      <c r="A191" s="63" t="s">
        <v>213</v>
      </c>
      <c r="B191" s="70"/>
      <c r="C191" s="66" t="s">
        <v>391</v>
      </c>
      <c r="D191" s="66" t="s">
        <v>229</v>
      </c>
      <c r="E191" s="53">
        <v>3</v>
      </c>
      <c r="F191" s="66" t="s">
        <v>412</v>
      </c>
      <c r="G191" s="55" t="s">
        <v>74</v>
      </c>
      <c r="H191" s="53" t="s">
        <v>423</v>
      </c>
      <c r="I191" s="53" t="s">
        <v>423</v>
      </c>
      <c r="J191" s="53" t="s">
        <v>423</v>
      </c>
    </row>
    <row r="192" spans="1:10" ht="16.5">
      <c r="A192" s="63" t="s">
        <v>214</v>
      </c>
      <c r="B192" s="70"/>
      <c r="C192" s="66" t="s">
        <v>392</v>
      </c>
      <c r="D192" s="66" t="s">
        <v>229</v>
      </c>
      <c r="E192" s="53">
        <v>3</v>
      </c>
      <c r="F192" s="66" t="s">
        <v>413</v>
      </c>
      <c r="G192" s="55" t="s">
        <v>74</v>
      </c>
      <c r="H192" s="53" t="s">
        <v>423</v>
      </c>
      <c r="I192" s="53" t="s">
        <v>423</v>
      </c>
      <c r="J192" s="53" t="s">
        <v>423</v>
      </c>
    </row>
    <row r="193" spans="1:10" ht="16.5">
      <c r="A193" s="63" t="s">
        <v>215</v>
      </c>
      <c r="B193" s="70"/>
      <c r="C193" s="66" t="s">
        <v>392</v>
      </c>
      <c r="D193" s="66" t="s">
        <v>229</v>
      </c>
      <c r="E193" s="53">
        <v>3</v>
      </c>
      <c r="F193" s="66" t="s">
        <v>412</v>
      </c>
      <c r="G193" s="55" t="s">
        <v>74</v>
      </c>
      <c r="H193" s="53" t="s">
        <v>423</v>
      </c>
      <c r="I193" s="53" t="s">
        <v>423</v>
      </c>
      <c r="J193" s="53" t="s">
        <v>423</v>
      </c>
    </row>
    <row r="194" spans="1:10" ht="16.5">
      <c r="A194" s="63" t="s">
        <v>518</v>
      </c>
      <c r="B194" s="70"/>
      <c r="C194" s="66" t="s">
        <v>393</v>
      </c>
      <c r="D194" s="66" t="s">
        <v>230</v>
      </c>
      <c r="E194" s="53">
        <v>2</v>
      </c>
      <c r="F194" s="66" t="s">
        <v>412</v>
      </c>
      <c r="G194" s="55" t="s">
        <v>74</v>
      </c>
      <c r="H194" s="53" t="s">
        <v>423</v>
      </c>
      <c r="I194" s="53" t="s">
        <v>423</v>
      </c>
      <c r="J194" s="53" t="s">
        <v>423</v>
      </c>
    </row>
    <row r="195" spans="1:10" ht="16.5">
      <c r="A195" s="63" t="s">
        <v>519</v>
      </c>
      <c r="B195" s="70"/>
      <c r="C195" s="66" t="s">
        <v>394</v>
      </c>
      <c r="D195" s="66" t="s">
        <v>230</v>
      </c>
      <c r="E195" s="53">
        <v>2</v>
      </c>
      <c r="F195" s="66" t="s">
        <v>412</v>
      </c>
      <c r="G195" s="55" t="s">
        <v>74</v>
      </c>
      <c r="H195" s="53" t="s">
        <v>423</v>
      </c>
      <c r="I195" s="53" t="s">
        <v>423</v>
      </c>
      <c r="J195" s="53" t="s">
        <v>423</v>
      </c>
    </row>
    <row r="196" spans="1:10" ht="16.5">
      <c r="A196" s="63" t="s">
        <v>520</v>
      </c>
      <c r="B196" s="70"/>
      <c r="C196" s="66" t="s">
        <v>370</v>
      </c>
      <c r="D196" s="66" t="s">
        <v>230</v>
      </c>
      <c r="E196" s="53">
        <v>2</v>
      </c>
      <c r="F196" s="66" t="s">
        <v>412</v>
      </c>
      <c r="G196" s="55" t="s">
        <v>74</v>
      </c>
      <c r="H196" s="53" t="s">
        <v>423</v>
      </c>
      <c r="I196" s="53" t="s">
        <v>423</v>
      </c>
      <c r="J196" s="53" t="s">
        <v>423</v>
      </c>
    </row>
    <row r="197" spans="1:10" ht="16.5">
      <c r="A197" s="63" t="s">
        <v>521</v>
      </c>
      <c r="B197" s="70"/>
      <c r="C197" s="66" t="s">
        <v>395</v>
      </c>
      <c r="D197" s="66" t="s">
        <v>230</v>
      </c>
      <c r="E197" s="53">
        <v>2</v>
      </c>
      <c r="F197" s="66" t="s">
        <v>412</v>
      </c>
      <c r="G197" s="55" t="s">
        <v>74</v>
      </c>
      <c r="H197" s="53" t="s">
        <v>423</v>
      </c>
      <c r="I197" s="53" t="s">
        <v>423</v>
      </c>
      <c r="J197" s="53" t="s">
        <v>423</v>
      </c>
    </row>
    <row r="198" spans="1:10" ht="16.5">
      <c r="A198" s="63" t="s">
        <v>216</v>
      </c>
      <c r="B198" s="70"/>
      <c r="C198" s="66" t="s">
        <v>395</v>
      </c>
      <c r="D198" s="66" t="s">
        <v>230</v>
      </c>
      <c r="E198" s="53">
        <v>2</v>
      </c>
      <c r="F198" s="66" t="s">
        <v>412</v>
      </c>
      <c r="G198" s="55" t="s">
        <v>74</v>
      </c>
      <c r="H198" s="53" t="s">
        <v>423</v>
      </c>
      <c r="I198" s="53" t="s">
        <v>423</v>
      </c>
      <c r="J198" s="53" t="s">
        <v>423</v>
      </c>
    </row>
    <row r="199" spans="1:10" ht="16.5">
      <c r="A199" s="63" t="s">
        <v>217</v>
      </c>
      <c r="B199" s="70"/>
      <c r="C199" s="66" t="s">
        <v>395</v>
      </c>
      <c r="D199" s="66" t="s">
        <v>230</v>
      </c>
      <c r="E199" s="53">
        <v>2</v>
      </c>
      <c r="F199" s="66" t="s">
        <v>412</v>
      </c>
      <c r="G199" s="55" t="s">
        <v>74</v>
      </c>
      <c r="H199" s="53" t="s">
        <v>423</v>
      </c>
      <c r="I199" s="53" t="s">
        <v>423</v>
      </c>
      <c r="J199" s="53" t="s">
        <v>423</v>
      </c>
    </row>
    <row r="200" spans="1:10" ht="33">
      <c r="A200" s="63" t="s">
        <v>218</v>
      </c>
      <c r="B200" s="70"/>
      <c r="C200" s="66" t="s">
        <v>396</v>
      </c>
      <c r="D200" s="66" t="s">
        <v>230</v>
      </c>
      <c r="E200" s="53">
        <v>2</v>
      </c>
      <c r="F200" s="66" t="s">
        <v>412</v>
      </c>
      <c r="G200" s="55" t="s">
        <v>74</v>
      </c>
      <c r="H200" s="53" t="s">
        <v>423</v>
      </c>
      <c r="I200" s="53" t="s">
        <v>423</v>
      </c>
      <c r="J200" s="53" t="s">
        <v>423</v>
      </c>
    </row>
    <row r="201" spans="1:10" ht="99">
      <c r="A201" s="63" t="s">
        <v>219</v>
      </c>
      <c r="B201" s="70"/>
      <c r="C201" s="66" t="s">
        <v>397</v>
      </c>
      <c r="D201" s="66" t="s">
        <v>230</v>
      </c>
      <c r="E201" s="53">
        <v>2</v>
      </c>
      <c r="F201" s="66" t="s">
        <v>412</v>
      </c>
      <c r="G201" s="55" t="s">
        <v>421</v>
      </c>
      <c r="H201" s="53" t="s">
        <v>423</v>
      </c>
      <c r="I201" s="53" t="s">
        <v>423</v>
      </c>
      <c r="J201" s="53" t="s">
        <v>423</v>
      </c>
    </row>
    <row r="202" spans="1:10" ht="66">
      <c r="A202" s="63" t="s">
        <v>522</v>
      </c>
      <c r="B202" s="70"/>
      <c r="C202" s="66" t="s">
        <v>398</v>
      </c>
      <c r="D202" s="66" t="s">
        <v>230</v>
      </c>
      <c r="E202" s="53">
        <v>2</v>
      </c>
      <c r="F202" s="66" t="s">
        <v>412</v>
      </c>
      <c r="G202" s="55" t="s">
        <v>74</v>
      </c>
      <c r="H202" s="53" t="s">
        <v>423</v>
      </c>
      <c r="I202" s="53" t="s">
        <v>423</v>
      </c>
      <c r="J202" s="53" t="s">
        <v>423</v>
      </c>
    </row>
    <row r="203" spans="1:10" ht="49.5">
      <c r="A203" s="63" t="s">
        <v>220</v>
      </c>
      <c r="B203" s="70"/>
      <c r="C203" s="66" t="s">
        <v>399</v>
      </c>
      <c r="D203" s="66" t="s">
        <v>229</v>
      </c>
      <c r="E203" s="53">
        <v>3</v>
      </c>
      <c r="F203" s="66" t="s">
        <v>412</v>
      </c>
      <c r="G203" s="55" t="s">
        <v>74</v>
      </c>
      <c r="H203" s="53" t="s">
        <v>423</v>
      </c>
      <c r="I203" s="53" t="s">
        <v>423</v>
      </c>
      <c r="J203" s="53" t="s">
        <v>423</v>
      </c>
    </row>
    <row r="204" spans="1:10" ht="16.5">
      <c r="A204" s="63" t="s">
        <v>221</v>
      </c>
      <c r="B204" s="70"/>
      <c r="C204" s="66" t="s">
        <v>340</v>
      </c>
      <c r="D204" s="66" t="s">
        <v>229</v>
      </c>
      <c r="E204" s="53">
        <v>3</v>
      </c>
      <c r="F204" s="66" t="s">
        <v>412</v>
      </c>
      <c r="G204" s="55" t="s">
        <v>74</v>
      </c>
      <c r="H204" s="53" t="s">
        <v>423</v>
      </c>
      <c r="I204" s="53" t="s">
        <v>423</v>
      </c>
      <c r="J204" s="53" t="s">
        <v>423</v>
      </c>
    </row>
    <row r="205" spans="1:10" ht="16.5">
      <c r="A205" s="63" t="s">
        <v>222</v>
      </c>
      <c r="B205" s="70"/>
      <c r="C205" s="66" t="s">
        <v>364</v>
      </c>
      <c r="D205" s="66" t="s">
        <v>230</v>
      </c>
      <c r="E205" s="53">
        <v>2</v>
      </c>
      <c r="F205" s="66" t="s">
        <v>412</v>
      </c>
      <c r="G205" s="55" t="s">
        <v>74</v>
      </c>
      <c r="H205" s="53" t="s">
        <v>423</v>
      </c>
      <c r="I205" s="53" t="s">
        <v>423</v>
      </c>
      <c r="J205" s="53" t="s">
        <v>423</v>
      </c>
    </row>
    <row r="206" spans="1:10" ht="16.5">
      <c r="A206" s="63" t="s">
        <v>223</v>
      </c>
      <c r="B206" s="70"/>
      <c r="C206" s="66" t="s">
        <v>400</v>
      </c>
      <c r="D206" s="66" t="s">
        <v>230</v>
      </c>
      <c r="E206" s="53">
        <v>2</v>
      </c>
      <c r="F206" s="66" t="s">
        <v>412</v>
      </c>
      <c r="G206" s="55" t="s">
        <v>74</v>
      </c>
      <c r="H206" s="53" t="s">
        <v>423</v>
      </c>
      <c r="I206" s="53" t="s">
        <v>423</v>
      </c>
      <c r="J206" s="53" t="s">
        <v>423</v>
      </c>
    </row>
    <row r="207" spans="1:10" ht="16.5">
      <c r="A207" s="63" t="s">
        <v>224</v>
      </c>
      <c r="B207" s="70"/>
      <c r="C207" s="66" t="s">
        <v>363</v>
      </c>
      <c r="D207" s="66" t="s">
        <v>230</v>
      </c>
      <c r="E207" s="53">
        <v>2</v>
      </c>
      <c r="F207" s="66" t="s">
        <v>412</v>
      </c>
      <c r="G207" s="55" t="s">
        <v>418</v>
      </c>
      <c r="H207" s="53" t="s">
        <v>423</v>
      </c>
      <c r="I207" s="53" t="s">
        <v>423</v>
      </c>
      <c r="J207" s="53" t="s">
        <v>423</v>
      </c>
    </row>
    <row r="208" spans="1:10" ht="16.5">
      <c r="A208" s="63" t="s">
        <v>225</v>
      </c>
      <c r="B208" s="70"/>
      <c r="C208" s="66" t="s">
        <v>401</v>
      </c>
      <c r="D208" s="66" t="s">
        <v>229</v>
      </c>
      <c r="E208" s="53">
        <v>3</v>
      </c>
      <c r="F208" s="66" t="s">
        <v>412</v>
      </c>
      <c r="G208" s="55" t="s">
        <v>74</v>
      </c>
      <c r="H208" s="53" t="s">
        <v>423</v>
      </c>
      <c r="I208" s="53" t="s">
        <v>423</v>
      </c>
      <c r="J208" s="53" t="s">
        <v>423</v>
      </c>
    </row>
    <row r="209" spans="1:10" ht="33">
      <c r="A209" s="63" t="s">
        <v>226</v>
      </c>
      <c r="B209" s="70"/>
      <c r="C209" s="66" t="s">
        <v>402</v>
      </c>
      <c r="D209" s="66" t="s">
        <v>229</v>
      </c>
      <c r="E209" s="53">
        <v>3</v>
      </c>
      <c r="F209" s="66" t="s">
        <v>412</v>
      </c>
      <c r="G209" s="55" t="s">
        <v>74</v>
      </c>
      <c r="H209" s="53" t="s">
        <v>423</v>
      </c>
      <c r="I209" s="53" t="s">
        <v>423</v>
      </c>
      <c r="J209" s="53" t="s">
        <v>423</v>
      </c>
    </row>
    <row r="210" spans="1:10" ht="16.5">
      <c r="A210" s="63" t="s">
        <v>227</v>
      </c>
      <c r="B210" s="70"/>
      <c r="C210" s="66" t="s">
        <v>403</v>
      </c>
      <c r="D210" s="66" t="s">
        <v>229</v>
      </c>
      <c r="E210" s="53">
        <v>3</v>
      </c>
      <c r="F210" s="66" t="s">
        <v>413</v>
      </c>
      <c r="G210" s="55" t="s">
        <v>74</v>
      </c>
      <c r="H210" s="53" t="s">
        <v>423</v>
      </c>
      <c r="I210" s="53" t="s">
        <v>423</v>
      </c>
      <c r="J210" s="53" t="s">
        <v>423</v>
      </c>
    </row>
    <row r="211" spans="1:10" ht="16.5">
      <c r="A211" s="63" t="s">
        <v>228</v>
      </c>
      <c r="B211" s="70"/>
      <c r="C211" s="66" t="s">
        <v>404</v>
      </c>
      <c r="D211" s="66" t="s">
        <v>229</v>
      </c>
      <c r="E211" s="53">
        <v>3</v>
      </c>
      <c r="F211" s="66" t="s">
        <v>413</v>
      </c>
      <c r="G211" s="55" t="s">
        <v>74</v>
      </c>
      <c r="H211" s="53" t="s">
        <v>423</v>
      </c>
      <c r="I211" s="53" t="s">
        <v>423</v>
      </c>
      <c r="J211" s="53" t="s">
        <v>423</v>
      </c>
    </row>
    <row r="212" spans="1:10" ht="16.5">
      <c r="A212" s="63" t="s">
        <v>445</v>
      </c>
      <c r="B212" s="70"/>
      <c r="C212" s="66" t="s">
        <v>405</v>
      </c>
      <c r="D212" s="66" t="s">
        <v>229</v>
      </c>
      <c r="E212" s="53">
        <v>3</v>
      </c>
      <c r="F212" s="66" t="s">
        <v>417</v>
      </c>
      <c r="G212" s="55" t="s">
        <v>435</v>
      </c>
      <c r="H212" s="53" t="s">
        <v>423</v>
      </c>
      <c r="I212" s="53" t="s">
        <v>424</v>
      </c>
      <c r="J212" s="53" t="s">
        <v>424</v>
      </c>
    </row>
    <row r="213" spans="1:10" ht="33">
      <c r="A213" s="63" t="s">
        <v>446</v>
      </c>
      <c r="B213" s="70"/>
      <c r="C213" s="66" t="s">
        <v>406</v>
      </c>
      <c r="D213" s="66" t="s">
        <v>229</v>
      </c>
      <c r="E213" s="53">
        <v>3</v>
      </c>
      <c r="F213" s="66" t="s">
        <v>417</v>
      </c>
      <c r="G213" s="55" t="s">
        <v>435</v>
      </c>
      <c r="H213" s="53" t="s">
        <v>423</v>
      </c>
      <c r="I213" s="53" t="s">
        <v>424</v>
      </c>
      <c r="J213" s="53" t="s">
        <v>424</v>
      </c>
    </row>
    <row r="214" spans="1:10" ht="16.5">
      <c r="A214" s="63" t="s">
        <v>447</v>
      </c>
      <c r="B214" s="70"/>
      <c r="C214" s="66" t="s">
        <v>407</v>
      </c>
      <c r="D214" s="66" t="s">
        <v>229</v>
      </c>
      <c r="E214" s="53">
        <v>3</v>
      </c>
      <c r="F214" s="66" t="s">
        <v>417</v>
      </c>
      <c r="G214" s="55" t="s">
        <v>435</v>
      </c>
      <c r="H214" s="53" t="s">
        <v>423</v>
      </c>
      <c r="I214" s="53" t="s">
        <v>424</v>
      </c>
      <c r="J214" s="53" t="s">
        <v>424</v>
      </c>
    </row>
    <row r="215" spans="1:10" ht="33">
      <c r="A215" s="63" t="s">
        <v>448</v>
      </c>
      <c r="B215" s="70"/>
      <c r="C215" s="66" t="s">
        <v>408</v>
      </c>
      <c r="D215" s="66" t="s">
        <v>229</v>
      </c>
      <c r="E215" s="53">
        <v>3</v>
      </c>
      <c r="F215" s="66" t="s">
        <v>417</v>
      </c>
      <c r="G215" s="55" t="s">
        <v>435</v>
      </c>
      <c r="H215" s="53" t="s">
        <v>423</v>
      </c>
      <c r="I215" s="53" t="s">
        <v>424</v>
      </c>
      <c r="J215" s="53" t="s">
        <v>424</v>
      </c>
    </row>
    <row r="216" spans="1:10" ht="16.5">
      <c r="A216" s="63" t="s">
        <v>449</v>
      </c>
      <c r="B216" s="70"/>
      <c r="C216" s="66" t="s">
        <v>409</v>
      </c>
      <c r="D216" s="66" t="s">
        <v>229</v>
      </c>
      <c r="E216" s="53">
        <v>3</v>
      </c>
      <c r="F216" s="66" t="s">
        <v>417</v>
      </c>
      <c r="G216" s="55" t="s">
        <v>435</v>
      </c>
      <c r="H216" s="53" t="s">
        <v>423</v>
      </c>
      <c r="I216" s="53" t="s">
        <v>424</v>
      </c>
      <c r="J216" s="53" t="s">
        <v>424</v>
      </c>
    </row>
    <row r="217" spans="1:10" ht="66">
      <c r="A217" s="63" t="s">
        <v>450</v>
      </c>
      <c r="B217" s="70"/>
      <c r="C217" s="66" t="s">
        <v>410</v>
      </c>
      <c r="D217" s="66" t="s">
        <v>229</v>
      </c>
      <c r="E217" s="53">
        <v>3</v>
      </c>
      <c r="F217" s="66" t="s">
        <v>417</v>
      </c>
      <c r="G217" s="55" t="s">
        <v>435</v>
      </c>
      <c r="H217" s="53" t="s">
        <v>423</v>
      </c>
      <c r="I217" s="53" t="s">
        <v>424</v>
      </c>
      <c r="J217" s="53" t="s">
        <v>424</v>
      </c>
    </row>
    <row r="218" spans="1:10" ht="66">
      <c r="A218" s="63" t="s">
        <v>451</v>
      </c>
      <c r="B218" s="70"/>
      <c r="C218" s="66" t="s">
        <v>411</v>
      </c>
      <c r="D218" s="66" t="s">
        <v>229</v>
      </c>
      <c r="E218" s="53">
        <v>3</v>
      </c>
      <c r="F218" s="66" t="s">
        <v>417</v>
      </c>
      <c r="G218" s="55" t="s">
        <v>435</v>
      </c>
      <c r="H218" s="53" t="s">
        <v>423</v>
      </c>
      <c r="I218" s="53" t="s">
        <v>424</v>
      </c>
      <c r="J218" s="53" t="s">
        <v>424</v>
      </c>
    </row>
    <row r="219" spans="1:10" ht="16.5">
      <c r="A219" s="63" t="s">
        <v>452</v>
      </c>
      <c r="B219" s="70"/>
      <c r="C219" s="66" t="s">
        <v>426</v>
      </c>
      <c r="D219" s="66" t="s">
        <v>229</v>
      </c>
      <c r="E219" s="53">
        <v>3</v>
      </c>
      <c r="F219" s="66" t="s">
        <v>427</v>
      </c>
      <c r="G219" s="55" t="s">
        <v>435</v>
      </c>
      <c r="H219" s="53" t="s">
        <v>423</v>
      </c>
      <c r="I219" s="53" t="s">
        <v>424</v>
      </c>
      <c r="J219" s="53" t="s">
        <v>424</v>
      </c>
    </row>
    <row r="220" spans="1:10" ht="16.5">
      <c r="A220" s="63" t="s">
        <v>454</v>
      </c>
      <c r="B220" s="70"/>
      <c r="C220" s="66" t="s">
        <v>428</v>
      </c>
      <c r="D220" s="66" t="s">
        <v>229</v>
      </c>
      <c r="E220" s="53">
        <v>3</v>
      </c>
      <c r="F220" s="66" t="s">
        <v>427</v>
      </c>
      <c r="G220" s="55" t="s">
        <v>435</v>
      </c>
      <c r="H220" s="53" t="s">
        <v>423</v>
      </c>
      <c r="I220" s="53" t="s">
        <v>424</v>
      </c>
      <c r="J220" s="53" t="s">
        <v>424</v>
      </c>
    </row>
    <row r="221" spans="1:10" ht="16.5">
      <c r="A221" s="63" t="s">
        <v>453</v>
      </c>
      <c r="B221" s="70"/>
      <c r="C221" s="66" t="s">
        <v>429</v>
      </c>
      <c r="D221" s="66" t="s">
        <v>229</v>
      </c>
      <c r="E221" s="53">
        <v>3</v>
      </c>
      <c r="F221" s="66" t="s">
        <v>427</v>
      </c>
      <c r="G221" s="55" t="s">
        <v>435</v>
      </c>
      <c r="H221" s="53" t="s">
        <v>423</v>
      </c>
      <c r="I221" s="53" t="s">
        <v>424</v>
      </c>
      <c r="J221" s="53" t="s">
        <v>424</v>
      </c>
    </row>
    <row r="222" spans="1:10" ht="16.5">
      <c r="A222" s="63" t="s">
        <v>455</v>
      </c>
      <c r="B222" s="70"/>
      <c r="C222" s="66" t="s">
        <v>430</v>
      </c>
      <c r="D222" s="66" t="s">
        <v>229</v>
      </c>
      <c r="E222" s="53">
        <v>3</v>
      </c>
      <c r="F222" s="66" t="s">
        <v>425</v>
      </c>
      <c r="G222" s="55" t="s">
        <v>435</v>
      </c>
      <c r="H222" s="53" t="s">
        <v>423</v>
      </c>
      <c r="I222" s="53" t="s">
        <v>424</v>
      </c>
      <c r="J222" s="53" t="s">
        <v>424</v>
      </c>
    </row>
    <row r="223" spans="1:10" ht="16.5">
      <c r="A223" s="63" t="s">
        <v>455</v>
      </c>
      <c r="B223" s="70"/>
      <c r="C223" s="66" t="s">
        <v>431</v>
      </c>
      <c r="D223" s="66" t="s">
        <v>229</v>
      </c>
      <c r="E223" s="53">
        <v>3</v>
      </c>
      <c r="F223" s="66" t="s">
        <v>425</v>
      </c>
      <c r="G223" s="55" t="s">
        <v>435</v>
      </c>
      <c r="H223" s="53" t="s">
        <v>423</v>
      </c>
      <c r="I223" s="53" t="s">
        <v>424</v>
      </c>
      <c r="J223" s="53" t="s">
        <v>424</v>
      </c>
    </row>
    <row r="224" spans="1:10" ht="132">
      <c r="A224" s="63" t="s">
        <v>456</v>
      </c>
      <c r="B224" s="70"/>
      <c r="C224" s="66" t="s">
        <v>432</v>
      </c>
      <c r="D224" s="66" t="s">
        <v>229</v>
      </c>
      <c r="E224" s="53">
        <v>3</v>
      </c>
      <c r="F224" s="66" t="s">
        <v>425</v>
      </c>
      <c r="G224" s="55" t="s">
        <v>420</v>
      </c>
      <c r="H224" s="53" t="s">
        <v>423</v>
      </c>
      <c r="I224" s="53" t="s">
        <v>424</v>
      </c>
      <c r="J224" s="53" t="s">
        <v>424</v>
      </c>
    </row>
    <row r="225" spans="1:10" ht="165">
      <c r="A225" s="63" t="s">
        <v>457</v>
      </c>
      <c r="B225" s="70"/>
      <c r="C225" s="66" t="s">
        <v>433</v>
      </c>
      <c r="D225" s="66" t="s">
        <v>229</v>
      </c>
      <c r="E225" s="53">
        <v>3</v>
      </c>
      <c r="F225" s="66" t="s">
        <v>425</v>
      </c>
      <c r="G225" s="55" t="s">
        <v>420</v>
      </c>
      <c r="H225" s="53" t="s">
        <v>423</v>
      </c>
      <c r="I225" s="53" t="s">
        <v>424</v>
      </c>
      <c r="J225" s="53" t="s">
        <v>424</v>
      </c>
    </row>
    <row r="226" spans="1:10" ht="99">
      <c r="A226" s="63" t="s">
        <v>458</v>
      </c>
      <c r="B226" s="70"/>
      <c r="C226" s="66" t="s">
        <v>434</v>
      </c>
      <c r="D226" s="66" t="s">
        <v>229</v>
      </c>
      <c r="E226" s="53">
        <v>3</v>
      </c>
      <c r="F226" s="66" t="s">
        <v>425</v>
      </c>
      <c r="G226" s="55" t="s">
        <v>420</v>
      </c>
      <c r="H226" s="53" t="s">
        <v>423</v>
      </c>
      <c r="I226" s="53" t="s">
        <v>424</v>
      </c>
      <c r="J226" s="53" t="s">
        <v>424</v>
      </c>
    </row>
    <row r="227" spans="1:10" ht="99">
      <c r="A227" s="63" t="s">
        <v>459</v>
      </c>
      <c r="B227" s="70"/>
      <c r="C227" s="66" t="s">
        <v>551</v>
      </c>
      <c r="D227" s="66" t="s">
        <v>229</v>
      </c>
      <c r="E227" s="53">
        <v>3</v>
      </c>
      <c r="F227" s="66" t="s">
        <v>552</v>
      </c>
      <c r="G227" s="55" t="s">
        <v>420</v>
      </c>
      <c r="H227" s="53" t="s">
        <v>423</v>
      </c>
      <c r="I227" s="53" t="s">
        <v>424</v>
      </c>
      <c r="J227" s="53" t="s">
        <v>424</v>
      </c>
    </row>
    <row r="228" spans="1:10" ht="198">
      <c r="A228" s="63" t="s">
        <v>460</v>
      </c>
      <c r="B228" s="70"/>
      <c r="C228" s="66" t="s">
        <v>553</v>
      </c>
      <c r="D228" s="66" t="s">
        <v>229</v>
      </c>
      <c r="E228" s="53">
        <v>3</v>
      </c>
      <c r="F228" s="66" t="s">
        <v>554</v>
      </c>
      <c r="G228" s="55" t="s">
        <v>420</v>
      </c>
      <c r="H228" s="53" t="s">
        <v>423</v>
      </c>
      <c r="I228" s="53" t="s">
        <v>424</v>
      </c>
      <c r="J228" s="53" t="s">
        <v>424</v>
      </c>
    </row>
    <row r="229" spans="1:10" ht="82.5">
      <c r="A229" s="63" t="s">
        <v>525</v>
      </c>
      <c r="B229" s="70"/>
      <c r="C229" s="66" t="s">
        <v>555</v>
      </c>
      <c r="D229" s="66"/>
      <c r="E229" s="53">
        <v>3</v>
      </c>
      <c r="F229" s="66"/>
      <c r="G229" s="55" t="s">
        <v>420</v>
      </c>
      <c r="H229" s="53" t="s">
        <v>423</v>
      </c>
      <c r="I229" s="53" t="s">
        <v>424</v>
      </c>
      <c r="J229" s="53" t="s">
        <v>424</v>
      </c>
    </row>
    <row r="230" spans="1:10" ht="82.5">
      <c r="A230" s="63" t="s">
        <v>526</v>
      </c>
      <c r="B230" s="70"/>
      <c r="C230" s="66" t="s">
        <v>555</v>
      </c>
      <c r="D230" s="66"/>
      <c r="E230" s="53">
        <v>3</v>
      </c>
      <c r="F230" s="66"/>
      <c r="G230" s="55" t="s">
        <v>420</v>
      </c>
      <c r="H230" s="53" t="s">
        <v>423</v>
      </c>
      <c r="I230" s="53" t="s">
        <v>424</v>
      </c>
      <c r="J230" s="53" t="s">
        <v>424</v>
      </c>
    </row>
    <row r="231" spans="1:10" ht="82.5">
      <c r="A231" s="63" t="s">
        <v>527</v>
      </c>
      <c r="B231" s="70"/>
      <c r="C231" s="66" t="s">
        <v>555</v>
      </c>
      <c r="D231" s="66"/>
      <c r="E231" s="53">
        <v>3</v>
      </c>
      <c r="F231" s="66"/>
      <c r="G231" s="55" t="s">
        <v>420</v>
      </c>
      <c r="H231" s="53" t="s">
        <v>423</v>
      </c>
      <c r="I231" s="53" t="s">
        <v>424</v>
      </c>
      <c r="J231" s="53" t="s">
        <v>424</v>
      </c>
    </row>
    <row r="232" spans="1:10" ht="66">
      <c r="A232" s="63" t="s">
        <v>528</v>
      </c>
      <c r="B232" s="70"/>
      <c r="C232" s="66" t="s">
        <v>556</v>
      </c>
      <c r="D232" s="66"/>
      <c r="E232" s="53">
        <v>3</v>
      </c>
      <c r="F232" s="66"/>
      <c r="G232" s="55" t="s">
        <v>420</v>
      </c>
      <c r="H232" s="53" t="s">
        <v>423</v>
      </c>
      <c r="I232" s="53" t="s">
        <v>424</v>
      </c>
      <c r="J232" s="53" t="s">
        <v>424</v>
      </c>
    </row>
    <row r="233" spans="1:10" ht="16.5">
      <c r="A233" s="63" t="s">
        <v>529</v>
      </c>
      <c r="B233" s="70"/>
      <c r="C233" s="66" t="s">
        <v>557</v>
      </c>
      <c r="D233" s="66"/>
      <c r="E233" s="53">
        <v>3</v>
      </c>
      <c r="F233" s="66"/>
      <c r="G233" s="55" t="s">
        <v>420</v>
      </c>
      <c r="H233" s="53" t="s">
        <v>423</v>
      </c>
      <c r="I233" s="53" t="s">
        <v>424</v>
      </c>
      <c r="J233" s="53" t="s">
        <v>424</v>
      </c>
    </row>
    <row r="234" spans="1:10" ht="16.5">
      <c r="A234" s="63" t="s">
        <v>530</v>
      </c>
      <c r="B234" s="70"/>
      <c r="C234" s="66" t="s">
        <v>557</v>
      </c>
      <c r="D234" s="66"/>
      <c r="E234" s="53">
        <v>3</v>
      </c>
      <c r="F234" s="66"/>
      <c r="G234" s="55" t="s">
        <v>420</v>
      </c>
      <c r="H234" s="53" t="s">
        <v>423</v>
      </c>
      <c r="I234" s="53" t="s">
        <v>424</v>
      </c>
      <c r="J234" s="53" t="s">
        <v>424</v>
      </c>
    </row>
    <row r="235" spans="1:10" ht="16.5">
      <c r="A235" s="63" t="s">
        <v>531</v>
      </c>
      <c r="B235" s="70"/>
      <c r="C235" s="66" t="s">
        <v>558</v>
      </c>
      <c r="D235" s="66"/>
      <c r="E235" s="53">
        <v>3</v>
      </c>
      <c r="F235" s="66"/>
      <c r="G235" s="55" t="s">
        <v>420</v>
      </c>
      <c r="H235" s="53" t="s">
        <v>423</v>
      </c>
      <c r="I235" s="53" t="s">
        <v>424</v>
      </c>
      <c r="J235" s="53" t="s">
        <v>424</v>
      </c>
    </row>
    <row r="236" spans="1:10" ht="16.5">
      <c r="A236" s="63" t="s">
        <v>532</v>
      </c>
      <c r="B236" s="70"/>
      <c r="C236" s="66" t="s">
        <v>558</v>
      </c>
      <c r="D236" s="66"/>
      <c r="E236" s="53">
        <v>3</v>
      </c>
      <c r="F236" s="66"/>
      <c r="G236" s="55" t="s">
        <v>420</v>
      </c>
      <c r="H236" s="53" t="s">
        <v>423</v>
      </c>
      <c r="I236" s="53" t="s">
        <v>424</v>
      </c>
      <c r="J236" s="53" t="s">
        <v>424</v>
      </c>
    </row>
    <row r="237" spans="1:10" ht="16.5">
      <c r="A237" s="63" t="s">
        <v>533</v>
      </c>
      <c r="B237" s="70"/>
      <c r="C237" s="66" t="s">
        <v>558</v>
      </c>
      <c r="D237" s="66"/>
      <c r="E237" s="53">
        <v>3</v>
      </c>
      <c r="F237" s="66"/>
      <c r="G237" s="55" t="s">
        <v>420</v>
      </c>
      <c r="H237" s="53" t="s">
        <v>423</v>
      </c>
      <c r="I237" s="53" t="s">
        <v>424</v>
      </c>
      <c r="J237" s="53" t="s">
        <v>424</v>
      </c>
    </row>
    <row r="238" spans="1:10" ht="16.5">
      <c r="A238" s="63" t="s">
        <v>534</v>
      </c>
      <c r="B238" s="70"/>
      <c r="C238" s="66" t="s">
        <v>558</v>
      </c>
      <c r="D238" s="66"/>
      <c r="E238" s="53">
        <v>3</v>
      </c>
      <c r="F238" s="66"/>
      <c r="G238" s="55" t="s">
        <v>420</v>
      </c>
      <c r="H238" s="53" t="s">
        <v>423</v>
      </c>
      <c r="I238" s="53" t="s">
        <v>424</v>
      </c>
      <c r="J238" s="53" t="s">
        <v>424</v>
      </c>
    </row>
    <row r="239" spans="1:10" ht="16.5">
      <c r="A239" s="63" t="s">
        <v>535</v>
      </c>
      <c r="B239" s="70"/>
      <c r="C239" s="66" t="s">
        <v>558</v>
      </c>
      <c r="D239" s="66"/>
      <c r="E239" s="53">
        <v>3</v>
      </c>
      <c r="F239" s="66"/>
      <c r="G239" s="55" t="s">
        <v>420</v>
      </c>
      <c r="H239" s="53" t="s">
        <v>423</v>
      </c>
      <c r="I239" s="53" t="s">
        <v>424</v>
      </c>
      <c r="J239" s="53" t="s">
        <v>424</v>
      </c>
    </row>
    <row r="240" spans="1:10" ht="16.5">
      <c r="A240" s="63" t="s">
        <v>536</v>
      </c>
      <c r="B240" s="70"/>
      <c r="C240" s="66" t="s">
        <v>559</v>
      </c>
      <c r="D240" s="66"/>
      <c r="E240" s="53">
        <v>3</v>
      </c>
      <c r="F240" s="66"/>
      <c r="G240" s="55" t="s">
        <v>420</v>
      </c>
      <c r="H240" s="53" t="s">
        <v>423</v>
      </c>
      <c r="I240" s="53" t="s">
        <v>424</v>
      </c>
      <c r="J240" s="53" t="s">
        <v>424</v>
      </c>
    </row>
    <row r="241" spans="1:10" ht="16.5">
      <c r="A241" s="63" t="s">
        <v>537</v>
      </c>
      <c r="B241" s="70"/>
      <c r="C241" s="66" t="s">
        <v>557</v>
      </c>
      <c r="D241" s="66"/>
      <c r="E241" s="53">
        <v>3</v>
      </c>
      <c r="F241" s="66"/>
      <c r="G241" s="55" t="s">
        <v>420</v>
      </c>
      <c r="H241" s="53" t="s">
        <v>423</v>
      </c>
      <c r="I241" s="53" t="s">
        <v>424</v>
      </c>
      <c r="J241" s="53" t="s">
        <v>424</v>
      </c>
    </row>
    <row r="242" spans="1:10" ht="66">
      <c r="A242" s="63" t="s">
        <v>538</v>
      </c>
      <c r="B242" s="70"/>
      <c r="C242" s="66" t="s">
        <v>560</v>
      </c>
      <c r="D242" s="66"/>
      <c r="E242" s="53">
        <v>3</v>
      </c>
      <c r="F242" s="66"/>
      <c r="G242" s="55" t="s">
        <v>420</v>
      </c>
      <c r="H242" s="53" t="s">
        <v>423</v>
      </c>
      <c r="I242" s="53" t="s">
        <v>424</v>
      </c>
      <c r="J242" s="53" t="s">
        <v>424</v>
      </c>
    </row>
    <row r="243" spans="1:10" ht="66">
      <c r="A243" s="63" t="s">
        <v>539</v>
      </c>
      <c r="B243" s="70"/>
      <c r="C243" s="66" t="s">
        <v>560</v>
      </c>
      <c r="D243" s="66"/>
      <c r="E243" s="53">
        <v>3</v>
      </c>
      <c r="F243" s="66"/>
      <c r="G243" s="55" t="s">
        <v>420</v>
      </c>
      <c r="H243" s="53" t="s">
        <v>423</v>
      </c>
      <c r="I243" s="53" t="s">
        <v>424</v>
      </c>
      <c r="J243" s="53" t="s">
        <v>424</v>
      </c>
    </row>
    <row r="244" spans="1:10" ht="148.5">
      <c r="A244" s="63" t="s">
        <v>540</v>
      </c>
      <c r="B244" s="70"/>
      <c r="C244" s="66" t="s">
        <v>561</v>
      </c>
      <c r="D244" s="66"/>
      <c r="E244" s="53">
        <v>3</v>
      </c>
      <c r="F244" s="66"/>
      <c r="G244" s="55" t="s">
        <v>420</v>
      </c>
      <c r="H244" s="53" t="s">
        <v>423</v>
      </c>
      <c r="I244" s="53" t="s">
        <v>424</v>
      </c>
      <c r="J244" s="53" t="s">
        <v>424</v>
      </c>
    </row>
    <row r="245" spans="1:10" ht="132">
      <c r="A245" s="63" t="s">
        <v>541</v>
      </c>
      <c r="B245" s="70"/>
      <c r="C245" s="66" t="s">
        <v>562</v>
      </c>
      <c r="D245" s="66"/>
      <c r="E245" s="53">
        <v>3</v>
      </c>
      <c r="F245" s="66"/>
      <c r="G245" s="55" t="s">
        <v>420</v>
      </c>
      <c r="H245" s="53" t="s">
        <v>423</v>
      </c>
      <c r="I245" s="53" t="s">
        <v>424</v>
      </c>
      <c r="J245" s="53" t="s">
        <v>424</v>
      </c>
    </row>
    <row r="246" spans="1:10" ht="132">
      <c r="A246" s="63" t="s">
        <v>542</v>
      </c>
      <c r="B246" s="70"/>
      <c r="C246" s="66" t="s">
        <v>562</v>
      </c>
      <c r="D246" s="66"/>
      <c r="E246" s="53">
        <v>3</v>
      </c>
      <c r="F246" s="66"/>
      <c r="G246" s="55" t="s">
        <v>420</v>
      </c>
      <c r="H246" s="53" t="s">
        <v>423</v>
      </c>
      <c r="I246" s="53" t="s">
        <v>424</v>
      </c>
      <c r="J246" s="53" t="s">
        <v>424</v>
      </c>
    </row>
    <row r="247" spans="1:10" ht="148.5">
      <c r="A247" s="63" t="s">
        <v>543</v>
      </c>
      <c r="B247" s="70"/>
      <c r="C247" s="66" t="s">
        <v>561</v>
      </c>
      <c r="D247" s="66"/>
      <c r="E247" s="53">
        <v>3</v>
      </c>
      <c r="F247" s="66"/>
      <c r="G247" s="55" t="s">
        <v>420</v>
      </c>
      <c r="H247" s="53" t="s">
        <v>423</v>
      </c>
      <c r="I247" s="53" t="s">
        <v>424</v>
      </c>
      <c r="J247" s="53" t="s">
        <v>424</v>
      </c>
    </row>
    <row r="248" spans="1:10" ht="132">
      <c r="A248" s="63" t="s">
        <v>544</v>
      </c>
      <c r="B248" s="70"/>
      <c r="C248" s="66" t="s">
        <v>562</v>
      </c>
      <c r="D248" s="66"/>
      <c r="E248" s="53">
        <v>3</v>
      </c>
      <c r="F248" s="66"/>
      <c r="G248" s="55" t="s">
        <v>420</v>
      </c>
      <c r="H248" s="53" t="s">
        <v>423</v>
      </c>
      <c r="I248" s="53" t="s">
        <v>424</v>
      </c>
      <c r="J248" s="53" t="s">
        <v>424</v>
      </c>
    </row>
    <row r="249" spans="1:10" ht="132">
      <c r="A249" s="63" t="s">
        <v>545</v>
      </c>
      <c r="B249" s="70"/>
      <c r="C249" s="66" t="s">
        <v>562</v>
      </c>
      <c r="D249" s="66"/>
      <c r="E249" s="53">
        <v>3</v>
      </c>
      <c r="F249" s="66"/>
      <c r="G249" s="55" t="s">
        <v>420</v>
      </c>
      <c r="H249" s="53" t="s">
        <v>423</v>
      </c>
      <c r="I249" s="53" t="s">
        <v>424</v>
      </c>
      <c r="J249" s="53" t="s">
        <v>424</v>
      </c>
    </row>
    <row r="250" spans="1:10" ht="16.5">
      <c r="A250" s="63" t="s">
        <v>546</v>
      </c>
      <c r="B250" s="70"/>
      <c r="C250" s="66" t="s">
        <v>563</v>
      </c>
      <c r="D250" s="66"/>
      <c r="E250" s="53">
        <v>3</v>
      </c>
      <c r="F250" s="66"/>
      <c r="G250" s="55" t="s">
        <v>420</v>
      </c>
      <c r="H250" s="53" t="s">
        <v>423</v>
      </c>
      <c r="I250" s="53" t="s">
        <v>424</v>
      </c>
      <c r="J250" s="53" t="s">
        <v>424</v>
      </c>
    </row>
    <row r="251" spans="1:10" ht="198">
      <c r="A251" s="63" t="s">
        <v>547</v>
      </c>
      <c r="B251" s="70"/>
      <c r="C251" s="66" t="s">
        <v>564</v>
      </c>
      <c r="D251" s="66"/>
      <c r="E251" s="53">
        <v>3</v>
      </c>
      <c r="F251" s="66"/>
      <c r="G251" s="55" t="s">
        <v>420</v>
      </c>
      <c r="H251" s="53" t="s">
        <v>423</v>
      </c>
      <c r="I251" s="53" t="s">
        <v>424</v>
      </c>
      <c r="J251" s="53" t="s">
        <v>424</v>
      </c>
    </row>
    <row r="252" spans="1:10" ht="181.5">
      <c r="A252" s="63" t="s">
        <v>548</v>
      </c>
      <c r="B252" s="70"/>
      <c r="C252" s="66" t="s">
        <v>565</v>
      </c>
      <c r="D252" s="66"/>
      <c r="E252" s="53">
        <v>3</v>
      </c>
      <c r="F252" s="66"/>
      <c r="G252" s="55" t="s">
        <v>420</v>
      </c>
      <c r="H252" s="53" t="s">
        <v>423</v>
      </c>
      <c r="I252" s="53" t="s">
        <v>424</v>
      </c>
      <c r="J252" s="53" t="s">
        <v>424</v>
      </c>
    </row>
    <row r="253" spans="1:10" ht="198">
      <c r="A253" s="63" t="s">
        <v>547</v>
      </c>
      <c r="B253" s="70"/>
      <c r="C253" s="66" t="s">
        <v>564</v>
      </c>
      <c r="D253" s="66"/>
      <c r="E253" s="53">
        <v>3</v>
      </c>
      <c r="F253" s="66"/>
      <c r="G253" s="55" t="s">
        <v>420</v>
      </c>
      <c r="H253" s="53" t="s">
        <v>423</v>
      </c>
      <c r="I253" s="53" t="s">
        <v>424</v>
      </c>
      <c r="J253" s="53" t="s">
        <v>424</v>
      </c>
    </row>
    <row r="254" spans="1:10" ht="181.5">
      <c r="A254" s="63" t="s">
        <v>548</v>
      </c>
      <c r="B254" s="70"/>
      <c r="C254" s="66" t="s">
        <v>565</v>
      </c>
      <c r="D254" s="66"/>
      <c r="E254" s="53">
        <v>3</v>
      </c>
      <c r="F254" s="66"/>
      <c r="G254" s="55" t="s">
        <v>420</v>
      </c>
      <c r="H254" s="53" t="s">
        <v>423</v>
      </c>
      <c r="I254" s="53" t="s">
        <v>424</v>
      </c>
      <c r="J254" s="53" t="s">
        <v>424</v>
      </c>
    </row>
    <row r="255" spans="1:10" ht="181.5">
      <c r="A255" s="63" t="s">
        <v>549</v>
      </c>
      <c r="B255" s="72"/>
      <c r="C255" s="66" t="s">
        <v>565</v>
      </c>
      <c r="D255" s="66"/>
      <c r="E255" s="73">
        <v>3</v>
      </c>
      <c r="F255" s="66"/>
      <c r="G255" s="74" t="s">
        <v>420</v>
      </c>
      <c r="H255" s="73" t="s">
        <v>423</v>
      </c>
      <c r="I255" s="73" t="s">
        <v>424</v>
      </c>
      <c r="J255" s="73" t="s">
        <v>424</v>
      </c>
    </row>
    <row r="256" spans="1:10" s="115" customFormat="1" ht="181.5">
      <c r="A256" s="71" t="s">
        <v>550</v>
      </c>
      <c r="B256" s="70"/>
      <c r="C256" s="71" t="s">
        <v>565</v>
      </c>
      <c r="D256" s="71"/>
      <c r="E256" s="53">
        <v>3</v>
      </c>
      <c r="F256" s="71"/>
      <c r="G256" s="55" t="s">
        <v>420</v>
      </c>
      <c r="H256" s="53" t="s">
        <v>423</v>
      </c>
      <c r="I256" s="53" t="s">
        <v>424</v>
      </c>
      <c r="J256" s="53" t="s">
        <v>424</v>
      </c>
    </row>
  </sheetData>
  <autoFilter ref="A1:J256"/>
  <phoneticPr fontId="1" type="noConversion"/>
  <dataValidations count="7">
    <dataValidation type="list" allowBlank="1" showInputMessage="1" showErrorMessage="1" sqref="RCX982824:RCX982941 RMT982824:RMT982941 ID65320:ID65437 RZ65320:RZ65437 ABV65320:ABV65437 ALR65320:ALR65437 AVN65320:AVN65437 BFJ65320:BFJ65437 BPF65320:BPF65437 BZB65320:BZB65437 CIX65320:CIX65437 CST65320:CST65437 DCP65320:DCP65437 DML65320:DML65437 DWH65320:DWH65437 EGD65320:EGD65437 EPZ65320:EPZ65437 EZV65320:EZV65437 FJR65320:FJR65437 FTN65320:FTN65437 GDJ65320:GDJ65437 GNF65320:GNF65437 GXB65320:GXB65437 HGX65320:HGX65437 HQT65320:HQT65437 IAP65320:IAP65437 IKL65320:IKL65437 IUH65320:IUH65437 JED65320:JED65437 JNZ65320:JNZ65437 JXV65320:JXV65437 KHR65320:KHR65437 KRN65320:KRN65437 LBJ65320:LBJ65437 LLF65320:LLF65437 LVB65320:LVB65437 MEX65320:MEX65437 MOT65320:MOT65437 MYP65320:MYP65437 NIL65320:NIL65437 NSH65320:NSH65437 OCD65320:OCD65437 OLZ65320:OLZ65437 OVV65320:OVV65437 PFR65320:PFR65437 PPN65320:PPN65437 PZJ65320:PZJ65437 QJF65320:QJF65437 QTB65320:QTB65437 RCX65320:RCX65437 RMT65320:RMT65437 RWP65320:RWP65437 SGL65320:SGL65437 SQH65320:SQH65437 TAD65320:TAD65437 TJZ65320:TJZ65437 TTV65320:TTV65437 UDR65320:UDR65437 UNN65320:UNN65437 UXJ65320:UXJ65437 VHF65320:VHF65437 VRB65320:VRB65437 WAX65320:WAX65437 WKT65320:WKT65437 WUP65320:WUP65437 RWP982824:RWP982941 ID130856:ID130973 RZ130856:RZ130973 ABV130856:ABV130973 ALR130856:ALR130973 AVN130856:AVN130973 BFJ130856:BFJ130973 BPF130856:BPF130973 BZB130856:BZB130973 CIX130856:CIX130973 CST130856:CST130973 DCP130856:DCP130973 DML130856:DML130973 DWH130856:DWH130973 EGD130856:EGD130973 EPZ130856:EPZ130973 EZV130856:EZV130973 FJR130856:FJR130973 FTN130856:FTN130973 GDJ130856:GDJ130973 GNF130856:GNF130973 GXB130856:GXB130973 HGX130856:HGX130973 HQT130856:HQT130973 IAP130856:IAP130973 IKL130856:IKL130973 IUH130856:IUH130973 JED130856:JED130973 JNZ130856:JNZ130973 JXV130856:JXV130973 KHR130856:KHR130973 KRN130856:KRN130973 LBJ130856:LBJ130973 LLF130856:LLF130973 LVB130856:LVB130973 MEX130856:MEX130973 MOT130856:MOT130973 MYP130856:MYP130973 NIL130856:NIL130973 NSH130856:NSH130973 OCD130856:OCD130973 OLZ130856:OLZ130973 OVV130856:OVV130973 PFR130856:PFR130973 PPN130856:PPN130973 PZJ130856:PZJ130973 QJF130856:QJF130973 QTB130856:QTB130973 RCX130856:RCX130973 RMT130856:RMT130973 RWP130856:RWP130973 SGL130856:SGL130973 SQH130856:SQH130973 TAD130856:TAD130973 TJZ130856:TJZ130973 TTV130856:TTV130973 UDR130856:UDR130973 UNN130856:UNN130973 UXJ130856:UXJ130973 VHF130856:VHF130973 VRB130856:VRB130973 WAX130856:WAX130973 WKT130856:WKT130973 WUP130856:WUP130973 SGL982824:SGL982941 ID196392:ID196509 RZ196392:RZ196509 ABV196392:ABV196509 ALR196392:ALR196509 AVN196392:AVN196509 BFJ196392:BFJ196509 BPF196392:BPF196509 BZB196392:BZB196509 CIX196392:CIX196509 CST196392:CST196509 DCP196392:DCP196509 DML196392:DML196509 DWH196392:DWH196509 EGD196392:EGD196509 EPZ196392:EPZ196509 EZV196392:EZV196509 FJR196392:FJR196509 FTN196392:FTN196509 GDJ196392:GDJ196509 GNF196392:GNF196509 GXB196392:GXB196509 HGX196392:HGX196509 HQT196392:HQT196509 IAP196392:IAP196509 IKL196392:IKL196509 IUH196392:IUH196509 JED196392:JED196509 JNZ196392:JNZ196509 JXV196392:JXV196509 KHR196392:KHR196509 KRN196392:KRN196509 LBJ196392:LBJ196509 LLF196392:LLF196509 LVB196392:LVB196509 MEX196392:MEX196509 MOT196392:MOT196509 MYP196392:MYP196509 NIL196392:NIL196509 NSH196392:NSH196509 OCD196392:OCD196509 OLZ196392:OLZ196509 OVV196392:OVV196509 PFR196392:PFR196509 PPN196392:PPN196509 PZJ196392:PZJ196509 QJF196392:QJF196509 QTB196392:QTB196509 RCX196392:RCX196509 RMT196392:RMT196509 RWP196392:RWP196509 SGL196392:SGL196509 SQH196392:SQH196509 TAD196392:TAD196509 TJZ196392:TJZ196509 TTV196392:TTV196509 UDR196392:UDR196509 UNN196392:UNN196509 UXJ196392:UXJ196509 VHF196392:VHF196509 VRB196392:VRB196509 WAX196392:WAX196509 WKT196392:WKT196509 WUP196392:WUP196509 SQH982824:SQH982941 ID261928:ID262045 RZ261928:RZ262045 ABV261928:ABV262045 ALR261928:ALR262045 AVN261928:AVN262045 BFJ261928:BFJ262045 BPF261928:BPF262045 BZB261928:BZB262045 CIX261928:CIX262045 CST261928:CST262045 DCP261928:DCP262045 DML261928:DML262045 DWH261928:DWH262045 EGD261928:EGD262045 EPZ261928:EPZ262045 EZV261928:EZV262045 FJR261928:FJR262045 FTN261928:FTN262045 GDJ261928:GDJ262045 GNF261928:GNF262045 GXB261928:GXB262045 HGX261928:HGX262045 HQT261928:HQT262045 IAP261928:IAP262045 IKL261928:IKL262045 IUH261928:IUH262045 JED261928:JED262045 JNZ261928:JNZ262045 JXV261928:JXV262045 KHR261928:KHR262045 KRN261928:KRN262045 LBJ261928:LBJ262045 LLF261928:LLF262045 LVB261928:LVB262045 MEX261928:MEX262045 MOT261928:MOT262045 MYP261928:MYP262045 NIL261928:NIL262045 NSH261928:NSH262045 OCD261928:OCD262045 OLZ261928:OLZ262045 OVV261928:OVV262045 PFR261928:PFR262045 PPN261928:PPN262045 PZJ261928:PZJ262045 QJF261928:QJF262045 QTB261928:QTB262045 RCX261928:RCX262045 RMT261928:RMT262045 RWP261928:RWP262045 SGL261928:SGL262045 SQH261928:SQH262045 TAD261928:TAD262045 TJZ261928:TJZ262045 TTV261928:TTV262045 UDR261928:UDR262045 UNN261928:UNN262045 UXJ261928:UXJ262045 VHF261928:VHF262045 VRB261928:VRB262045 WAX261928:WAX262045 WKT261928:WKT262045 WUP261928:WUP262045 TAD982824:TAD982941 ID327464:ID327581 RZ327464:RZ327581 ABV327464:ABV327581 ALR327464:ALR327581 AVN327464:AVN327581 BFJ327464:BFJ327581 BPF327464:BPF327581 BZB327464:BZB327581 CIX327464:CIX327581 CST327464:CST327581 DCP327464:DCP327581 DML327464:DML327581 DWH327464:DWH327581 EGD327464:EGD327581 EPZ327464:EPZ327581 EZV327464:EZV327581 FJR327464:FJR327581 FTN327464:FTN327581 GDJ327464:GDJ327581 GNF327464:GNF327581 GXB327464:GXB327581 HGX327464:HGX327581 HQT327464:HQT327581 IAP327464:IAP327581 IKL327464:IKL327581 IUH327464:IUH327581 JED327464:JED327581 JNZ327464:JNZ327581 JXV327464:JXV327581 KHR327464:KHR327581 KRN327464:KRN327581 LBJ327464:LBJ327581 LLF327464:LLF327581 LVB327464:LVB327581 MEX327464:MEX327581 MOT327464:MOT327581 MYP327464:MYP327581 NIL327464:NIL327581 NSH327464:NSH327581 OCD327464:OCD327581 OLZ327464:OLZ327581 OVV327464:OVV327581 PFR327464:PFR327581 PPN327464:PPN327581 PZJ327464:PZJ327581 QJF327464:QJF327581 QTB327464:QTB327581 RCX327464:RCX327581 RMT327464:RMT327581 RWP327464:RWP327581 SGL327464:SGL327581 SQH327464:SQH327581 TAD327464:TAD327581 TJZ327464:TJZ327581 TTV327464:TTV327581 UDR327464:UDR327581 UNN327464:UNN327581 UXJ327464:UXJ327581 VHF327464:VHF327581 VRB327464:VRB327581 WAX327464:WAX327581 WKT327464:WKT327581 WUP327464:WUP327581 TJZ982824:TJZ982941 ID393000:ID393117 RZ393000:RZ393117 ABV393000:ABV393117 ALR393000:ALR393117 AVN393000:AVN393117 BFJ393000:BFJ393117 BPF393000:BPF393117 BZB393000:BZB393117 CIX393000:CIX393117 CST393000:CST393117 DCP393000:DCP393117 DML393000:DML393117 DWH393000:DWH393117 EGD393000:EGD393117 EPZ393000:EPZ393117 EZV393000:EZV393117 FJR393000:FJR393117 FTN393000:FTN393117 GDJ393000:GDJ393117 GNF393000:GNF393117 GXB393000:GXB393117 HGX393000:HGX393117 HQT393000:HQT393117 IAP393000:IAP393117 IKL393000:IKL393117 IUH393000:IUH393117 JED393000:JED393117 JNZ393000:JNZ393117 JXV393000:JXV393117 KHR393000:KHR393117 KRN393000:KRN393117 LBJ393000:LBJ393117 LLF393000:LLF393117 LVB393000:LVB393117 MEX393000:MEX393117 MOT393000:MOT393117 MYP393000:MYP393117 NIL393000:NIL393117 NSH393000:NSH393117 OCD393000:OCD393117 OLZ393000:OLZ393117 OVV393000:OVV393117 PFR393000:PFR393117 PPN393000:PPN393117 PZJ393000:PZJ393117 QJF393000:QJF393117 QTB393000:QTB393117 RCX393000:RCX393117 RMT393000:RMT393117 RWP393000:RWP393117 SGL393000:SGL393117 SQH393000:SQH393117 TAD393000:TAD393117 TJZ393000:TJZ393117 TTV393000:TTV393117 UDR393000:UDR393117 UNN393000:UNN393117 UXJ393000:UXJ393117 VHF393000:VHF393117 VRB393000:VRB393117 WAX393000:WAX393117 WKT393000:WKT393117 WUP393000:WUP393117 TTV982824:TTV982941 ID458536:ID458653 RZ458536:RZ458653 ABV458536:ABV458653 ALR458536:ALR458653 AVN458536:AVN458653 BFJ458536:BFJ458653 BPF458536:BPF458653 BZB458536:BZB458653 CIX458536:CIX458653 CST458536:CST458653 DCP458536:DCP458653 DML458536:DML458653 DWH458536:DWH458653 EGD458536:EGD458653 EPZ458536:EPZ458653 EZV458536:EZV458653 FJR458536:FJR458653 FTN458536:FTN458653 GDJ458536:GDJ458653 GNF458536:GNF458653 GXB458536:GXB458653 HGX458536:HGX458653 HQT458536:HQT458653 IAP458536:IAP458653 IKL458536:IKL458653 IUH458536:IUH458653 JED458536:JED458653 JNZ458536:JNZ458653 JXV458536:JXV458653 KHR458536:KHR458653 KRN458536:KRN458653 LBJ458536:LBJ458653 LLF458536:LLF458653 LVB458536:LVB458653 MEX458536:MEX458653 MOT458536:MOT458653 MYP458536:MYP458653 NIL458536:NIL458653 NSH458536:NSH458653 OCD458536:OCD458653 OLZ458536:OLZ458653 OVV458536:OVV458653 PFR458536:PFR458653 PPN458536:PPN458653 PZJ458536:PZJ458653 QJF458536:QJF458653 QTB458536:QTB458653 RCX458536:RCX458653 RMT458536:RMT458653 RWP458536:RWP458653 SGL458536:SGL458653 SQH458536:SQH458653 TAD458536:TAD458653 TJZ458536:TJZ458653 TTV458536:TTV458653 UDR458536:UDR458653 UNN458536:UNN458653 UXJ458536:UXJ458653 VHF458536:VHF458653 VRB458536:VRB458653 WAX458536:WAX458653 WKT458536:WKT458653 WUP458536:WUP458653 UDR982824:UDR982941 ID524072:ID524189 RZ524072:RZ524189 ABV524072:ABV524189 ALR524072:ALR524189 AVN524072:AVN524189 BFJ524072:BFJ524189 BPF524072:BPF524189 BZB524072:BZB524189 CIX524072:CIX524189 CST524072:CST524189 DCP524072:DCP524189 DML524072:DML524189 DWH524072:DWH524189 EGD524072:EGD524189 EPZ524072:EPZ524189 EZV524072:EZV524189 FJR524072:FJR524189 FTN524072:FTN524189 GDJ524072:GDJ524189 GNF524072:GNF524189 GXB524072:GXB524189 HGX524072:HGX524189 HQT524072:HQT524189 IAP524072:IAP524189 IKL524072:IKL524189 IUH524072:IUH524189 JED524072:JED524189 JNZ524072:JNZ524189 JXV524072:JXV524189 KHR524072:KHR524189 KRN524072:KRN524189 LBJ524072:LBJ524189 LLF524072:LLF524189 LVB524072:LVB524189 MEX524072:MEX524189 MOT524072:MOT524189 MYP524072:MYP524189 NIL524072:NIL524189 NSH524072:NSH524189 OCD524072:OCD524189 OLZ524072:OLZ524189 OVV524072:OVV524189 PFR524072:PFR524189 PPN524072:PPN524189 PZJ524072:PZJ524189 QJF524072:QJF524189 QTB524072:QTB524189 RCX524072:RCX524189 RMT524072:RMT524189 RWP524072:RWP524189 SGL524072:SGL524189 SQH524072:SQH524189 TAD524072:TAD524189 TJZ524072:TJZ524189 TTV524072:TTV524189 UDR524072:UDR524189 UNN524072:UNN524189 UXJ524072:UXJ524189 VHF524072:VHF524189 VRB524072:VRB524189 WAX524072:WAX524189 WKT524072:WKT524189 WUP524072:WUP524189 UNN982824:UNN982941 ID589608:ID589725 RZ589608:RZ589725 ABV589608:ABV589725 ALR589608:ALR589725 AVN589608:AVN589725 BFJ589608:BFJ589725 BPF589608:BPF589725 BZB589608:BZB589725 CIX589608:CIX589725 CST589608:CST589725 DCP589608:DCP589725 DML589608:DML589725 DWH589608:DWH589725 EGD589608:EGD589725 EPZ589608:EPZ589725 EZV589608:EZV589725 FJR589608:FJR589725 FTN589608:FTN589725 GDJ589608:GDJ589725 GNF589608:GNF589725 GXB589608:GXB589725 HGX589608:HGX589725 HQT589608:HQT589725 IAP589608:IAP589725 IKL589608:IKL589725 IUH589608:IUH589725 JED589608:JED589725 JNZ589608:JNZ589725 JXV589608:JXV589725 KHR589608:KHR589725 KRN589608:KRN589725 LBJ589608:LBJ589725 LLF589608:LLF589725 LVB589608:LVB589725 MEX589608:MEX589725 MOT589608:MOT589725 MYP589608:MYP589725 NIL589608:NIL589725 NSH589608:NSH589725 OCD589608:OCD589725 OLZ589608:OLZ589725 OVV589608:OVV589725 PFR589608:PFR589725 PPN589608:PPN589725 PZJ589608:PZJ589725 QJF589608:QJF589725 QTB589608:QTB589725 RCX589608:RCX589725 RMT589608:RMT589725 RWP589608:RWP589725 SGL589608:SGL589725 SQH589608:SQH589725 TAD589608:TAD589725 TJZ589608:TJZ589725 TTV589608:TTV589725 UDR589608:UDR589725 UNN589608:UNN589725 UXJ589608:UXJ589725 VHF589608:VHF589725 VRB589608:VRB589725 WAX589608:WAX589725 WKT589608:WKT589725 WUP589608:WUP589725 UXJ982824:UXJ982941 ID655144:ID655261 RZ655144:RZ655261 ABV655144:ABV655261 ALR655144:ALR655261 AVN655144:AVN655261 BFJ655144:BFJ655261 BPF655144:BPF655261 BZB655144:BZB655261 CIX655144:CIX655261 CST655144:CST655261 DCP655144:DCP655261 DML655144:DML655261 DWH655144:DWH655261 EGD655144:EGD655261 EPZ655144:EPZ655261 EZV655144:EZV655261 FJR655144:FJR655261 FTN655144:FTN655261 GDJ655144:GDJ655261 GNF655144:GNF655261 GXB655144:GXB655261 HGX655144:HGX655261 HQT655144:HQT655261 IAP655144:IAP655261 IKL655144:IKL655261 IUH655144:IUH655261 JED655144:JED655261 JNZ655144:JNZ655261 JXV655144:JXV655261 KHR655144:KHR655261 KRN655144:KRN655261 LBJ655144:LBJ655261 LLF655144:LLF655261 LVB655144:LVB655261 MEX655144:MEX655261 MOT655144:MOT655261 MYP655144:MYP655261 NIL655144:NIL655261 NSH655144:NSH655261 OCD655144:OCD655261 OLZ655144:OLZ655261 OVV655144:OVV655261 PFR655144:PFR655261 PPN655144:PPN655261 PZJ655144:PZJ655261 QJF655144:QJF655261 QTB655144:QTB655261 RCX655144:RCX655261 RMT655144:RMT655261 RWP655144:RWP655261 SGL655144:SGL655261 SQH655144:SQH655261 TAD655144:TAD655261 TJZ655144:TJZ655261 TTV655144:TTV655261 UDR655144:UDR655261 UNN655144:UNN655261 UXJ655144:UXJ655261 VHF655144:VHF655261 VRB655144:VRB655261 WAX655144:WAX655261 WKT655144:WKT655261 WUP655144:WUP655261 VHF982824:VHF982941 ID720680:ID720797 RZ720680:RZ720797 ABV720680:ABV720797 ALR720680:ALR720797 AVN720680:AVN720797 BFJ720680:BFJ720797 BPF720680:BPF720797 BZB720680:BZB720797 CIX720680:CIX720797 CST720680:CST720797 DCP720680:DCP720797 DML720680:DML720797 DWH720680:DWH720797 EGD720680:EGD720797 EPZ720680:EPZ720797 EZV720680:EZV720797 FJR720680:FJR720797 FTN720680:FTN720797 GDJ720680:GDJ720797 GNF720680:GNF720797 GXB720680:GXB720797 HGX720680:HGX720797 HQT720680:HQT720797 IAP720680:IAP720797 IKL720680:IKL720797 IUH720680:IUH720797 JED720680:JED720797 JNZ720680:JNZ720797 JXV720680:JXV720797 KHR720680:KHR720797 KRN720680:KRN720797 LBJ720680:LBJ720797 LLF720680:LLF720797 LVB720680:LVB720797 MEX720680:MEX720797 MOT720680:MOT720797 MYP720680:MYP720797 NIL720680:NIL720797 NSH720680:NSH720797 OCD720680:OCD720797 OLZ720680:OLZ720797 OVV720680:OVV720797 PFR720680:PFR720797 PPN720680:PPN720797 PZJ720680:PZJ720797 QJF720680:QJF720797 QTB720680:QTB720797 RCX720680:RCX720797 RMT720680:RMT720797 RWP720680:RWP720797 SGL720680:SGL720797 SQH720680:SQH720797 TAD720680:TAD720797 TJZ720680:TJZ720797 TTV720680:TTV720797 UDR720680:UDR720797 UNN720680:UNN720797 UXJ720680:UXJ720797 VHF720680:VHF720797 VRB720680:VRB720797 WAX720680:WAX720797 WKT720680:WKT720797 WUP720680:WUP720797 VRB982824:VRB982941 ID786216:ID786333 RZ786216:RZ786333 ABV786216:ABV786333 ALR786216:ALR786333 AVN786216:AVN786333 BFJ786216:BFJ786333 BPF786216:BPF786333 BZB786216:BZB786333 CIX786216:CIX786333 CST786216:CST786333 DCP786216:DCP786333 DML786216:DML786333 DWH786216:DWH786333 EGD786216:EGD786333 EPZ786216:EPZ786333 EZV786216:EZV786333 FJR786216:FJR786333 FTN786216:FTN786333 GDJ786216:GDJ786333 GNF786216:GNF786333 GXB786216:GXB786333 HGX786216:HGX786333 HQT786216:HQT786333 IAP786216:IAP786333 IKL786216:IKL786333 IUH786216:IUH786333 JED786216:JED786333 JNZ786216:JNZ786333 JXV786216:JXV786333 KHR786216:KHR786333 KRN786216:KRN786333 LBJ786216:LBJ786333 LLF786216:LLF786333 LVB786216:LVB786333 MEX786216:MEX786333 MOT786216:MOT786333 MYP786216:MYP786333 NIL786216:NIL786333 NSH786216:NSH786333 OCD786216:OCD786333 OLZ786216:OLZ786333 OVV786216:OVV786333 PFR786216:PFR786333 PPN786216:PPN786333 PZJ786216:PZJ786333 QJF786216:QJF786333 QTB786216:QTB786333 RCX786216:RCX786333 RMT786216:RMT786333 RWP786216:RWP786333 SGL786216:SGL786333 SQH786216:SQH786333 TAD786216:TAD786333 TJZ786216:TJZ786333 TTV786216:TTV786333 UDR786216:UDR786333 UNN786216:UNN786333 UXJ786216:UXJ786333 VHF786216:VHF786333 VRB786216:VRB786333 WAX786216:WAX786333 WKT786216:WKT786333 WUP786216:WUP786333 WAX982824:WAX982941 ID851752:ID851869 RZ851752:RZ851869 ABV851752:ABV851869 ALR851752:ALR851869 AVN851752:AVN851869 BFJ851752:BFJ851869 BPF851752:BPF851869 BZB851752:BZB851869 CIX851752:CIX851869 CST851752:CST851869 DCP851752:DCP851869 DML851752:DML851869 DWH851752:DWH851869 EGD851752:EGD851869 EPZ851752:EPZ851869 EZV851752:EZV851869 FJR851752:FJR851869 FTN851752:FTN851869 GDJ851752:GDJ851869 GNF851752:GNF851869 GXB851752:GXB851869 HGX851752:HGX851869 HQT851752:HQT851869 IAP851752:IAP851869 IKL851752:IKL851869 IUH851752:IUH851869 JED851752:JED851869 JNZ851752:JNZ851869 JXV851752:JXV851869 KHR851752:KHR851869 KRN851752:KRN851869 LBJ851752:LBJ851869 LLF851752:LLF851869 LVB851752:LVB851869 MEX851752:MEX851869 MOT851752:MOT851869 MYP851752:MYP851869 NIL851752:NIL851869 NSH851752:NSH851869 OCD851752:OCD851869 OLZ851752:OLZ851869 OVV851752:OVV851869 PFR851752:PFR851869 PPN851752:PPN851869 PZJ851752:PZJ851869 QJF851752:QJF851869 QTB851752:QTB851869 RCX851752:RCX851869 RMT851752:RMT851869 RWP851752:RWP851869 SGL851752:SGL851869 SQH851752:SQH851869 TAD851752:TAD851869 TJZ851752:TJZ851869 TTV851752:TTV851869 UDR851752:UDR851869 UNN851752:UNN851869 UXJ851752:UXJ851869 VHF851752:VHF851869 VRB851752:VRB851869 WAX851752:WAX851869 WKT851752:WKT851869 WUP851752:WUP851869 WKT982824:WKT982941 ID917288:ID917405 RZ917288:RZ917405 ABV917288:ABV917405 ALR917288:ALR917405 AVN917288:AVN917405 BFJ917288:BFJ917405 BPF917288:BPF917405 BZB917288:BZB917405 CIX917288:CIX917405 CST917288:CST917405 DCP917288:DCP917405 DML917288:DML917405 DWH917288:DWH917405 EGD917288:EGD917405 EPZ917288:EPZ917405 EZV917288:EZV917405 FJR917288:FJR917405 FTN917288:FTN917405 GDJ917288:GDJ917405 GNF917288:GNF917405 GXB917288:GXB917405 HGX917288:HGX917405 HQT917288:HQT917405 IAP917288:IAP917405 IKL917288:IKL917405 IUH917288:IUH917405 JED917288:JED917405 JNZ917288:JNZ917405 JXV917288:JXV917405 KHR917288:KHR917405 KRN917288:KRN917405 LBJ917288:LBJ917405 LLF917288:LLF917405 LVB917288:LVB917405 MEX917288:MEX917405 MOT917288:MOT917405 MYP917288:MYP917405 NIL917288:NIL917405 NSH917288:NSH917405 OCD917288:OCD917405 OLZ917288:OLZ917405 OVV917288:OVV917405 PFR917288:PFR917405 PPN917288:PPN917405 PZJ917288:PZJ917405 QJF917288:QJF917405 QTB917288:QTB917405 RCX917288:RCX917405 RMT917288:RMT917405 RWP917288:RWP917405 SGL917288:SGL917405 SQH917288:SQH917405 TAD917288:TAD917405 TJZ917288:TJZ917405 TTV917288:TTV917405 UDR917288:UDR917405 UNN917288:UNN917405 UXJ917288:UXJ917405 VHF917288:VHF917405 VRB917288:VRB917405 WAX917288:WAX917405 WKT917288:WKT917405 WUP917288:WUP917405 WUP982824:WUP982941 ID982824:ID982941 RZ982824:RZ982941 ABV982824:ABV982941 ALR982824:ALR982941 AVN982824:AVN982941 BFJ982824:BFJ982941 BPF982824:BPF982941 BZB982824:BZB982941 CIX982824:CIX982941 CST982824:CST982941 DCP982824:DCP982941 DML982824:DML982941 DWH982824:DWH982941 EGD982824:EGD982941 EPZ982824:EPZ982941 EZV982824:EZV982941 FJR982824:FJR982941 FTN982824:FTN982941 GDJ982824:GDJ982941 GNF982824:GNF982941 GXB982824:GXB982941 HGX982824:HGX982941 HQT982824:HQT982941 IAP982824:IAP982941 IKL982824:IKL982941 IUH982824:IUH982941 JED982824:JED982941 JNZ982824:JNZ982941 JXV982824:JXV982941 KHR982824:KHR982941 KRN982824:KRN982941 LBJ982824:LBJ982941 LLF982824:LLF982941 LVB982824:LVB982941 MEX982824:MEX982941 MOT982824:MOT982941 MYP982824:MYP982941 NIL982824:NIL982941 NSH982824:NSH982941 OCD982824:OCD982941 OLZ982824:OLZ982941 OVV982824:OVV982941 PFR982824:PFR982941 PPN982824:PPN982941 PZJ982824:PZJ982941 QJF982824:QJF982941 QTB982824:QTB982941">
      <formula1>"手工,SAT,PAT"</formula1>
    </dataValidation>
    <dataValidation type="list" allowBlank="1" showInputMessage="1" showErrorMessage="1" sqref="RCW982824:RCW982941 RMS982824:RMS982941 IC65320:IC65437 RY65320:RY65437 ABU65320:ABU65437 ALQ65320:ALQ65437 AVM65320:AVM65437 BFI65320:BFI65437 BPE65320:BPE65437 BZA65320:BZA65437 CIW65320:CIW65437 CSS65320:CSS65437 DCO65320:DCO65437 DMK65320:DMK65437 DWG65320:DWG65437 EGC65320:EGC65437 EPY65320:EPY65437 EZU65320:EZU65437 FJQ65320:FJQ65437 FTM65320:FTM65437 GDI65320:GDI65437 GNE65320:GNE65437 GXA65320:GXA65437 HGW65320:HGW65437 HQS65320:HQS65437 IAO65320:IAO65437 IKK65320:IKK65437 IUG65320:IUG65437 JEC65320:JEC65437 JNY65320:JNY65437 JXU65320:JXU65437 KHQ65320:KHQ65437 KRM65320:KRM65437 LBI65320:LBI65437 LLE65320:LLE65437 LVA65320:LVA65437 MEW65320:MEW65437 MOS65320:MOS65437 MYO65320:MYO65437 NIK65320:NIK65437 NSG65320:NSG65437 OCC65320:OCC65437 OLY65320:OLY65437 OVU65320:OVU65437 PFQ65320:PFQ65437 PPM65320:PPM65437 PZI65320:PZI65437 QJE65320:QJE65437 QTA65320:QTA65437 RCW65320:RCW65437 RMS65320:RMS65437 RWO65320:RWO65437 SGK65320:SGK65437 SQG65320:SQG65437 TAC65320:TAC65437 TJY65320:TJY65437 TTU65320:TTU65437 UDQ65320:UDQ65437 UNM65320:UNM65437 UXI65320:UXI65437 VHE65320:VHE65437 VRA65320:VRA65437 WAW65320:WAW65437 WKS65320:WKS65437 WUO65320:WUO65437 RWO982824:RWO982941 IC130856:IC130973 RY130856:RY130973 ABU130856:ABU130973 ALQ130856:ALQ130973 AVM130856:AVM130973 BFI130856:BFI130973 BPE130856:BPE130973 BZA130856:BZA130973 CIW130856:CIW130973 CSS130856:CSS130973 DCO130856:DCO130973 DMK130856:DMK130973 DWG130856:DWG130973 EGC130856:EGC130973 EPY130856:EPY130973 EZU130856:EZU130973 FJQ130856:FJQ130973 FTM130856:FTM130973 GDI130856:GDI130973 GNE130856:GNE130973 GXA130856:GXA130973 HGW130856:HGW130973 HQS130856:HQS130973 IAO130856:IAO130973 IKK130856:IKK130973 IUG130856:IUG130973 JEC130856:JEC130973 JNY130856:JNY130973 JXU130856:JXU130973 KHQ130856:KHQ130973 KRM130856:KRM130973 LBI130856:LBI130973 LLE130856:LLE130973 LVA130856:LVA130973 MEW130856:MEW130973 MOS130856:MOS130973 MYO130856:MYO130973 NIK130856:NIK130973 NSG130856:NSG130973 OCC130856:OCC130973 OLY130856:OLY130973 OVU130856:OVU130973 PFQ130856:PFQ130973 PPM130856:PPM130973 PZI130856:PZI130973 QJE130856:QJE130973 QTA130856:QTA130973 RCW130856:RCW130973 RMS130856:RMS130973 RWO130856:RWO130973 SGK130856:SGK130973 SQG130856:SQG130973 TAC130856:TAC130973 TJY130856:TJY130973 TTU130856:TTU130973 UDQ130856:UDQ130973 UNM130856:UNM130973 UXI130856:UXI130973 VHE130856:VHE130973 VRA130856:VRA130973 WAW130856:WAW130973 WKS130856:WKS130973 WUO130856:WUO130973 SGK982824:SGK982941 IC196392:IC196509 RY196392:RY196509 ABU196392:ABU196509 ALQ196392:ALQ196509 AVM196392:AVM196509 BFI196392:BFI196509 BPE196392:BPE196509 BZA196392:BZA196509 CIW196392:CIW196509 CSS196392:CSS196509 DCO196392:DCO196509 DMK196392:DMK196509 DWG196392:DWG196509 EGC196392:EGC196509 EPY196392:EPY196509 EZU196392:EZU196509 FJQ196392:FJQ196509 FTM196392:FTM196509 GDI196392:GDI196509 GNE196392:GNE196509 GXA196392:GXA196509 HGW196392:HGW196509 HQS196392:HQS196509 IAO196392:IAO196509 IKK196392:IKK196509 IUG196392:IUG196509 JEC196392:JEC196509 JNY196392:JNY196509 JXU196392:JXU196509 KHQ196392:KHQ196509 KRM196392:KRM196509 LBI196392:LBI196509 LLE196392:LLE196509 LVA196392:LVA196509 MEW196392:MEW196509 MOS196392:MOS196509 MYO196392:MYO196509 NIK196392:NIK196509 NSG196392:NSG196509 OCC196392:OCC196509 OLY196392:OLY196509 OVU196392:OVU196509 PFQ196392:PFQ196509 PPM196392:PPM196509 PZI196392:PZI196509 QJE196392:QJE196509 QTA196392:QTA196509 RCW196392:RCW196509 RMS196392:RMS196509 RWO196392:RWO196509 SGK196392:SGK196509 SQG196392:SQG196509 TAC196392:TAC196509 TJY196392:TJY196509 TTU196392:TTU196509 UDQ196392:UDQ196509 UNM196392:UNM196509 UXI196392:UXI196509 VHE196392:VHE196509 VRA196392:VRA196509 WAW196392:WAW196509 WKS196392:WKS196509 WUO196392:WUO196509 SQG982824:SQG982941 IC261928:IC262045 RY261928:RY262045 ABU261928:ABU262045 ALQ261928:ALQ262045 AVM261928:AVM262045 BFI261928:BFI262045 BPE261928:BPE262045 BZA261928:BZA262045 CIW261928:CIW262045 CSS261928:CSS262045 DCO261928:DCO262045 DMK261928:DMK262045 DWG261928:DWG262045 EGC261928:EGC262045 EPY261928:EPY262045 EZU261928:EZU262045 FJQ261928:FJQ262045 FTM261928:FTM262045 GDI261928:GDI262045 GNE261928:GNE262045 GXA261928:GXA262045 HGW261928:HGW262045 HQS261928:HQS262045 IAO261928:IAO262045 IKK261928:IKK262045 IUG261928:IUG262045 JEC261928:JEC262045 JNY261928:JNY262045 JXU261928:JXU262045 KHQ261928:KHQ262045 KRM261928:KRM262045 LBI261928:LBI262045 LLE261928:LLE262045 LVA261928:LVA262045 MEW261928:MEW262045 MOS261928:MOS262045 MYO261928:MYO262045 NIK261928:NIK262045 NSG261928:NSG262045 OCC261928:OCC262045 OLY261928:OLY262045 OVU261928:OVU262045 PFQ261928:PFQ262045 PPM261928:PPM262045 PZI261928:PZI262045 QJE261928:QJE262045 QTA261928:QTA262045 RCW261928:RCW262045 RMS261928:RMS262045 RWO261928:RWO262045 SGK261928:SGK262045 SQG261928:SQG262045 TAC261928:TAC262045 TJY261928:TJY262045 TTU261928:TTU262045 UDQ261928:UDQ262045 UNM261928:UNM262045 UXI261928:UXI262045 VHE261928:VHE262045 VRA261928:VRA262045 WAW261928:WAW262045 WKS261928:WKS262045 WUO261928:WUO262045 TAC982824:TAC982941 IC327464:IC327581 RY327464:RY327581 ABU327464:ABU327581 ALQ327464:ALQ327581 AVM327464:AVM327581 BFI327464:BFI327581 BPE327464:BPE327581 BZA327464:BZA327581 CIW327464:CIW327581 CSS327464:CSS327581 DCO327464:DCO327581 DMK327464:DMK327581 DWG327464:DWG327581 EGC327464:EGC327581 EPY327464:EPY327581 EZU327464:EZU327581 FJQ327464:FJQ327581 FTM327464:FTM327581 GDI327464:GDI327581 GNE327464:GNE327581 GXA327464:GXA327581 HGW327464:HGW327581 HQS327464:HQS327581 IAO327464:IAO327581 IKK327464:IKK327581 IUG327464:IUG327581 JEC327464:JEC327581 JNY327464:JNY327581 JXU327464:JXU327581 KHQ327464:KHQ327581 KRM327464:KRM327581 LBI327464:LBI327581 LLE327464:LLE327581 LVA327464:LVA327581 MEW327464:MEW327581 MOS327464:MOS327581 MYO327464:MYO327581 NIK327464:NIK327581 NSG327464:NSG327581 OCC327464:OCC327581 OLY327464:OLY327581 OVU327464:OVU327581 PFQ327464:PFQ327581 PPM327464:PPM327581 PZI327464:PZI327581 QJE327464:QJE327581 QTA327464:QTA327581 RCW327464:RCW327581 RMS327464:RMS327581 RWO327464:RWO327581 SGK327464:SGK327581 SQG327464:SQG327581 TAC327464:TAC327581 TJY327464:TJY327581 TTU327464:TTU327581 UDQ327464:UDQ327581 UNM327464:UNM327581 UXI327464:UXI327581 VHE327464:VHE327581 VRA327464:VRA327581 WAW327464:WAW327581 WKS327464:WKS327581 WUO327464:WUO327581 TJY982824:TJY982941 IC393000:IC393117 RY393000:RY393117 ABU393000:ABU393117 ALQ393000:ALQ393117 AVM393000:AVM393117 BFI393000:BFI393117 BPE393000:BPE393117 BZA393000:BZA393117 CIW393000:CIW393117 CSS393000:CSS393117 DCO393000:DCO393117 DMK393000:DMK393117 DWG393000:DWG393117 EGC393000:EGC393117 EPY393000:EPY393117 EZU393000:EZU393117 FJQ393000:FJQ393117 FTM393000:FTM393117 GDI393000:GDI393117 GNE393000:GNE393117 GXA393000:GXA393117 HGW393000:HGW393117 HQS393000:HQS393117 IAO393000:IAO393117 IKK393000:IKK393117 IUG393000:IUG393117 JEC393000:JEC393117 JNY393000:JNY393117 JXU393000:JXU393117 KHQ393000:KHQ393117 KRM393000:KRM393117 LBI393000:LBI393117 LLE393000:LLE393117 LVA393000:LVA393117 MEW393000:MEW393117 MOS393000:MOS393117 MYO393000:MYO393117 NIK393000:NIK393117 NSG393000:NSG393117 OCC393000:OCC393117 OLY393000:OLY393117 OVU393000:OVU393117 PFQ393000:PFQ393117 PPM393000:PPM393117 PZI393000:PZI393117 QJE393000:QJE393117 QTA393000:QTA393117 RCW393000:RCW393117 RMS393000:RMS393117 RWO393000:RWO393117 SGK393000:SGK393117 SQG393000:SQG393117 TAC393000:TAC393117 TJY393000:TJY393117 TTU393000:TTU393117 UDQ393000:UDQ393117 UNM393000:UNM393117 UXI393000:UXI393117 VHE393000:VHE393117 VRA393000:VRA393117 WAW393000:WAW393117 WKS393000:WKS393117 WUO393000:WUO393117 TTU982824:TTU982941 IC458536:IC458653 RY458536:RY458653 ABU458536:ABU458653 ALQ458536:ALQ458653 AVM458536:AVM458653 BFI458536:BFI458653 BPE458536:BPE458653 BZA458536:BZA458653 CIW458536:CIW458653 CSS458536:CSS458653 DCO458536:DCO458653 DMK458536:DMK458653 DWG458536:DWG458653 EGC458536:EGC458653 EPY458536:EPY458653 EZU458536:EZU458653 FJQ458536:FJQ458653 FTM458536:FTM458653 GDI458536:GDI458653 GNE458536:GNE458653 GXA458536:GXA458653 HGW458536:HGW458653 HQS458536:HQS458653 IAO458536:IAO458653 IKK458536:IKK458653 IUG458536:IUG458653 JEC458536:JEC458653 JNY458536:JNY458653 JXU458536:JXU458653 KHQ458536:KHQ458653 KRM458536:KRM458653 LBI458536:LBI458653 LLE458536:LLE458653 LVA458536:LVA458653 MEW458536:MEW458653 MOS458536:MOS458653 MYO458536:MYO458653 NIK458536:NIK458653 NSG458536:NSG458653 OCC458536:OCC458653 OLY458536:OLY458653 OVU458536:OVU458653 PFQ458536:PFQ458653 PPM458536:PPM458653 PZI458536:PZI458653 QJE458536:QJE458653 QTA458536:QTA458653 RCW458536:RCW458653 RMS458536:RMS458653 RWO458536:RWO458653 SGK458536:SGK458653 SQG458536:SQG458653 TAC458536:TAC458653 TJY458536:TJY458653 TTU458536:TTU458653 UDQ458536:UDQ458653 UNM458536:UNM458653 UXI458536:UXI458653 VHE458536:VHE458653 VRA458536:VRA458653 WAW458536:WAW458653 WKS458536:WKS458653 WUO458536:WUO458653 UDQ982824:UDQ982941 IC524072:IC524189 RY524072:RY524189 ABU524072:ABU524189 ALQ524072:ALQ524189 AVM524072:AVM524189 BFI524072:BFI524189 BPE524072:BPE524189 BZA524072:BZA524189 CIW524072:CIW524189 CSS524072:CSS524189 DCO524072:DCO524189 DMK524072:DMK524189 DWG524072:DWG524189 EGC524072:EGC524189 EPY524072:EPY524189 EZU524072:EZU524189 FJQ524072:FJQ524189 FTM524072:FTM524189 GDI524072:GDI524189 GNE524072:GNE524189 GXA524072:GXA524189 HGW524072:HGW524189 HQS524072:HQS524189 IAO524072:IAO524189 IKK524072:IKK524189 IUG524072:IUG524189 JEC524072:JEC524189 JNY524072:JNY524189 JXU524072:JXU524189 KHQ524072:KHQ524189 KRM524072:KRM524189 LBI524072:LBI524189 LLE524072:LLE524189 LVA524072:LVA524189 MEW524072:MEW524189 MOS524072:MOS524189 MYO524072:MYO524189 NIK524072:NIK524189 NSG524072:NSG524189 OCC524072:OCC524189 OLY524072:OLY524189 OVU524072:OVU524189 PFQ524072:PFQ524189 PPM524072:PPM524189 PZI524072:PZI524189 QJE524072:QJE524189 QTA524072:QTA524189 RCW524072:RCW524189 RMS524072:RMS524189 RWO524072:RWO524189 SGK524072:SGK524189 SQG524072:SQG524189 TAC524072:TAC524189 TJY524072:TJY524189 TTU524072:TTU524189 UDQ524072:UDQ524189 UNM524072:UNM524189 UXI524072:UXI524189 VHE524072:VHE524189 VRA524072:VRA524189 WAW524072:WAW524189 WKS524072:WKS524189 WUO524072:WUO524189 UNM982824:UNM982941 IC589608:IC589725 RY589608:RY589725 ABU589608:ABU589725 ALQ589608:ALQ589725 AVM589608:AVM589725 BFI589608:BFI589725 BPE589608:BPE589725 BZA589608:BZA589725 CIW589608:CIW589725 CSS589608:CSS589725 DCO589608:DCO589725 DMK589608:DMK589725 DWG589608:DWG589725 EGC589608:EGC589725 EPY589608:EPY589725 EZU589608:EZU589725 FJQ589608:FJQ589725 FTM589608:FTM589725 GDI589608:GDI589725 GNE589608:GNE589725 GXA589608:GXA589725 HGW589608:HGW589725 HQS589608:HQS589725 IAO589608:IAO589725 IKK589608:IKK589725 IUG589608:IUG589725 JEC589608:JEC589725 JNY589608:JNY589725 JXU589608:JXU589725 KHQ589608:KHQ589725 KRM589608:KRM589725 LBI589608:LBI589725 LLE589608:LLE589725 LVA589608:LVA589725 MEW589608:MEW589725 MOS589608:MOS589725 MYO589608:MYO589725 NIK589608:NIK589725 NSG589608:NSG589725 OCC589608:OCC589725 OLY589608:OLY589725 OVU589608:OVU589725 PFQ589608:PFQ589725 PPM589608:PPM589725 PZI589608:PZI589725 QJE589608:QJE589725 QTA589608:QTA589725 RCW589608:RCW589725 RMS589608:RMS589725 RWO589608:RWO589725 SGK589608:SGK589725 SQG589608:SQG589725 TAC589608:TAC589725 TJY589608:TJY589725 TTU589608:TTU589725 UDQ589608:UDQ589725 UNM589608:UNM589725 UXI589608:UXI589725 VHE589608:VHE589725 VRA589608:VRA589725 WAW589608:WAW589725 WKS589608:WKS589725 WUO589608:WUO589725 UXI982824:UXI982941 IC655144:IC655261 RY655144:RY655261 ABU655144:ABU655261 ALQ655144:ALQ655261 AVM655144:AVM655261 BFI655144:BFI655261 BPE655144:BPE655261 BZA655144:BZA655261 CIW655144:CIW655261 CSS655144:CSS655261 DCO655144:DCO655261 DMK655144:DMK655261 DWG655144:DWG655261 EGC655144:EGC655261 EPY655144:EPY655261 EZU655144:EZU655261 FJQ655144:FJQ655261 FTM655144:FTM655261 GDI655144:GDI655261 GNE655144:GNE655261 GXA655144:GXA655261 HGW655144:HGW655261 HQS655144:HQS655261 IAO655144:IAO655261 IKK655144:IKK655261 IUG655144:IUG655261 JEC655144:JEC655261 JNY655144:JNY655261 JXU655144:JXU655261 KHQ655144:KHQ655261 KRM655144:KRM655261 LBI655144:LBI655261 LLE655144:LLE655261 LVA655144:LVA655261 MEW655144:MEW655261 MOS655144:MOS655261 MYO655144:MYO655261 NIK655144:NIK655261 NSG655144:NSG655261 OCC655144:OCC655261 OLY655144:OLY655261 OVU655144:OVU655261 PFQ655144:PFQ655261 PPM655144:PPM655261 PZI655144:PZI655261 QJE655144:QJE655261 QTA655144:QTA655261 RCW655144:RCW655261 RMS655144:RMS655261 RWO655144:RWO655261 SGK655144:SGK655261 SQG655144:SQG655261 TAC655144:TAC655261 TJY655144:TJY655261 TTU655144:TTU655261 UDQ655144:UDQ655261 UNM655144:UNM655261 UXI655144:UXI655261 VHE655144:VHE655261 VRA655144:VRA655261 WAW655144:WAW655261 WKS655144:WKS655261 WUO655144:WUO655261 VHE982824:VHE982941 IC720680:IC720797 RY720680:RY720797 ABU720680:ABU720797 ALQ720680:ALQ720797 AVM720680:AVM720797 BFI720680:BFI720797 BPE720680:BPE720797 BZA720680:BZA720797 CIW720680:CIW720797 CSS720680:CSS720797 DCO720680:DCO720797 DMK720680:DMK720797 DWG720680:DWG720797 EGC720680:EGC720797 EPY720680:EPY720797 EZU720680:EZU720797 FJQ720680:FJQ720797 FTM720680:FTM720797 GDI720680:GDI720797 GNE720680:GNE720797 GXA720680:GXA720797 HGW720680:HGW720797 HQS720680:HQS720797 IAO720680:IAO720797 IKK720680:IKK720797 IUG720680:IUG720797 JEC720680:JEC720797 JNY720680:JNY720797 JXU720680:JXU720797 KHQ720680:KHQ720797 KRM720680:KRM720797 LBI720680:LBI720797 LLE720680:LLE720797 LVA720680:LVA720797 MEW720680:MEW720797 MOS720680:MOS720797 MYO720680:MYO720797 NIK720680:NIK720797 NSG720680:NSG720797 OCC720680:OCC720797 OLY720680:OLY720797 OVU720680:OVU720797 PFQ720680:PFQ720797 PPM720680:PPM720797 PZI720680:PZI720797 QJE720680:QJE720797 QTA720680:QTA720797 RCW720680:RCW720797 RMS720680:RMS720797 RWO720680:RWO720797 SGK720680:SGK720797 SQG720680:SQG720797 TAC720680:TAC720797 TJY720680:TJY720797 TTU720680:TTU720797 UDQ720680:UDQ720797 UNM720680:UNM720797 UXI720680:UXI720797 VHE720680:VHE720797 VRA720680:VRA720797 WAW720680:WAW720797 WKS720680:WKS720797 WUO720680:WUO720797 VRA982824:VRA982941 IC786216:IC786333 RY786216:RY786333 ABU786216:ABU786333 ALQ786216:ALQ786333 AVM786216:AVM786333 BFI786216:BFI786333 BPE786216:BPE786333 BZA786216:BZA786333 CIW786216:CIW786333 CSS786216:CSS786333 DCO786216:DCO786333 DMK786216:DMK786333 DWG786216:DWG786333 EGC786216:EGC786333 EPY786216:EPY786333 EZU786216:EZU786333 FJQ786216:FJQ786333 FTM786216:FTM786333 GDI786216:GDI786333 GNE786216:GNE786333 GXA786216:GXA786333 HGW786216:HGW786333 HQS786216:HQS786333 IAO786216:IAO786333 IKK786216:IKK786333 IUG786216:IUG786333 JEC786216:JEC786333 JNY786216:JNY786333 JXU786216:JXU786333 KHQ786216:KHQ786333 KRM786216:KRM786333 LBI786216:LBI786333 LLE786216:LLE786333 LVA786216:LVA786333 MEW786216:MEW786333 MOS786216:MOS786333 MYO786216:MYO786333 NIK786216:NIK786333 NSG786216:NSG786333 OCC786216:OCC786333 OLY786216:OLY786333 OVU786216:OVU786333 PFQ786216:PFQ786333 PPM786216:PPM786333 PZI786216:PZI786333 QJE786216:QJE786333 QTA786216:QTA786333 RCW786216:RCW786333 RMS786216:RMS786333 RWO786216:RWO786333 SGK786216:SGK786333 SQG786216:SQG786333 TAC786216:TAC786333 TJY786216:TJY786333 TTU786216:TTU786333 UDQ786216:UDQ786333 UNM786216:UNM786333 UXI786216:UXI786333 VHE786216:VHE786333 VRA786216:VRA786333 WAW786216:WAW786333 WKS786216:WKS786333 WUO786216:WUO786333 WAW982824:WAW982941 IC851752:IC851869 RY851752:RY851869 ABU851752:ABU851869 ALQ851752:ALQ851869 AVM851752:AVM851869 BFI851752:BFI851869 BPE851752:BPE851869 BZA851752:BZA851869 CIW851752:CIW851869 CSS851752:CSS851869 DCO851752:DCO851869 DMK851752:DMK851869 DWG851752:DWG851869 EGC851752:EGC851869 EPY851752:EPY851869 EZU851752:EZU851869 FJQ851752:FJQ851869 FTM851752:FTM851869 GDI851752:GDI851869 GNE851752:GNE851869 GXA851752:GXA851869 HGW851752:HGW851869 HQS851752:HQS851869 IAO851752:IAO851869 IKK851752:IKK851869 IUG851752:IUG851869 JEC851752:JEC851869 JNY851752:JNY851869 JXU851752:JXU851869 KHQ851752:KHQ851869 KRM851752:KRM851869 LBI851752:LBI851869 LLE851752:LLE851869 LVA851752:LVA851869 MEW851752:MEW851869 MOS851752:MOS851869 MYO851752:MYO851869 NIK851752:NIK851869 NSG851752:NSG851869 OCC851752:OCC851869 OLY851752:OLY851869 OVU851752:OVU851869 PFQ851752:PFQ851869 PPM851752:PPM851869 PZI851752:PZI851869 QJE851752:QJE851869 QTA851752:QTA851869 RCW851752:RCW851869 RMS851752:RMS851869 RWO851752:RWO851869 SGK851752:SGK851869 SQG851752:SQG851869 TAC851752:TAC851869 TJY851752:TJY851869 TTU851752:TTU851869 UDQ851752:UDQ851869 UNM851752:UNM851869 UXI851752:UXI851869 VHE851752:VHE851869 VRA851752:VRA851869 WAW851752:WAW851869 WKS851752:WKS851869 WUO851752:WUO851869 WKS982824:WKS982941 IC917288:IC917405 RY917288:RY917405 ABU917288:ABU917405 ALQ917288:ALQ917405 AVM917288:AVM917405 BFI917288:BFI917405 BPE917288:BPE917405 BZA917288:BZA917405 CIW917288:CIW917405 CSS917288:CSS917405 DCO917288:DCO917405 DMK917288:DMK917405 DWG917288:DWG917405 EGC917288:EGC917405 EPY917288:EPY917405 EZU917288:EZU917405 FJQ917288:FJQ917405 FTM917288:FTM917405 GDI917288:GDI917405 GNE917288:GNE917405 GXA917288:GXA917405 HGW917288:HGW917405 HQS917288:HQS917405 IAO917288:IAO917405 IKK917288:IKK917405 IUG917288:IUG917405 JEC917288:JEC917405 JNY917288:JNY917405 JXU917288:JXU917405 KHQ917288:KHQ917405 KRM917288:KRM917405 LBI917288:LBI917405 LLE917288:LLE917405 LVA917288:LVA917405 MEW917288:MEW917405 MOS917288:MOS917405 MYO917288:MYO917405 NIK917288:NIK917405 NSG917288:NSG917405 OCC917288:OCC917405 OLY917288:OLY917405 OVU917288:OVU917405 PFQ917288:PFQ917405 PPM917288:PPM917405 PZI917288:PZI917405 QJE917288:QJE917405 QTA917288:QTA917405 RCW917288:RCW917405 RMS917288:RMS917405 RWO917288:RWO917405 SGK917288:SGK917405 SQG917288:SQG917405 TAC917288:TAC917405 TJY917288:TJY917405 TTU917288:TTU917405 UDQ917288:UDQ917405 UNM917288:UNM917405 UXI917288:UXI917405 VHE917288:VHE917405 VRA917288:VRA917405 WAW917288:WAW917405 WKS917288:WKS917405 WUO917288:WUO917405 WUO982824:WUO982941 IC982824:IC982941 RY982824:RY982941 ABU982824:ABU982941 ALQ982824:ALQ982941 AVM982824:AVM982941 BFI982824:BFI982941 BPE982824:BPE982941 BZA982824:BZA982941 CIW982824:CIW982941 CSS982824:CSS982941 DCO982824:DCO982941 DMK982824:DMK982941 DWG982824:DWG982941 EGC982824:EGC982941 EPY982824:EPY982941 EZU982824:EZU982941 FJQ982824:FJQ982941 FTM982824:FTM982941 GDI982824:GDI982941 GNE982824:GNE982941 GXA982824:GXA982941 HGW982824:HGW982941 HQS982824:HQS982941 IAO982824:IAO982941 IKK982824:IKK982941 IUG982824:IUG982941 JEC982824:JEC982941 JNY982824:JNY982941 JXU982824:JXU982941 KHQ982824:KHQ982941 KRM982824:KRM982941 LBI982824:LBI982941 LLE982824:LLE982941 LVA982824:LVA982941 MEW982824:MEW982941 MOS982824:MOS982941 MYO982824:MYO982941 NIK982824:NIK982941 NSG982824:NSG982941 OCC982824:OCC982941 OLY982824:OLY982941 OVU982824:OVU982941 PFQ982824:PFQ982941 PPM982824:PPM982941 PZI982824:PZI982941 QJE982824:QJE982941 QTA982824:QTA982941">
      <formula1>"0,1,2,3"</formula1>
    </dataValidation>
    <dataValidation type="list" allowBlank="1" showInputMessage="1" showErrorMessage="1" sqref="WUW982824:WVR982941 IK65320:JF65437 SG65320:TB65437 ACC65320:ACX65437 ALY65320:AMT65437 AVU65320:AWP65437 BFQ65320:BGL65437 BPM65320:BQH65437 BZI65320:CAD65437 CJE65320:CJZ65437 CTA65320:CTV65437 DCW65320:DDR65437 DMS65320:DNN65437 DWO65320:DXJ65437 EGK65320:EHF65437 EQG65320:ERB65437 FAC65320:FAX65437 FJY65320:FKT65437 FTU65320:FUP65437 GDQ65320:GEL65437 GNM65320:GOH65437 GXI65320:GYD65437 HHE65320:HHZ65437 HRA65320:HRV65437 IAW65320:IBR65437 IKS65320:ILN65437 IUO65320:IVJ65437 JEK65320:JFF65437 JOG65320:JPB65437 JYC65320:JYX65437 KHY65320:KIT65437 KRU65320:KSP65437 LBQ65320:LCL65437 LLM65320:LMH65437 LVI65320:LWD65437 MFE65320:MFZ65437 MPA65320:MPV65437 MYW65320:MZR65437 NIS65320:NJN65437 NSO65320:NTJ65437 OCK65320:ODF65437 OMG65320:ONB65437 OWC65320:OWX65437 PFY65320:PGT65437 PPU65320:PQP65437 PZQ65320:QAL65437 QJM65320:QKH65437 QTI65320:QUD65437 RDE65320:RDZ65437 RNA65320:RNV65437 RWW65320:RXR65437 SGS65320:SHN65437 SQO65320:SRJ65437 TAK65320:TBF65437 TKG65320:TLB65437 TUC65320:TUX65437 UDY65320:UET65437 UNU65320:UOP65437 UXQ65320:UYL65437 VHM65320:VIH65437 VRI65320:VSD65437 WBE65320:WBZ65437 WLA65320:WLV65437 WUW65320:WVR65437 IK130856:JF130973 SG130856:TB130973 ACC130856:ACX130973 ALY130856:AMT130973 AVU130856:AWP130973 BFQ130856:BGL130973 BPM130856:BQH130973 BZI130856:CAD130973 CJE130856:CJZ130973 CTA130856:CTV130973 DCW130856:DDR130973 DMS130856:DNN130973 DWO130856:DXJ130973 EGK130856:EHF130973 EQG130856:ERB130973 FAC130856:FAX130973 FJY130856:FKT130973 FTU130856:FUP130973 GDQ130856:GEL130973 GNM130856:GOH130973 GXI130856:GYD130973 HHE130856:HHZ130973 HRA130856:HRV130973 IAW130856:IBR130973 IKS130856:ILN130973 IUO130856:IVJ130973 JEK130856:JFF130973 JOG130856:JPB130973 JYC130856:JYX130973 KHY130856:KIT130973 KRU130856:KSP130973 LBQ130856:LCL130973 LLM130856:LMH130973 LVI130856:LWD130973 MFE130856:MFZ130973 MPA130856:MPV130973 MYW130856:MZR130973 NIS130856:NJN130973 NSO130856:NTJ130973 OCK130856:ODF130973 OMG130856:ONB130973 OWC130856:OWX130973 PFY130856:PGT130973 PPU130856:PQP130973 PZQ130856:QAL130973 QJM130856:QKH130973 QTI130856:QUD130973 RDE130856:RDZ130973 RNA130856:RNV130973 RWW130856:RXR130973 SGS130856:SHN130973 SQO130856:SRJ130973 TAK130856:TBF130973 TKG130856:TLB130973 TUC130856:TUX130973 UDY130856:UET130973 UNU130856:UOP130973 UXQ130856:UYL130973 VHM130856:VIH130973 VRI130856:VSD130973 WBE130856:WBZ130973 WLA130856:WLV130973 WUW130856:WVR130973 IK196392:JF196509 SG196392:TB196509 ACC196392:ACX196509 ALY196392:AMT196509 AVU196392:AWP196509 BFQ196392:BGL196509 BPM196392:BQH196509 BZI196392:CAD196509 CJE196392:CJZ196509 CTA196392:CTV196509 DCW196392:DDR196509 DMS196392:DNN196509 DWO196392:DXJ196509 EGK196392:EHF196509 EQG196392:ERB196509 FAC196392:FAX196509 FJY196392:FKT196509 FTU196392:FUP196509 GDQ196392:GEL196509 GNM196392:GOH196509 GXI196392:GYD196509 HHE196392:HHZ196509 HRA196392:HRV196509 IAW196392:IBR196509 IKS196392:ILN196509 IUO196392:IVJ196509 JEK196392:JFF196509 JOG196392:JPB196509 JYC196392:JYX196509 KHY196392:KIT196509 KRU196392:KSP196509 LBQ196392:LCL196509 LLM196392:LMH196509 LVI196392:LWD196509 MFE196392:MFZ196509 MPA196392:MPV196509 MYW196392:MZR196509 NIS196392:NJN196509 NSO196392:NTJ196509 OCK196392:ODF196509 OMG196392:ONB196509 OWC196392:OWX196509 PFY196392:PGT196509 PPU196392:PQP196509 PZQ196392:QAL196509 QJM196392:QKH196509 QTI196392:QUD196509 RDE196392:RDZ196509 RNA196392:RNV196509 RWW196392:RXR196509 SGS196392:SHN196509 SQO196392:SRJ196509 TAK196392:TBF196509 TKG196392:TLB196509 TUC196392:TUX196509 UDY196392:UET196509 UNU196392:UOP196509 UXQ196392:UYL196509 VHM196392:VIH196509 VRI196392:VSD196509 WBE196392:WBZ196509 WLA196392:WLV196509 WUW196392:WVR196509 IK261928:JF262045 SG261928:TB262045 ACC261928:ACX262045 ALY261928:AMT262045 AVU261928:AWP262045 BFQ261928:BGL262045 BPM261928:BQH262045 BZI261928:CAD262045 CJE261928:CJZ262045 CTA261928:CTV262045 DCW261928:DDR262045 DMS261928:DNN262045 DWO261928:DXJ262045 EGK261928:EHF262045 EQG261928:ERB262045 FAC261928:FAX262045 FJY261928:FKT262045 FTU261928:FUP262045 GDQ261928:GEL262045 GNM261928:GOH262045 GXI261928:GYD262045 HHE261928:HHZ262045 HRA261928:HRV262045 IAW261928:IBR262045 IKS261928:ILN262045 IUO261928:IVJ262045 JEK261928:JFF262045 JOG261928:JPB262045 JYC261928:JYX262045 KHY261928:KIT262045 KRU261928:KSP262045 LBQ261928:LCL262045 LLM261928:LMH262045 LVI261928:LWD262045 MFE261928:MFZ262045 MPA261928:MPV262045 MYW261928:MZR262045 NIS261928:NJN262045 NSO261928:NTJ262045 OCK261928:ODF262045 OMG261928:ONB262045 OWC261928:OWX262045 PFY261928:PGT262045 PPU261928:PQP262045 PZQ261928:QAL262045 QJM261928:QKH262045 QTI261928:QUD262045 RDE261928:RDZ262045 RNA261928:RNV262045 RWW261928:RXR262045 SGS261928:SHN262045 SQO261928:SRJ262045 TAK261928:TBF262045 TKG261928:TLB262045 TUC261928:TUX262045 UDY261928:UET262045 UNU261928:UOP262045 UXQ261928:UYL262045 VHM261928:VIH262045 VRI261928:VSD262045 WBE261928:WBZ262045 WLA261928:WLV262045 WUW261928:WVR262045 IK327464:JF327581 SG327464:TB327581 ACC327464:ACX327581 ALY327464:AMT327581 AVU327464:AWP327581 BFQ327464:BGL327581 BPM327464:BQH327581 BZI327464:CAD327581 CJE327464:CJZ327581 CTA327464:CTV327581 DCW327464:DDR327581 DMS327464:DNN327581 DWO327464:DXJ327581 EGK327464:EHF327581 EQG327464:ERB327581 FAC327464:FAX327581 FJY327464:FKT327581 FTU327464:FUP327581 GDQ327464:GEL327581 GNM327464:GOH327581 GXI327464:GYD327581 HHE327464:HHZ327581 HRA327464:HRV327581 IAW327464:IBR327581 IKS327464:ILN327581 IUO327464:IVJ327581 JEK327464:JFF327581 JOG327464:JPB327581 JYC327464:JYX327581 KHY327464:KIT327581 KRU327464:KSP327581 LBQ327464:LCL327581 LLM327464:LMH327581 LVI327464:LWD327581 MFE327464:MFZ327581 MPA327464:MPV327581 MYW327464:MZR327581 NIS327464:NJN327581 NSO327464:NTJ327581 OCK327464:ODF327581 OMG327464:ONB327581 OWC327464:OWX327581 PFY327464:PGT327581 PPU327464:PQP327581 PZQ327464:QAL327581 QJM327464:QKH327581 QTI327464:QUD327581 RDE327464:RDZ327581 RNA327464:RNV327581 RWW327464:RXR327581 SGS327464:SHN327581 SQO327464:SRJ327581 TAK327464:TBF327581 TKG327464:TLB327581 TUC327464:TUX327581 UDY327464:UET327581 UNU327464:UOP327581 UXQ327464:UYL327581 VHM327464:VIH327581 VRI327464:VSD327581 WBE327464:WBZ327581 WLA327464:WLV327581 WUW327464:WVR327581 IK393000:JF393117 SG393000:TB393117 ACC393000:ACX393117 ALY393000:AMT393117 AVU393000:AWP393117 BFQ393000:BGL393117 BPM393000:BQH393117 BZI393000:CAD393117 CJE393000:CJZ393117 CTA393000:CTV393117 DCW393000:DDR393117 DMS393000:DNN393117 DWO393000:DXJ393117 EGK393000:EHF393117 EQG393000:ERB393117 FAC393000:FAX393117 FJY393000:FKT393117 FTU393000:FUP393117 GDQ393000:GEL393117 GNM393000:GOH393117 GXI393000:GYD393117 HHE393000:HHZ393117 HRA393000:HRV393117 IAW393000:IBR393117 IKS393000:ILN393117 IUO393000:IVJ393117 JEK393000:JFF393117 JOG393000:JPB393117 JYC393000:JYX393117 KHY393000:KIT393117 KRU393000:KSP393117 LBQ393000:LCL393117 LLM393000:LMH393117 LVI393000:LWD393117 MFE393000:MFZ393117 MPA393000:MPV393117 MYW393000:MZR393117 NIS393000:NJN393117 NSO393000:NTJ393117 OCK393000:ODF393117 OMG393000:ONB393117 OWC393000:OWX393117 PFY393000:PGT393117 PPU393000:PQP393117 PZQ393000:QAL393117 QJM393000:QKH393117 QTI393000:QUD393117 RDE393000:RDZ393117 RNA393000:RNV393117 RWW393000:RXR393117 SGS393000:SHN393117 SQO393000:SRJ393117 TAK393000:TBF393117 TKG393000:TLB393117 TUC393000:TUX393117 UDY393000:UET393117 UNU393000:UOP393117 UXQ393000:UYL393117 VHM393000:VIH393117 VRI393000:VSD393117 WBE393000:WBZ393117 WLA393000:WLV393117 WUW393000:WVR393117 IK458536:JF458653 SG458536:TB458653 ACC458536:ACX458653 ALY458536:AMT458653 AVU458536:AWP458653 BFQ458536:BGL458653 BPM458536:BQH458653 BZI458536:CAD458653 CJE458536:CJZ458653 CTA458536:CTV458653 DCW458536:DDR458653 DMS458536:DNN458653 DWO458536:DXJ458653 EGK458536:EHF458653 EQG458536:ERB458653 FAC458536:FAX458653 FJY458536:FKT458653 FTU458536:FUP458653 GDQ458536:GEL458653 GNM458536:GOH458653 GXI458536:GYD458653 HHE458536:HHZ458653 HRA458536:HRV458653 IAW458536:IBR458653 IKS458536:ILN458653 IUO458536:IVJ458653 JEK458536:JFF458653 JOG458536:JPB458653 JYC458536:JYX458653 KHY458536:KIT458653 KRU458536:KSP458653 LBQ458536:LCL458653 LLM458536:LMH458653 LVI458536:LWD458653 MFE458536:MFZ458653 MPA458536:MPV458653 MYW458536:MZR458653 NIS458536:NJN458653 NSO458536:NTJ458653 OCK458536:ODF458653 OMG458536:ONB458653 OWC458536:OWX458653 PFY458536:PGT458653 PPU458536:PQP458653 PZQ458536:QAL458653 QJM458536:QKH458653 QTI458536:QUD458653 RDE458536:RDZ458653 RNA458536:RNV458653 RWW458536:RXR458653 SGS458536:SHN458653 SQO458536:SRJ458653 TAK458536:TBF458653 TKG458536:TLB458653 TUC458536:TUX458653 UDY458536:UET458653 UNU458536:UOP458653 UXQ458536:UYL458653 VHM458536:VIH458653 VRI458536:VSD458653 WBE458536:WBZ458653 WLA458536:WLV458653 WUW458536:WVR458653 IK524072:JF524189 SG524072:TB524189 ACC524072:ACX524189 ALY524072:AMT524189 AVU524072:AWP524189 BFQ524072:BGL524189 BPM524072:BQH524189 BZI524072:CAD524189 CJE524072:CJZ524189 CTA524072:CTV524189 DCW524072:DDR524189 DMS524072:DNN524189 DWO524072:DXJ524189 EGK524072:EHF524189 EQG524072:ERB524189 FAC524072:FAX524189 FJY524072:FKT524189 FTU524072:FUP524189 GDQ524072:GEL524189 GNM524072:GOH524189 GXI524072:GYD524189 HHE524072:HHZ524189 HRA524072:HRV524189 IAW524072:IBR524189 IKS524072:ILN524189 IUO524072:IVJ524189 JEK524072:JFF524189 JOG524072:JPB524189 JYC524072:JYX524189 KHY524072:KIT524189 KRU524072:KSP524189 LBQ524072:LCL524189 LLM524072:LMH524189 LVI524072:LWD524189 MFE524072:MFZ524189 MPA524072:MPV524189 MYW524072:MZR524189 NIS524072:NJN524189 NSO524072:NTJ524189 OCK524072:ODF524189 OMG524072:ONB524189 OWC524072:OWX524189 PFY524072:PGT524189 PPU524072:PQP524189 PZQ524072:QAL524189 QJM524072:QKH524189 QTI524072:QUD524189 RDE524072:RDZ524189 RNA524072:RNV524189 RWW524072:RXR524189 SGS524072:SHN524189 SQO524072:SRJ524189 TAK524072:TBF524189 TKG524072:TLB524189 TUC524072:TUX524189 UDY524072:UET524189 UNU524072:UOP524189 UXQ524072:UYL524189 VHM524072:VIH524189 VRI524072:VSD524189 WBE524072:WBZ524189 WLA524072:WLV524189 WUW524072:WVR524189 IK589608:JF589725 SG589608:TB589725 ACC589608:ACX589725 ALY589608:AMT589725 AVU589608:AWP589725 BFQ589608:BGL589725 BPM589608:BQH589725 BZI589608:CAD589725 CJE589608:CJZ589725 CTA589608:CTV589725 DCW589608:DDR589725 DMS589608:DNN589725 DWO589608:DXJ589725 EGK589608:EHF589725 EQG589608:ERB589725 FAC589608:FAX589725 FJY589608:FKT589725 FTU589608:FUP589725 GDQ589608:GEL589725 GNM589608:GOH589725 GXI589608:GYD589725 HHE589608:HHZ589725 HRA589608:HRV589725 IAW589608:IBR589725 IKS589608:ILN589725 IUO589608:IVJ589725 JEK589608:JFF589725 JOG589608:JPB589725 JYC589608:JYX589725 KHY589608:KIT589725 KRU589608:KSP589725 LBQ589608:LCL589725 LLM589608:LMH589725 LVI589608:LWD589725 MFE589608:MFZ589725 MPA589608:MPV589725 MYW589608:MZR589725 NIS589608:NJN589725 NSO589608:NTJ589725 OCK589608:ODF589725 OMG589608:ONB589725 OWC589608:OWX589725 PFY589608:PGT589725 PPU589608:PQP589725 PZQ589608:QAL589725 QJM589608:QKH589725 QTI589608:QUD589725 RDE589608:RDZ589725 RNA589608:RNV589725 RWW589608:RXR589725 SGS589608:SHN589725 SQO589608:SRJ589725 TAK589608:TBF589725 TKG589608:TLB589725 TUC589608:TUX589725 UDY589608:UET589725 UNU589608:UOP589725 UXQ589608:UYL589725 VHM589608:VIH589725 VRI589608:VSD589725 WBE589608:WBZ589725 WLA589608:WLV589725 WUW589608:WVR589725 IK655144:JF655261 SG655144:TB655261 ACC655144:ACX655261 ALY655144:AMT655261 AVU655144:AWP655261 BFQ655144:BGL655261 BPM655144:BQH655261 BZI655144:CAD655261 CJE655144:CJZ655261 CTA655144:CTV655261 DCW655144:DDR655261 DMS655144:DNN655261 DWO655144:DXJ655261 EGK655144:EHF655261 EQG655144:ERB655261 FAC655144:FAX655261 FJY655144:FKT655261 FTU655144:FUP655261 GDQ655144:GEL655261 GNM655144:GOH655261 GXI655144:GYD655261 HHE655144:HHZ655261 HRA655144:HRV655261 IAW655144:IBR655261 IKS655144:ILN655261 IUO655144:IVJ655261 JEK655144:JFF655261 JOG655144:JPB655261 JYC655144:JYX655261 KHY655144:KIT655261 KRU655144:KSP655261 LBQ655144:LCL655261 LLM655144:LMH655261 LVI655144:LWD655261 MFE655144:MFZ655261 MPA655144:MPV655261 MYW655144:MZR655261 NIS655144:NJN655261 NSO655144:NTJ655261 OCK655144:ODF655261 OMG655144:ONB655261 OWC655144:OWX655261 PFY655144:PGT655261 PPU655144:PQP655261 PZQ655144:QAL655261 QJM655144:QKH655261 QTI655144:QUD655261 RDE655144:RDZ655261 RNA655144:RNV655261 RWW655144:RXR655261 SGS655144:SHN655261 SQO655144:SRJ655261 TAK655144:TBF655261 TKG655144:TLB655261 TUC655144:TUX655261 UDY655144:UET655261 UNU655144:UOP655261 UXQ655144:UYL655261 VHM655144:VIH655261 VRI655144:VSD655261 WBE655144:WBZ655261 WLA655144:WLV655261 WUW655144:WVR655261 IK720680:JF720797 SG720680:TB720797 ACC720680:ACX720797 ALY720680:AMT720797 AVU720680:AWP720797 BFQ720680:BGL720797 BPM720680:BQH720797 BZI720680:CAD720797 CJE720680:CJZ720797 CTA720680:CTV720797 DCW720680:DDR720797 DMS720680:DNN720797 DWO720680:DXJ720797 EGK720680:EHF720797 EQG720680:ERB720797 FAC720680:FAX720797 FJY720680:FKT720797 FTU720680:FUP720797 GDQ720680:GEL720797 GNM720680:GOH720797 GXI720680:GYD720797 HHE720680:HHZ720797 HRA720680:HRV720797 IAW720680:IBR720797 IKS720680:ILN720797 IUO720680:IVJ720797 JEK720680:JFF720797 JOG720680:JPB720797 JYC720680:JYX720797 KHY720680:KIT720797 KRU720680:KSP720797 LBQ720680:LCL720797 LLM720680:LMH720797 LVI720680:LWD720797 MFE720680:MFZ720797 MPA720680:MPV720797 MYW720680:MZR720797 NIS720680:NJN720797 NSO720680:NTJ720797 OCK720680:ODF720797 OMG720680:ONB720797 OWC720680:OWX720797 PFY720680:PGT720797 PPU720680:PQP720797 PZQ720680:QAL720797 QJM720680:QKH720797 QTI720680:QUD720797 RDE720680:RDZ720797 RNA720680:RNV720797 RWW720680:RXR720797 SGS720680:SHN720797 SQO720680:SRJ720797 TAK720680:TBF720797 TKG720680:TLB720797 TUC720680:TUX720797 UDY720680:UET720797 UNU720680:UOP720797 UXQ720680:UYL720797 VHM720680:VIH720797 VRI720680:VSD720797 WBE720680:WBZ720797 WLA720680:WLV720797 WUW720680:WVR720797 IK786216:JF786333 SG786216:TB786333 ACC786216:ACX786333 ALY786216:AMT786333 AVU786216:AWP786333 BFQ786216:BGL786333 BPM786216:BQH786333 BZI786216:CAD786333 CJE786216:CJZ786333 CTA786216:CTV786333 DCW786216:DDR786333 DMS786216:DNN786333 DWO786216:DXJ786333 EGK786216:EHF786333 EQG786216:ERB786333 FAC786216:FAX786333 FJY786216:FKT786333 FTU786216:FUP786333 GDQ786216:GEL786333 GNM786216:GOH786333 GXI786216:GYD786333 HHE786216:HHZ786333 HRA786216:HRV786333 IAW786216:IBR786333 IKS786216:ILN786333 IUO786216:IVJ786333 JEK786216:JFF786333 JOG786216:JPB786333 JYC786216:JYX786333 KHY786216:KIT786333 KRU786216:KSP786333 LBQ786216:LCL786333 LLM786216:LMH786333 LVI786216:LWD786333 MFE786216:MFZ786333 MPA786216:MPV786333 MYW786216:MZR786333 NIS786216:NJN786333 NSO786216:NTJ786333 OCK786216:ODF786333 OMG786216:ONB786333 OWC786216:OWX786333 PFY786216:PGT786333 PPU786216:PQP786333 PZQ786216:QAL786333 QJM786216:QKH786333 QTI786216:QUD786333 RDE786216:RDZ786333 RNA786216:RNV786333 RWW786216:RXR786333 SGS786216:SHN786333 SQO786216:SRJ786333 TAK786216:TBF786333 TKG786216:TLB786333 TUC786216:TUX786333 UDY786216:UET786333 UNU786216:UOP786333 UXQ786216:UYL786333 VHM786216:VIH786333 VRI786216:VSD786333 WBE786216:WBZ786333 WLA786216:WLV786333 WUW786216:WVR786333 IK851752:JF851869 SG851752:TB851869 ACC851752:ACX851869 ALY851752:AMT851869 AVU851752:AWP851869 BFQ851752:BGL851869 BPM851752:BQH851869 BZI851752:CAD851869 CJE851752:CJZ851869 CTA851752:CTV851869 DCW851752:DDR851869 DMS851752:DNN851869 DWO851752:DXJ851869 EGK851752:EHF851869 EQG851752:ERB851869 FAC851752:FAX851869 FJY851752:FKT851869 FTU851752:FUP851869 GDQ851752:GEL851869 GNM851752:GOH851869 GXI851752:GYD851869 HHE851752:HHZ851869 HRA851752:HRV851869 IAW851752:IBR851869 IKS851752:ILN851869 IUO851752:IVJ851869 JEK851752:JFF851869 JOG851752:JPB851869 JYC851752:JYX851869 KHY851752:KIT851869 KRU851752:KSP851869 LBQ851752:LCL851869 LLM851752:LMH851869 LVI851752:LWD851869 MFE851752:MFZ851869 MPA851752:MPV851869 MYW851752:MZR851869 NIS851752:NJN851869 NSO851752:NTJ851869 OCK851752:ODF851869 OMG851752:ONB851869 OWC851752:OWX851869 PFY851752:PGT851869 PPU851752:PQP851869 PZQ851752:QAL851869 QJM851752:QKH851869 QTI851752:QUD851869 RDE851752:RDZ851869 RNA851752:RNV851869 RWW851752:RXR851869 SGS851752:SHN851869 SQO851752:SRJ851869 TAK851752:TBF851869 TKG851752:TLB851869 TUC851752:TUX851869 UDY851752:UET851869 UNU851752:UOP851869 UXQ851752:UYL851869 VHM851752:VIH851869 VRI851752:VSD851869 WBE851752:WBZ851869 WLA851752:WLV851869 WUW851752:WVR851869 IK917288:JF917405 SG917288:TB917405 ACC917288:ACX917405 ALY917288:AMT917405 AVU917288:AWP917405 BFQ917288:BGL917405 BPM917288:BQH917405 BZI917288:CAD917405 CJE917288:CJZ917405 CTA917288:CTV917405 DCW917288:DDR917405 DMS917288:DNN917405 DWO917288:DXJ917405 EGK917288:EHF917405 EQG917288:ERB917405 FAC917288:FAX917405 FJY917288:FKT917405 FTU917288:FUP917405 GDQ917288:GEL917405 GNM917288:GOH917405 GXI917288:GYD917405 HHE917288:HHZ917405 HRA917288:HRV917405 IAW917288:IBR917405 IKS917288:ILN917405 IUO917288:IVJ917405 JEK917288:JFF917405 JOG917288:JPB917405 JYC917288:JYX917405 KHY917288:KIT917405 KRU917288:KSP917405 LBQ917288:LCL917405 LLM917288:LMH917405 LVI917288:LWD917405 MFE917288:MFZ917405 MPA917288:MPV917405 MYW917288:MZR917405 NIS917288:NJN917405 NSO917288:NTJ917405 OCK917288:ODF917405 OMG917288:ONB917405 OWC917288:OWX917405 PFY917288:PGT917405 PPU917288:PQP917405 PZQ917288:QAL917405 QJM917288:QKH917405 QTI917288:QUD917405 RDE917288:RDZ917405 RNA917288:RNV917405 RWW917288:RXR917405 SGS917288:SHN917405 SQO917288:SRJ917405 TAK917288:TBF917405 TKG917288:TLB917405 TUC917288:TUX917405 UDY917288:UET917405 UNU917288:UOP917405 UXQ917288:UYL917405 VHM917288:VIH917405 VRI917288:VSD917405 WBE917288:WBZ917405 WLA917288:WLV917405 WUW917288:WVR917405 IK982824:JF982941 SG982824:TB982941 ACC982824:ACX982941 ALY982824:AMT982941 AVU982824:AWP982941 BFQ982824:BGL982941 BPM982824:BQH982941 BZI982824:CAD982941 CJE982824:CJZ982941 CTA982824:CTV982941 DCW982824:DDR982941 DMS982824:DNN982941 DWO982824:DXJ982941 EGK982824:EHF982941 EQG982824:ERB982941 FAC982824:FAX982941 FJY982824:FKT982941 FTU982824:FUP982941 GDQ982824:GEL982941 GNM982824:GOH982941 GXI982824:GYD982941 HHE982824:HHZ982941 HRA982824:HRV982941 IAW982824:IBR982941 IKS982824:ILN982941 IUO982824:IVJ982941 JEK982824:JFF982941 JOG982824:JPB982941 JYC982824:JYX982941 KHY982824:KIT982941 KRU982824:KSP982941 LBQ982824:LCL982941 LLM982824:LMH982941 LVI982824:LWD982941 MFE982824:MFZ982941 MPA982824:MPV982941 MYW982824:MZR982941 NIS982824:NJN982941 NSO982824:NTJ982941 OCK982824:ODF982941 OMG982824:ONB982941 OWC982824:OWX982941 PFY982824:PGT982941 PPU982824:PQP982941 PZQ982824:QAL982941 QJM982824:QKH982941 QTI982824:QUD982941 RDE982824:RDZ982941 RNA982824:RNV982941 RWW982824:RXR982941 SGS982824:SHN982941 SQO982824:SRJ982941 TAK982824:TBF982941 TKG982824:TLB982941 TUC982824:TUX982941 UDY982824:UET982941 UNU982824:UOP982941 UXQ982824:UYL982941 VHM982824:VIH982941 VRI982824:VSD982941 WBE982824:WBZ982941 WLA982824:WLV982941 H65320:J65437 H982824:J982941 H917288:J917405 H851752:J851869 H786216:J786333 H720680:J720797 H655144:J655261 H589608:J589725 H524072:J524189 H458536:J458653 H393000:J393117 H327464:J327581 H261928:J262045 H196392:J196509 H130856:J130973 H2:J256">
      <formula1>"Y,N"</formula1>
    </dataValidation>
    <dataValidation type="list" allowBlank="1" showInputMessage="1" showErrorMessage="1" error="请按下拉框内容选择" sqref="G1:G1048576">
      <formula1>"功能测试,界面测试,功能交互,中断测试,异常测试,性能测试,压力测试,兼容测试,场景测试,安全测试,升级测试,数据检查,日志检查"</formula1>
    </dataValidation>
    <dataValidation type="list" allowBlank="1" showInputMessage="1" showErrorMessage="1" sqref="F229:F1048576 F1 E1:E1048576">
      <formula1>"1,2,3"</formula1>
    </dataValidation>
    <dataValidation type="list" allowBlank="1" showInputMessage="1" showErrorMessage="1" sqref="D2:D228">
      <formula1>"High,Medium,Low"</formula1>
    </dataValidation>
    <dataValidation type="list" allowBlank="1" showInputMessage="1" showErrorMessage="1" sqref="F2:F211">
      <formula1>"功能性,效率,易用性,兼容性,可靠性,维护性"</formula1>
    </dataValidation>
  </dataValidations>
  <pageMargins left="0.75" right="0.75" top="1" bottom="1" header="0.5" footer="0.5"/>
  <pageSetup paperSize="9" orientation="portrait" horizontalDpi="180" verticalDpi="18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用例评审表</vt:lpstr>
      <vt:lpstr>测试用例类型</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2016-06-30T07:35:17Z</dcterms:modified>
</cp:coreProperties>
</file>