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65" windowWidth="14805" windowHeight="5565"/>
  </bookViews>
  <sheets>
    <sheet name="封面" sheetId="5" r:id="rId1"/>
    <sheet name="用例评审表" sheetId="1" r:id="rId2"/>
    <sheet name="测试用例类型" sheetId="6" r:id="rId3"/>
  </sheets>
  <externalReferences>
    <externalReference r:id="rId4"/>
  </externalReferences>
  <definedNames>
    <definedName name="_xlnm._FilterDatabase" localSheetId="2" hidden="1">测试用例类型!$A$1:$H$5</definedName>
    <definedName name="originNo">[1]原始需求来源!$B$3:$B$36</definedName>
  </definedNames>
  <calcPr calcId="152511"/>
</workbook>
</file>

<file path=xl/calcChain.xml><?xml version="1.0" encoding="utf-8"?>
<calcChain xmlns="http://schemas.openxmlformats.org/spreadsheetml/2006/main">
  <c r="U20" i="5" l="1"/>
  <c r="U19" i="5"/>
  <c r="U18" i="5"/>
  <c r="U17" i="5"/>
  <c r="U16" i="5"/>
  <c r="U15" i="5"/>
  <c r="U14" i="5"/>
  <c r="U13" i="5"/>
  <c r="U12" i="5"/>
  <c r="U11" i="5"/>
  <c r="U10" i="5"/>
  <c r="U9" i="5"/>
  <c r="S20" i="5"/>
  <c r="S19" i="5"/>
  <c r="S18" i="5"/>
  <c r="S17" i="5"/>
  <c r="S16" i="5"/>
  <c r="S15" i="5"/>
  <c r="S14" i="5"/>
  <c r="S13" i="5"/>
  <c r="S12" i="5"/>
  <c r="S11" i="5"/>
  <c r="S10" i="5"/>
  <c r="S9" i="5"/>
  <c r="Q20" i="5"/>
  <c r="Q19" i="5"/>
  <c r="Q18" i="5"/>
  <c r="Q17" i="5"/>
  <c r="Q16" i="5"/>
  <c r="Q15" i="5"/>
  <c r="Q14" i="5"/>
  <c r="Q13" i="5"/>
  <c r="Q12" i="5"/>
  <c r="Q11" i="5"/>
  <c r="Q10" i="5"/>
  <c r="Q9" i="5"/>
  <c r="Q8" i="5"/>
  <c r="U8" i="5"/>
  <c r="S8" i="5"/>
  <c r="O20" i="5"/>
  <c r="O19" i="5"/>
  <c r="O18" i="5"/>
  <c r="O17" i="5"/>
  <c r="O16" i="5"/>
  <c r="O15" i="5"/>
  <c r="O14" i="5"/>
  <c r="O13" i="5"/>
  <c r="O12" i="5"/>
  <c r="O11" i="5"/>
  <c r="O10" i="5"/>
  <c r="O9" i="5"/>
  <c r="O8" i="5"/>
  <c r="U7" i="5"/>
  <c r="S7" i="5"/>
  <c r="Q7" i="5"/>
  <c r="O7" i="5"/>
</calcChain>
</file>

<file path=xl/sharedStrings.xml><?xml version="1.0" encoding="utf-8"?>
<sst xmlns="http://schemas.openxmlformats.org/spreadsheetml/2006/main" count="139" uniqueCount="95">
  <si>
    <t>操作步骤应仅包含与被测项相关的内容</t>
    <phoneticPr fontId="1" type="noConversion"/>
  </si>
  <si>
    <t>可跟踪性（与软件测试需求相对应）</t>
    <phoneticPr fontId="1" type="noConversion"/>
  </si>
  <si>
    <t>如果存在不可测需求，应列出并进行说明</t>
    <phoneticPr fontId="1" type="noConversion"/>
  </si>
  <si>
    <t>初审</t>
    <phoneticPr fontId="1" type="noConversion"/>
  </si>
  <si>
    <t>评审项</t>
    <phoneticPr fontId="1" type="noConversion"/>
  </si>
  <si>
    <t>二审</t>
    <phoneticPr fontId="1" type="noConversion"/>
  </si>
  <si>
    <t>序号</t>
    <phoneticPr fontId="1" type="noConversion"/>
  </si>
  <si>
    <t>评审结果：</t>
    <phoneticPr fontId="1" type="noConversion"/>
  </si>
  <si>
    <t>评审人：</t>
    <phoneticPr fontId="1" type="noConversion"/>
  </si>
  <si>
    <t>评审日期：</t>
    <phoneticPr fontId="1" type="noConversion"/>
  </si>
  <si>
    <t>填写说明：</t>
    <phoneticPr fontId="1" type="noConversion"/>
  </si>
  <si>
    <t>序号</t>
    <phoneticPr fontId="1" type="noConversion"/>
  </si>
  <si>
    <t>评审项</t>
    <phoneticPr fontId="1" type="noConversion"/>
  </si>
  <si>
    <t>期望结果应是确定的、唯一的</t>
    <phoneticPr fontId="1" type="noConversion"/>
  </si>
  <si>
    <t>场景测试用例中应包含每个业务流程环节的中止和回退相关的设计和组合</t>
    <phoneticPr fontId="1" type="noConversion"/>
  </si>
  <si>
    <t>用例设计是否包含了正面、反面的用例</t>
    <phoneticPr fontId="1" type="noConversion"/>
  </si>
  <si>
    <t xml:space="preserve"> 是否按照测试计划完成用例编写</t>
    <phoneticPr fontId="1" type="noConversion"/>
  </si>
  <si>
    <t>需求新增和变更是否进行相应地调整</t>
    <phoneticPr fontId="1" type="noConversion"/>
  </si>
  <si>
    <t>测试用例是否包含边界值、等价类分析、因果图、错误推测等测试用例设计方法</t>
    <phoneticPr fontId="1" type="noConversion"/>
  </si>
  <si>
    <t>是否针对需求的不同部分设计使用不同设计方法</t>
    <phoneticPr fontId="1" type="noConversion"/>
  </si>
  <si>
    <t>评审结果分为通过、不通过。当必须通过的评审项通过时其评审结果为通过。</t>
    <phoneticPr fontId="1" type="noConversion"/>
  </si>
  <si>
    <t>模版各部分内容是否完整填写，如功能学习报告、功能分解、测试点、等价类划分、测试用例类型</t>
    <phoneticPr fontId="1" type="noConversion"/>
  </si>
  <si>
    <t>评审项结果</t>
    <phoneticPr fontId="1" type="noConversion"/>
  </si>
  <si>
    <t>测试步骤和期望结果应完整、一致、清晰，一个步骤对应一个结果或者多个步骤对应一个结果</t>
    <phoneticPr fontId="1" type="noConversion"/>
  </si>
  <si>
    <t>版本号</t>
  </si>
  <si>
    <t>审核人</t>
  </si>
  <si>
    <t>批准人</t>
  </si>
  <si>
    <t>序号</t>
  </si>
  <si>
    <t>时间</t>
  </si>
  <si>
    <t>修改人</t>
  </si>
  <si>
    <t>对于由系统自动生成的输出项应注明生成规则</t>
    <phoneticPr fontId="1" type="noConversion"/>
  </si>
  <si>
    <t>数据量大或复杂的测试用例是否给出测试方法</t>
    <phoneticPr fontId="1" type="noConversion"/>
  </si>
  <si>
    <t>测试用例应确保所有的测试点被覆盖</t>
    <phoneticPr fontId="1" type="noConversion"/>
  </si>
  <si>
    <t>用词规范、语句通顺、准确、一致</t>
    <phoneticPr fontId="1" type="noConversion"/>
  </si>
  <si>
    <t>评审项结果</t>
    <phoneticPr fontId="1" type="noConversion"/>
  </si>
  <si>
    <t>评审项意见</t>
    <phoneticPr fontId="1" type="noConversion"/>
  </si>
  <si>
    <t>评审项意见</t>
    <phoneticPr fontId="1" type="noConversion"/>
  </si>
  <si>
    <t>每个评审项结果分为OK、POK（部分OK）、Fail，其中POK和Fail必须说明原因，并附上哪些用例不通过的编号或说明。</t>
    <phoneticPr fontId="1" type="noConversion"/>
  </si>
  <si>
    <t>每个测试用例命名是否规范、唯一</t>
    <phoneticPr fontId="1" type="noConversion"/>
  </si>
  <si>
    <t>每个测试用例的优先级是否合理</t>
    <phoneticPr fontId="1" type="noConversion"/>
  </si>
  <si>
    <t>用例是否按照本部门规定的模板编写</t>
    <phoneticPr fontId="1" type="noConversion"/>
  </si>
  <si>
    <t>测试用例是否给出测试数据，特别是性能、容量、易用</t>
    <phoneticPr fontId="1" type="noConversion"/>
  </si>
  <si>
    <t>测试用例本身描述是否清晰，是否存在二义性，与需求目标一致</t>
    <phoneticPr fontId="1" type="noConversion"/>
  </si>
  <si>
    <t>场景测试用例是否覆盖最主/备选的业务流程</t>
    <phoneticPr fontId="1" type="noConversion"/>
  </si>
  <si>
    <t>可重用（对被测项的当前版本和后续版本）</t>
    <phoneticPr fontId="1" type="noConversion"/>
  </si>
  <si>
    <t>用例覆盖率是否达到相应质量指标</t>
    <phoneticPr fontId="1" type="noConversion"/>
  </si>
  <si>
    <t>《需求规格说明书》是否评审并建立了基线</t>
    <phoneticPr fontId="1" type="noConversion"/>
  </si>
  <si>
    <t>每个测试用例的操作步骤&lt;=6</t>
    <phoneticPr fontId="1" type="noConversion"/>
  </si>
  <si>
    <t>场景测试用例的执行顺序应符合实际的业务流程</t>
    <phoneticPr fontId="1" type="noConversion"/>
  </si>
  <si>
    <t>测试用例测试类型使用是否合理</t>
    <phoneticPr fontId="1" type="noConversion"/>
  </si>
  <si>
    <t>测试用例是否具有完整的前置条件描述和准确简洁的测试摘要</t>
    <phoneticPr fontId="1" type="noConversion"/>
  </si>
  <si>
    <t>覆盖率目标</t>
    <phoneticPr fontId="10" type="noConversion"/>
  </si>
  <si>
    <t>用例覆盖率</t>
    <phoneticPr fontId="10" type="noConversion"/>
  </si>
  <si>
    <t>测试用例类型统计</t>
    <phoneticPr fontId="10" type="noConversion"/>
  </si>
  <si>
    <t>全部测试项</t>
    <phoneticPr fontId="10" type="noConversion"/>
  </si>
  <si>
    <t>级别3</t>
    <phoneticPr fontId="10" type="noConversion"/>
  </si>
  <si>
    <r>
      <t>级别</t>
    </r>
    <r>
      <rPr>
        <b/>
        <sz val="9"/>
        <rFont val="Arial"/>
        <family val="2"/>
      </rPr>
      <t>2</t>
    </r>
    <phoneticPr fontId="10" type="noConversion"/>
  </si>
  <si>
    <t>级别1</t>
    <phoneticPr fontId="10" type="noConversion"/>
  </si>
  <si>
    <t>性能测试</t>
  </si>
  <si>
    <t>生效日期</t>
    <phoneticPr fontId="10" type="noConversion"/>
  </si>
  <si>
    <t>V1.0</t>
    <phoneticPr fontId="10" type="noConversion"/>
  </si>
  <si>
    <t>修改记录</t>
  </si>
  <si>
    <t>日志检查</t>
  </si>
  <si>
    <t>修改内容</t>
  </si>
  <si>
    <t>修改原因</t>
    <phoneticPr fontId="10" type="noConversion"/>
  </si>
  <si>
    <t>修订模版</t>
    <phoneticPr fontId="1" type="noConversion"/>
  </si>
  <si>
    <t>张亮</t>
    <phoneticPr fontId="1" type="noConversion"/>
  </si>
  <si>
    <t xml:space="preserve">
</t>
    <phoneticPr fontId="10" type="noConversion"/>
  </si>
  <si>
    <t>测试用例名称</t>
    <phoneticPr fontId="10" type="noConversion"/>
  </si>
  <si>
    <t>测试数据</t>
    <phoneticPr fontId="1" type="noConversion"/>
  </si>
  <si>
    <t>输出结果</t>
    <phoneticPr fontId="1" type="noConversion"/>
  </si>
  <si>
    <t>测试等级</t>
    <phoneticPr fontId="10" type="noConversion"/>
  </si>
  <si>
    <t>测试类型</t>
    <phoneticPr fontId="10" type="noConversion"/>
  </si>
  <si>
    <t>XXXX测试用例评审表</t>
    <phoneticPr fontId="1" type="noConversion"/>
  </si>
  <si>
    <t xml:space="preserve">               使用范围：公司内部使用</t>
    <phoneticPr fontId="10" type="noConversion"/>
  </si>
  <si>
    <t>功能测试</t>
  </si>
  <si>
    <t>功能测试</t>
    <phoneticPr fontId="1" type="noConversion"/>
  </si>
  <si>
    <t>界面测试</t>
    <phoneticPr fontId="1" type="noConversion"/>
  </si>
  <si>
    <t>功能交互</t>
    <phoneticPr fontId="1" type="noConversion"/>
  </si>
  <si>
    <t>中断测试</t>
    <phoneticPr fontId="1" type="noConversion"/>
  </si>
  <si>
    <t>异常测试</t>
    <phoneticPr fontId="1" type="noConversion"/>
  </si>
  <si>
    <t>压力测试</t>
    <phoneticPr fontId="1" type="noConversion"/>
  </si>
  <si>
    <t>兼容测试</t>
  </si>
  <si>
    <t>兼容测试</t>
    <phoneticPr fontId="1" type="noConversion"/>
  </si>
  <si>
    <t>场景测试</t>
    <phoneticPr fontId="1" type="noConversion"/>
  </si>
  <si>
    <t>升级测试</t>
    <phoneticPr fontId="1" type="noConversion"/>
  </si>
  <si>
    <t>数据检查</t>
    <phoneticPr fontId="1" type="noConversion"/>
  </si>
  <si>
    <t>Chrom</t>
    <phoneticPr fontId="10" type="noConversion"/>
  </si>
  <si>
    <t>Firefox</t>
    <phoneticPr fontId="10" type="noConversion"/>
  </si>
  <si>
    <t>IE10</t>
    <phoneticPr fontId="10" type="noConversion"/>
  </si>
  <si>
    <t>安全测试</t>
    <phoneticPr fontId="1" type="noConversion"/>
  </si>
  <si>
    <t>级别3</t>
    <phoneticPr fontId="10" type="noConversion"/>
  </si>
  <si>
    <t>XXX</t>
    <phoneticPr fontId="1" type="noConversion"/>
  </si>
  <si>
    <t>YYY</t>
    <phoneticPr fontId="1" type="noConversion"/>
  </si>
  <si>
    <t>ZZZ</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</si>
</sst>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b/>
      <sz val="18"/>
      <name val="宋体"/>
      <family val="3"/>
      <charset val="134"/>
      <scheme val="minor"/>
    </font>
    <font>
      <sz val="14"/>
      <name val="宋体"/>
      <family val="3"/>
      <charset val="134"/>
      <scheme val="minor"/>
    </font>
    <font>
      <b/>
      <sz val="14"/>
      <name val="宋体"/>
      <family val="3"/>
      <charset val="134"/>
      <scheme val="minor"/>
    </font>
    <font>
      <sz val="12"/>
      <name val="宋体"/>
      <family val="3"/>
      <charset val="134"/>
    </font>
    <font>
      <sz val="12"/>
      <name val="微软雅黑"/>
      <family val="2"/>
      <charset val="134"/>
    </font>
    <font>
      <b/>
      <sz val="20"/>
      <name val="微软雅黑"/>
      <family val="2"/>
      <charset val="134"/>
    </font>
    <font>
      <sz val="9"/>
      <name val="宋体"/>
      <family val="3"/>
      <charset val="134"/>
    </font>
    <font>
      <b/>
      <sz val="22"/>
      <name val="微软雅黑"/>
      <family val="2"/>
      <charset val="134"/>
    </font>
    <font>
      <sz val="10"/>
      <name val="微软雅黑"/>
      <family val="2"/>
      <charset val="134"/>
    </font>
    <font>
      <sz val="10"/>
      <color rgb="FF000000"/>
      <name val="微软雅黑"/>
      <family val="2"/>
      <charset val="134"/>
    </font>
    <font>
      <sz val="10"/>
      <name val="Arial"/>
      <family val="2"/>
    </font>
    <font>
      <b/>
      <sz val="10"/>
      <color indexed="8"/>
      <name val="微软雅黑"/>
      <family val="2"/>
      <charset val="134"/>
    </font>
    <font>
      <b/>
      <sz val="10"/>
      <name val="微软雅黑"/>
      <family val="2"/>
      <charset val="134"/>
    </font>
    <font>
      <b/>
      <sz val="14"/>
      <name val="微软雅黑"/>
      <family val="2"/>
      <charset val="134"/>
    </font>
    <font>
      <sz val="11"/>
      <color theme="1"/>
      <name val="宋体"/>
      <family val="3"/>
      <charset val="134"/>
      <scheme val="minor"/>
    </font>
    <font>
      <sz val="11"/>
      <color theme="1"/>
      <name val="宋体"/>
      <family val="2"/>
      <scheme val="minor"/>
    </font>
    <font>
      <b/>
      <sz val="10"/>
      <name val="黑体"/>
      <family val="3"/>
      <charset val="134"/>
    </font>
    <font>
      <b/>
      <sz val="10"/>
      <name val="Arial"/>
      <family val="2"/>
    </font>
    <font>
      <b/>
      <u/>
      <sz val="20"/>
      <name val="微软雅黑"/>
      <family val="2"/>
      <charset val="134"/>
    </font>
    <font>
      <b/>
      <sz val="12"/>
      <name val="微软雅黑"/>
      <family val="2"/>
      <charset val="134"/>
    </font>
    <font>
      <b/>
      <sz val="9"/>
      <name val="黑体"/>
      <family val="3"/>
      <charset val="134"/>
    </font>
    <font>
      <b/>
      <sz val="9"/>
      <color theme="9"/>
      <name val="Arial"/>
      <family val="2"/>
    </font>
    <font>
      <b/>
      <sz val="9"/>
      <name val="宋体"/>
      <family val="3"/>
      <charset val="134"/>
    </font>
    <font>
      <b/>
      <sz val="9"/>
      <color indexed="12"/>
      <name val="Arial"/>
      <family val="2"/>
    </font>
    <font>
      <b/>
      <sz val="9"/>
      <name val="Arial"/>
      <family val="2"/>
    </font>
    <font>
      <b/>
      <sz val="11"/>
      <color theme="1"/>
      <name val="微软雅黑"/>
      <family val="2"/>
      <charset val="134"/>
    </font>
    <font>
      <b/>
      <sz val="10"/>
      <color theme="1"/>
      <name val="微软雅黑"/>
      <family val="2"/>
      <charset val="134"/>
    </font>
    <font>
      <sz val="12"/>
      <name val="Arial"/>
      <family val="2"/>
    </font>
    <font>
      <b/>
      <sz val="10"/>
      <name val="宋体"/>
      <family val="3"/>
      <charset val="134"/>
    </font>
    <font>
      <sz val="11"/>
      <name val="Times New Roman"/>
      <family val="1"/>
    </font>
    <font>
      <sz val="9"/>
      <name val="微软雅黑"/>
      <family val="2"/>
      <charset val="134"/>
    </font>
    <font>
      <sz val="10"/>
      <name val="宋体"/>
      <family val="3"/>
      <charset val="134"/>
    </font>
    <font>
      <sz val="9"/>
      <color theme="1"/>
      <name val="微软雅黑"/>
      <family val="2"/>
      <charset val="134"/>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gradientFill degree="90">
        <stop position="0">
          <color theme="0"/>
        </stop>
        <stop position="1">
          <color theme="0"/>
        </stop>
      </gradientFill>
    </fill>
    <fill>
      <patternFill patternType="solid">
        <fgColor indexed="4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7" fillId="0" borderId="0">
      <alignment vertical="center"/>
    </xf>
    <xf numFmtId="0" fontId="14" fillId="0" borderId="0"/>
    <xf numFmtId="0" fontId="7" fillId="0" borderId="0"/>
    <xf numFmtId="0" fontId="18" fillId="0" borderId="0">
      <alignment vertical="center"/>
    </xf>
    <xf numFmtId="0" fontId="19" fillId="0" borderId="0"/>
    <xf numFmtId="0" fontId="7" fillId="0" borderId="0"/>
    <xf numFmtId="0" fontId="31" fillId="0" borderId="0"/>
    <xf numFmtId="0" fontId="7" fillId="0" borderId="0">
      <alignment vertical="center"/>
    </xf>
    <xf numFmtId="0" fontId="33" fillId="0" borderId="0">
      <alignment horizontal="center" vertical="center" wrapText="1"/>
    </xf>
    <xf numFmtId="0" fontId="7" fillId="0" borderId="0"/>
  </cellStyleXfs>
  <cellXfs count="108">
    <xf numFmtId="0" fontId="0" fillId="0" borderId="0" xfId="0"/>
    <xf numFmtId="0" fontId="3" fillId="0" borderId="0" xfId="0" applyFont="1" applyFill="1"/>
    <xf numFmtId="0" fontId="3" fillId="0" borderId="0" xfId="0" applyFont="1" applyFill="1" applyAlignment="1">
      <alignment vertical="center"/>
    </xf>
    <xf numFmtId="0" fontId="3" fillId="0" borderId="0" xfId="0" applyFont="1" applyFill="1" applyAlignment="1">
      <alignment horizontal="center" vertical="center"/>
    </xf>
    <xf numFmtId="0" fontId="5" fillId="0" borderId="0" xfId="0" applyFont="1" applyFill="1" applyAlignment="1">
      <alignment horizontal="center"/>
    </xf>
    <xf numFmtId="0" fontId="5" fillId="0" borderId="0" xfId="0" applyFont="1" applyFill="1" applyAlignment="1">
      <alignment horizontal="center" vertical="center"/>
    </xf>
    <xf numFmtId="0" fontId="6" fillId="2" borderId="0" xfId="0" applyFont="1" applyFill="1" applyAlignment="1">
      <alignment wrapText="1"/>
    </xf>
    <xf numFmtId="0" fontId="6" fillId="2" borderId="0" xfId="0" applyFont="1" applyFill="1"/>
    <xf numFmtId="0" fontId="3" fillId="0" borderId="0" xfId="0" applyFont="1" applyFill="1" applyAlignment="1">
      <alignment horizontal="left"/>
    </xf>
    <xf numFmtId="0" fontId="6" fillId="2" borderId="0" xfId="0" applyFont="1" applyFill="1" applyAlignment="1">
      <alignment horizontal="center" vertical="center"/>
    </xf>
    <xf numFmtId="0" fontId="0" fillId="0" borderId="0" xfId="0" applyAlignment="1">
      <alignment horizontal="center" vertical="center"/>
    </xf>
    <xf numFmtId="0" fontId="16" fillId="4" borderId="13" xfId="2" applyFont="1" applyFill="1" applyBorder="1" applyAlignment="1">
      <alignment horizontal="center" vertical="center"/>
    </xf>
    <xf numFmtId="0" fontId="16" fillId="4" borderId="14" xfId="2" applyFont="1" applyFill="1" applyBorder="1" applyAlignment="1">
      <alignment horizontal="center" vertical="center"/>
    </xf>
    <xf numFmtId="0" fontId="16" fillId="4" borderId="18" xfId="2" applyFont="1" applyFill="1" applyBorder="1" applyAlignment="1">
      <alignment horizontal="center" vertical="center"/>
    </xf>
    <xf numFmtId="0" fontId="16" fillId="4" borderId="19" xfId="2" applyFont="1" applyFill="1" applyBorder="1" applyAlignment="1">
      <alignment horizontal="center" vertical="center"/>
    </xf>
    <xf numFmtId="0" fontId="12" fillId="5" borderId="20" xfId="2" applyFont="1" applyFill="1" applyBorder="1" applyAlignment="1">
      <alignment horizontal="center"/>
    </xf>
    <xf numFmtId="0" fontId="12" fillId="5" borderId="21" xfId="2" applyFont="1" applyFill="1" applyBorder="1"/>
    <xf numFmtId="0" fontId="12" fillId="5" borderId="25" xfId="2" applyFont="1" applyFill="1" applyBorder="1"/>
    <xf numFmtId="0" fontId="8" fillId="3" borderId="0" xfId="5" applyFont="1" applyFill="1" applyBorder="1" applyAlignment="1">
      <alignment vertical="center"/>
    </xf>
    <xf numFmtId="0" fontId="19" fillId="0" borderId="0" xfId="5"/>
    <xf numFmtId="0" fontId="8" fillId="3" borderId="1" xfId="5" applyFont="1" applyFill="1" applyBorder="1" applyAlignment="1">
      <alignment vertical="center"/>
    </xf>
    <xf numFmtId="0" fontId="8" fillId="3" borderId="2" xfId="5" applyFont="1" applyFill="1" applyBorder="1" applyAlignment="1">
      <alignment vertical="center"/>
    </xf>
    <xf numFmtId="0" fontId="8" fillId="3" borderId="3" xfId="5" applyFont="1" applyFill="1" applyBorder="1" applyAlignment="1">
      <alignment vertical="center"/>
    </xf>
    <xf numFmtId="0" fontId="8" fillId="3" borderId="4" xfId="5" applyFont="1" applyFill="1" applyBorder="1" applyAlignment="1">
      <alignment vertical="center"/>
    </xf>
    <xf numFmtId="0" fontId="8" fillId="3" borderId="5" xfId="5" applyFont="1" applyFill="1" applyBorder="1" applyAlignment="1">
      <alignment vertical="center"/>
    </xf>
    <xf numFmtId="0" fontId="10" fillId="0" borderId="0" xfId="6" applyFont="1" applyFill="1" applyBorder="1" applyAlignment="1">
      <alignment horizontal="left" vertical="center" wrapText="1"/>
    </xf>
    <xf numFmtId="0" fontId="11" fillId="3" borderId="0" xfId="5" applyFont="1" applyFill="1" applyBorder="1" applyAlignment="1"/>
    <xf numFmtId="0" fontId="24" fillId="6" borderId="40" xfId="6" applyFont="1" applyFill="1" applyBorder="1" applyAlignment="1">
      <alignment horizontal="center" vertical="center" wrapText="1"/>
    </xf>
    <xf numFmtId="0" fontId="25" fillId="0" borderId="41" xfId="6" applyNumberFormat="1" applyFont="1" applyFill="1" applyBorder="1" applyAlignment="1">
      <alignment horizontal="center" vertical="center" wrapText="1"/>
    </xf>
    <xf numFmtId="0" fontId="26" fillId="6" borderId="41" xfId="6" applyFont="1" applyFill="1" applyBorder="1" applyAlignment="1">
      <alignment horizontal="center" vertical="center" wrapText="1"/>
    </xf>
    <xf numFmtId="0" fontId="27" fillId="0" borderId="41" xfId="6" applyNumberFormat="1" applyFont="1" applyFill="1" applyBorder="1" applyAlignment="1" applyProtection="1">
      <alignment horizontal="center" vertical="center" wrapText="1"/>
    </xf>
    <xf numFmtId="0" fontId="27" fillId="0" borderId="42" xfId="6" applyNumberFormat="1" applyFont="1" applyFill="1" applyBorder="1" applyAlignment="1">
      <alignment horizontal="center" vertical="center" wrapText="1"/>
    </xf>
    <xf numFmtId="0" fontId="24" fillId="6" borderId="43" xfId="6" applyFont="1" applyFill="1" applyBorder="1" applyAlignment="1">
      <alignment horizontal="left" vertical="center" wrapText="1"/>
    </xf>
    <xf numFmtId="0" fontId="27" fillId="0" borderId="44" xfId="6" applyNumberFormat="1" applyFont="1" applyFill="1" applyBorder="1" applyAlignment="1">
      <alignment horizontal="center" vertical="center" wrapText="1"/>
    </xf>
    <xf numFmtId="0" fontId="26" fillId="6" borderId="44" xfId="6" applyFont="1" applyFill="1" applyBorder="1" applyAlignment="1">
      <alignment horizontal="center" vertical="center" wrapText="1"/>
    </xf>
    <xf numFmtId="0" fontId="27" fillId="0" borderId="44" xfId="6" applyFont="1" applyFill="1" applyBorder="1" applyAlignment="1">
      <alignment horizontal="center" vertical="center" wrapText="1"/>
    </xf>
    <xf numFmtId="0" fontId="27" fillId="0" borderId="45" xfId="6" applyFont="1" applyFill="1" applyBorder="1" applyAlignment="1">
      <alignment horizontal="center" vertical="center" wrapText="1"/>
    </xf>
    <xf numFmtId="0" fontId="15" fillId="7" borderId="0" xfId="2" applyFont="1" applyFill="1" applyBorder="1" applyAlignment="1">
      <alignment vertical="center"/>
    </xf>
    <xf numFmtId="0" fontId="12" fillId="0" borderId="6" xfId="5" applyFont="1" applyBorder="1" applyAlignment="1">
      <alignment horizontal="center" vertical="top" wrapText="1"/>
    </xf>
    <xf numFmtId="0" fontId="12" fillId="0" borderId="7" xfId="5" applyFont="1" applyBorder="1" applyAlignment="1">
      <alignment horizontal="center" vertical="top" wrapText="1"/>
    </xf>
    <xf numFmtId="0" fontId="13" fillId="0" borderId="8" xfId="5" applyFont="1" applyBorder="1" applyAlignment="1">
      <alignment horizontal="center" vertical="top" wrapText="1"/>
    </xf>
    <xf numFmtId="0" fontId="12" fillId="0" borderId="9" xfId="5" applyFont="1" applyBorder="1" applyAlignment="1">
      <alignment horizontal="center" vertical="top" wrapText="1"/>
    </xf>
    <xf numFmtId="0" fontId="13" fillId="0" borderId="9" xfId="5" applyFont="1" applyBorder="1" applyAlignment="1">
      <alignment horizontal="center" vertical="top" wrapText="1"/>
    </xf>
    <xf numFmtId="14" fontId="13" fillId="0" borderId="9" xfId="5" applyNumberFormat="1" applyFont="1" applyBorder="1" applyAlignment="1">
      <alignment horizontal="center" vertical="top" wrapText="1"/>
    </xf>
    <xf numFmtId="14" fontId="12" fillId="5" borderId="21" xfId="2" applyNumberFormat="1" applyFont="1" applyFill="1" applyBorder="1"/>
    <xf numFmtId="0" fontId="8" fillId="3" borderId="26" xfId="5" applyFont="1" applyFill="1" applyBorder="1" applyAlignment="1">
      <alignment vertical="center"/>
    </xf>
    <xf numFmtId="0" fontId="8" fillId="3" borderId="27" xfId="5" applyFont="1" applyFill="1" applyBorder="1" applyAlignment="1">
      <alignment vertical="center"/>
    </xf>
    <xf numFmtId="0" fontId="8" fillId="3" borderId="27" xfId="5" applyFont="1" applyFill="1" applyBorder="1" applyAlignment="1">
      <alignment vertical="center" wrapText="1"/>
    </xf>
    <xf numFmtId="0" fontId="8" fillId="3" borderId="9" xfId="5" applyFont="1" applyFill="1" applyBorder="1" applyAlignment="1">
      <alignment vertical="center"/>
    </xf>
    <xf numFmtId="0" fontId="8" fillId="3" borderId="0" xfId="5" applyFont="1" applyFill="1" applyBorder="1" applyAlignment="1">
      <alignment vertical="center" wrapText="1"/>
    </xf>
    <xf numFmtId="0" fontId="32" fillId="8" borderId="46" xfId="7" applyNumberFormat="1" applyFont="1" applyFill="1" applyBorder="1" applyAlignment="1" applyProtection="1">
      <alignment horizontal="center" vertical="center"/>
    </xf>
    <xf numFmtId="0" fontId="32" fillId="8" borderId="46" xfId="7" applyNumberFormat="1" applyFont="1" applyFill="1" applyBorder="1" applyAlignment="1" applyProtection="1">
      <alignment horizontal="center" vertical="center" wrapText="1"/>
    </xf>
    <xf numFmtId="0" fontId="7" fillId="0" borderId="0" xfId="8">
      <alignment vertical="center"/>
    </xf>
    <xf numFmtId="0" fontId="34" fillId="0" borderId="44" xfId="9" applyFont="1" applyBorder="1" applyAlignment="1">
      <alignment horizontal="center" vertical="center"/>
    </xf>
    <xf numFmtId="0" fontId="34" fillId="0" borderId="44" xfId="9" applyFont="1" applyBorder="1" applyAlignment="1">
      <alignment horizontal="center" vertical="center" wrapText="1"/>
    </xf>
    <xf numFmtId="0" fontId="34" fillId="0" borderId="44" xfId="9" applyFont="1" applyBorder="1" applyAlignment="1">
      <alignment horizontal="left" vertical="top" wrapText="1"/>
    </xf>
    <xf numFmtId="0" fontId="34" fillId="0" borderId="44" xfId="9" applyFont="1" applyBorder="1" applyAlignment="1">
      <alignment horizontal="left" vertical="center" wrapText="1"/>
    </xf>
    <xf numFmtId="0" fontId="35" fillId="0" borderId="44" xfId="8" applyFont="1" applyBorder="1" applyAlignment="1">
      <alignment horizontal="center" vertical="center"/>
    </xf>
    <xf numFmtId="0" fontId="35" fillId="0" borderId="0" xfId="8" applyFont="1">
      <alignment vertical="center"/>
    </xf>
    <xf numFmtId="0" fontId="35" fillId="0" borderId="0" xfId="8" applyFont="1" applyAlignment="1">
      <alignment vertical="center" wrapText="1"/>
    </xf>
    <xf numFmtId="0" fontId="35" fillId="0" borderId="0" xfId="8" applyFont="1" applyAlignment="1">
      <alignment vertical="center"/>
    </xf>
    <xf numFmtId="0" fontId="35" fillId="0" borderId="0" xfId="8" applyFont="1" applyAlignment="1">
      <alignment horizontal="center" vertical="center"/>
    </xf>
    <xf numFmtId="0" fontId="7" fillId="0" borderId="0" xfId="8" applyAlignment="1">
      <alignment vertical="center" wrapText="1"/>
    </xf>
    <xf numFmtId="0" fontId="7" fillId="0" borderId="0" xfId="8" applyAlignment="1">
      <alignment vertical="center"/>
    </xf>
    <xf numFmtId="0" fontId="7" fillId="0" borderId="0" xfId="8" applyAlignment="1">
      <alignment horizontal="center" vertical="center"/>
    </xf>
    <xf numFmtId="0" fontId="30" fillId="3" borderId="0" xfId="5" applyFont="1" applyFill="1" applyBorder="1" applyAlignment="1">
      <alignment horizontal="center"/>
    </xf>
    <xf numFmtId="0" fontId="30" fillId="3" borderId="0" xfId="5" applyFont="1" applyFill="1" applyBorder="1"/>
    <xf numFmtId="0" fontId="36" fillId="0" borderId="0" xfId="0" applyFont="1"/>
    <xf numFmtId="0" fontId="29" fillId="3" borderId="0" xfId="5" applyFont="1" applyFill="1" applyBorder="1" applyAlignment="1">
      <alignment horizontal="center"/>
    </xf>
    <xf numFmtId="0" fontId="15" fillId="4" borderId="10" xfId="2" applyFont="1" applyFill="1" applyBorder="1" applyAlignment="1">
      <alignment horizontal="center" vertical="center"/>
    </xf>
    <xf numFmtId="0" fontId="19" fillId="0" borderId="11" xfId="5" applyBorder="1" applyAlignment="1">
      <alignment horizontal="center" vertical="center"/>
    </xf>
    <xf numFmtId="0" fontId="19" fillId="0" borderId="12" xfId="5" applyBorder="1" applyAlignment="1">
      <alignment horizontal="center" vertical="center"/>
    </xf>
    <xf numFmtId="0" fontId="16" fillId="4" borderId="15" xfId="2" applyFont="1" applyFill="1" applyBorder="1" applyAlignment="1">
      <alignment horizontal="center" vertical="center"/>
    </xf>
    <xf numFmtId="0" fontId="16" fillId="4" borderId="16" xfId="2" applyFont="1" applyFill="1" applyBorder="1" applyAlignment="1">
      <alignment horizontal="center" vertical="center"/>
    </xf>
    <xf numFmtId="0" fontId="16" fillId="4" borderId="17" xfId="2" applyFont="1" applyFill="1" applyBorder="1" applyAlignment="1">
      <alignment horizontal="center" vertical="center"/>
    </xf>
    <xf numFmtId="0" fontId="12" fillId="5" borderId="22" xfId="2" applyFont="1" applyFill="1" applyBorder="1" applyAlignment="1"/>
    <xf numFmtId="0" fontId="12" fillId="5" borderId="23" xfId="2" applyFont="1" applyFill="1" applyBorder="1" applyAlignment="1"/>
    <xf numFmtId="0" fontId="12" fillId="5" borderId="24" xfId="2" applyFont="1" applyFill="1" applyBorder="1" applyAlignment="1"/>
    <xf numFmtId="0" fontId="17" fillId="3" borderId="0" xfId="5" applyFont="1" applyFill="1" applyBorder="1" applyAlignment="1">
      <alignment horizontal="center"/>
    </xf>
    <xf numFmtId="0" fontId="19" fillId="0" borderId="0" xfId="5" applyBorder="1" applyAlignment="1">
      <alignment horizontal="center" vertical="center"/>
    </xf>
    <xf numFmtId="0" fontId="20" fillId="6" borderId="28" xfId="6" applyFont="1" applyFill="1" applyBorder="1" applyAlignment="1">
      <alignment horizontal="center" vertical="center" wrapText="1"/>
    </xf>
    <xf numFmtId="0" fontId="20" fillId="6" borderId="29" xfId="6" applyFont="1" applyFill="1" applyBorder="1" applyAlignment="1">
      <alignment horizontal="center" vertical="center" wrapText="1"/>
    </xf>
    <xf numFmtId="9" fontId="21" fillId="0" borderId="29" xfId="6" applyNumberFormat="1" applyFont="1" applyFill="1" applyBorder="1" applyAlignment="1">
      <alignment horizontal="center" vertical="center" wrapText="1"/>
    </xf>
    <xf numFmtId="0" fontId="21" fillId="0" borderId="29" xfId="6" applyFont="1" applyFill="1" applyBorder="1" applyAlignment="1">
      <alignment horizontal="center" vertical="center" wrapText="1"/>
    </xf>
    <xf numFmtId="0" fontId="21" fillId="0" borderId="30" xfId="6" applyFont="1" applyFill="1" applyBorder="1" applyAlignment="1">
      <alignment horizontal="center" vertical="center" wrapText="1"/>
    </xf>
    <xf numFmtId="0" fontId="20" fillId="6" borderId="31" xfId="6" applyFont="1" applyFill="1" applyBorder="1" applyAlignment="1">
      <alignment horizontal="center" vertical="center" wrapText="1"/>
    </xf>
    <xf numFmtId="0" fontId="20" fillId="6" borderId="32" xfId="6" applyFont="1" applyFill="1" applyBorder="1" applyAlignment="1">
      <alignment horizontal="center" vertical="center" wrapText="1"/>
    </xf>
    <xf numFmtId="10" fontId="21" fillId="0" borderId="32" xfId="6" applyNumberFormat="1" applyFont="1" applyFill="1" applyBorder="1" applyAlignment="1">
      <alignment horizontal="center" vertical="center" wrapText="1"/>
    </xf>
    <xf numFmtId="10" fontId="21" fillId="0" borderId="33" xfId="6" applyNumberFormat="1" applyFont="1" applyFill="1" applyBorder="1" applyAlignment="1">
      <alignment horizontal="center" vertical="center" wrapText="1"/>
    </xf>
    <xf numFmtId="0" fontId="22" fillId="3" borderId="4" xfId="5" applyFont="1" applyFill="1" applyBorder="1" applyAlignment="1">
      <alignment horizontal="left"/>
    </xf>
    <xf numFmtId="0" fontId="9" fillId="3" borderId="0" xfId="5" applyFont="1" applyFill="1" applyBorder="1" applyAlignment="1">
      <alignment horizontal="left"/>
    </xf>
    <xf numFmtId="0" fontId="9" fillId="3" borderId="5" xfId="5" applyFont="1" applyFill="1" applyBorder="1" applyAlignment="1">
      <alignment horizontal="left"/>
    </xf>
    <xf numFmtId="0" fontId="9" fillId="3" borderId="4" xfId="5" applyFont="1" applyFill="1" applyBorder="1" applyAlignment="1">
      <alignment horizontal="center" vertical="center"/>
    </xf>
    <xf numFmtId="0" fontId="23" fillId="3" borderId="0" xfId="5" applyFont="1" applyFill="1" applyBorder="1" applyAlignment="1">
      <alignment horizontal="center" vertical="center"/>
    </xf>
    <xf numFmtId="0" fontId="23" fillId="3" borderId="5" xfId="5" applyFont="1" applyFill="1" applyBorder="1" applyAlignment="1">
      <alignment horizontal="center" vertical="center"/>
    </xf>
    <xf numFmtId="0" fontId="20" fillId="6" borderId="34" xfId="6" applyFont="1" applyFill="1" applyBorder="1" applyAlignment="1">
      <alignment horizontal="center" vertical="center" wrapText="1"/>
    </xf>
    <xf numFmtId="0" fontId="20" fillId="6" borderId="35" xfId="6" applyFont="1" applyFill="1" applyBorder="1" applyAlignment="1">
      <alignment horizontal="center" vertical="center" wrapText="1"/>
    </xf>
    <xf numFmtId="0" fontId="20" fillId="6" borderId="36" xfId="6" applyFont="1" applyFill="1" applyBorder="1" applyAlignment="1">
      <alignment horizontal="center" vertical="center" wrapText="1"/>
    </xf>
    <xf numFmtId="0" fontId="20" fillId="6" borderId="37" xfId="6" applyFont="1" applyFill="1" applyBorder="1" applyAlignment="1">
      <alignment horizontal="center" vertical="center" wrapText="1"/>
    </xf>
    <xf numFmtId="0" fontId="20" fillId="6" borderId="38" xfId="6" applyFont="1" applyFill="1" applyBorder="1" applyAlignment="1">
      <alignment horizontal="center" vertical="center" wrapText="1"/>
    </xf>
    <xf numFmtId="0" fontId="20" fillId="6" borderId="39" xfId="6" applyFont="1" applyFill="1" applyBorder="1" applyAlignment="1">
      <alignment horizontal="center" vertical="center" wrapText="1"/>
    </xf>
    <xf numFmtId="0" fontId="3" fillId="0" borderId="0" xfId="0" applyFont="1" applyFill="1" applyAlignment="1">
      <alignment horizontal="center"/>
    </xf>
    <xf numFmtId="0" fontId="5" fillId="0" borderId="0" xfId="0" applyFont="1" applyFill="1" applyAlignment="1">
      <alignment horizontal="center"/>
    </xf>
    <xf numFmtId="0" fontId="3" fillId="0" borderId="0" xfId="0" applyFont="1" applyFill="1" applyAlignment="1">
      <alignment horizontal="left"/>
    </xf>
    <xf numFmtId="0" fontId="6" fillId="0" borderId="0" xfId="0" applyFont="1" applyFill="1" applyAlignment="1">
      <alignment horizontal="left"/>
    </xf>
    <xf numFmtId="0" fontId="4" fillId="0" borderId="0" xfId="0" applyFont="1" applyFill="1" applyAlignment="1">
      <alignment horizontal="center"/>
    </xf>
    <xf numFmtId="0" fontId="2" fillId="0" borderId="0" xfId="0" applyFont="1" applyFill="1" applyAlignment="1">
      <alignment horizontal="center"/>
    </xf>
    <xf numFmtId="0" fontId="5" fillId="0" borderId="0" xfId="0" applyFont="1" applyFill="1" applyAlignment="1">
      <alignment horizontal="center" vertical="center"/>
    </xf>
  </cellXfs>
  <cellStyles count="11">
    <cellStyle name="0,0_x000d__x000a_NA_x000d__x000a_" xfId="3"/>
    <cellStyle name="常规" xfId="0" builtinId="0"/>
    <cellStyle name="常规 2" xfId="1"/>
    <cellStyle name="常规 2 12" xfId="10"/>
    <cellStyle name="常规 3" xfId="4"/>
    <cellStyle name="常规 3 3" xfId="9"/>
    <cellStyle name="常规 9" xfId="5"/>
    <cellStyle name="常规_(模板)" xfId="2"/>
    <cellStyle name="常规_GT810测试列表-记录" xfId="6"/>
    <cellStyle name="常规_TeloneR03V00需求跟踪矩阵" xfId="7"/>
    <cellStyle name="常规_测试设计表单"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719;&#20214;&#27979;&#35797;&#25991;&#26723;\&#27979;&#35797;&#26041;&#26696;&#25991;&#26723;\&#21326;&#20026;&#27979;&#35797;&#38656;&#27714;&#20998;&#26512;&#36807;&#31243;&#35814;&#35299;(MINI9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原始需求来源"/>
      <sheetName val="原始需求整理"/>
      <sheetName val="继承性分析"/>
      <sheetName val="测试原始需求"/>
      <sheetName val="测试规格分析准备"/>
      <sheetName val="测试类型分析"/>
      <sheetName val="功能交互分析"/>
      <sheetName val="测试特性建模准备"/>
      <sheetName val="测试特性建模过程"/>
      <sheetName val="产品测试规格整合"/>
      <sheetName val="产品测试规格"/>
    </sheetNames>
    <sheetDataSet>
      <sheetData sheetId="0"/>
      <sheetData sheetId="1">
        <row r="3">
          <cell r="B3" t="str">
            <v>DR001</v>
          </cell>
        </row>
        <row r="4">
          <cell r="B4" t="str">
            <v>DR002</v>
          </cell>
        </row>
        <row r="5">
          <cell r="B5" t="str">
            <v>DR003</v>
          </cell>
        </row>
        <row r="6">
          <cell r="B6" t="str">
            <v>UR001</v>
          </cell>
        </row>
        <row r="7">
          <cell r="B7" t="str">
            <v>PR001</v>
          </cell>
        </row>
        <row r="8">
          <cell r="B8" t="str">
            <v>SR001</v>
          </cell>
        </row>
        <row r="9">
          <cell r="B9" t="str">
            <v>ER001</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topLeftCell="B1" workbookViewId="0">
      <selection activeCell="O24" sqref="O24"/>
    </sheetView>
  </sheetViews>
  <sheetFormatPr defaultRowHeight="13.5"/>
  <cols>
    <col min="1" max="4" width="9" style="19"/>
    <col min="5" max="5" width="10" style="19" bestFit="1" customWidth="1"/>
    <col min="6" max="16384" width="9" style="19"/>
  </cols>
  <sheetData>
    <row r="1" spans="1:21" ht="18" thickBot="1">
      <c r="A1" s="18"/>
      <c r="B1" s="18"/>
      <c r="C1" s="18"/>
      <c r="D1" s="18"/>
      <c r="E1" s="18"/>
      <c r="F1" s="18"/>
      <c r="G1" s="18"/>
      <c r="H1" s="18"/>
      <c r="I1" s="18"/>
      <c r="J1" s="18"/>
      <c r="K1" s="18"/>
    </row>
    <row r="2" spans="1:21" ht="18.75" thickTop="1" thickBot="1">
      <c r="A2" s="18"/>
      <c r="B2" s="20"/>
      <c r="C2" s="21"/>
      <c r="D2" s="21"/>
      <c r="E2" s="21"/>
      <c r="F2" s="21"/>
      <c r="G2" s="21"/>
      <c r="H2" s="21"/>
      <c r="I2" s="21"/>
      <c r="J2" s="21"/>
      <c r="K2" s="22"/>
      <c r="N2" s="80" t="s">
        <v>51</v>
      </c>
      <c r="O2" s="81"/>
      <c r="P2" s="82">
        <v>1</v>
      </c>
      <c r="Q2" s="83"/>
      <c r="R2" s="83"/>
      <c r="S2" s="83"/>
      <c r="T2" s="83"/>
      <c r="U2" s="84"/>
    </row>
    <row r="3" spans="1:21" ht="18" customHeight="1" thickBot="1">
      <c r="A3" s="18"/>
      <c r="B3" s="23"/>
      <c r="C3" s="18"/>
      <c r="D3" s="18"/>
      <c r="E3" s="18"/>
      <c r="F3" s="18"/>
      <c r="G3" s="18"/>
      <c r="H3" s="18"/>
      <c r="I3" s="18"/>
      <c r="J3" s="18"/>
      <c r="K3" s="24"/>
      <c r="N3" s="85" t="s">
        <v>52</v>
      </c>
      <c r="O3" s="86"/>
      <c r="P3" s="87"/>
      <c r="Q3" s="87"/>
      <c r="R3" s="87"/>
      <c r="S3" s="87"/>
      <c r="T3" s="87"/>
      <c r="U3" s="88"/>
    </row>
    <row r="4" spans="1:21" ht="30.75" thickTop="1" thickBot="1">
      <c r="A4" s="18"/>
      <c r="B4" s="89"/>
      <c r="C4" s="90"/>
      <c r="D4" s="90"/>
      <c r="E4" s="90"/>
      <c r="F4" s="90"/>
      <c r="G4" s="90"/>
      <c r="H4" s="90"/>
      <c r="I4" s="90"/>
      <c r="J4" s="90"/>
      <c r="K4" s="91"/>
      <c r="N4" s="25"/>
      <c r="O4" s="25"/>
      <c r="P4" s="25"/>
      <c r="Q4" s="25"/>
      <c r="R4" s="25"/>
      <c r="S4" s="25"/>
      <c r="T4" s="25"/>
      <c r="U4" s="25"/>
    </row>
    <row r="5" spans="1:21" ht="24.75" customHeight="1" thickTop="1">
      <c r="A5" s="18"/>
      <c r="B5" s="92" t="s">
        <v>73</v>
      </c>
      <c r="C5" s="93"/>
      <c r="D5" s="93"/>
      <c r="E5" s="93"/>
      <c r="F5" s="93"/>
      <c r="G5" s="93"/>
      <c r="H5" s="93"/>
      <c r="I5" s="93"/>
      <c r="J5" s="93"/>
      <c r="K5" s="94"/>
      <c r="N5" s="95" t="s">
        <v>53</v>
      </c>
      <c r="O5" s="96"/>
      <c r="P5" s="96"/>
      <c r="Q5" s="96"/>
      <c r="R5" s="96"/>
      <c r="S5" s="96"/>
      <c r="T5" s="96"/>
      <c r="U5" s="97"/>
    </row>
    <row r="6" spans="1:21" ht="18" thickBot="1">
      <c r="A6" s="18"/>
      <c r="B6" s="23"/>
      <c r="C6" s="18"/>
      <c r="D6" s="18"/>
      <c r="E6" s="18"/>
      <c r="F6" s="18"/>
      <c r="G6" s="18"/>
      <c r="H6" s="18"/>
      <c r="I6" s="18"/>
      <c r="J6" s="18"/>
      <c r="K6" s="24"/>
      <c r="N6" s="98"/>
      <c r="O6" s="99"/>
      <c r="P6" s="99"/>
      <c r="Q6" s="99"/>
      <c r="R6" s="99"/>
      <c r="S6" s="99"/>
      <c r="T6" s="99"/>
      <c r="U6" s="100"/>
    </row>
    <row r="7" spans="1:21" ht="32.25" thickTop="1">
      <c r="A7" s="18"/>
      <c r="B7" s="23"/>
      <c r="C7" s="18"/>
      <c r="D7" s="18"/>
      <c r="E7" s="26"/>
      <c r="F7" s="18"/>
      <c r="G7" s="18"/>
      <c r="H7" s="18"/>
      <c r="I7" s="18"/>
      <c r="J7" s="18"/>
      <c r="K7" s="24"/>
      <c r="N7" s="27" t="s">
        <v>54</v>
      </c>
      <c r="O7" s="28">
        <f>COUNTA(测试用例类型!A:A)-1</f>
        <v>3</v>
      </c>
      <c r="P7" s="29" t="s">
        <v>91</v>
      </c>
      <c r="Q7" s="30">
        <f>COUNTIF(测试用例类型!D:D,"3")</f>
        <v>1</v>
      </c>
      <c r="R7" s="29" t="s">
        <v>56</v>
      </c>
      <c r="S7" s="30">
        <f>COUNTIF(测试用例类型!D:D,"2")</f>
        <v>1</v>
      </c>
      <c r="T7" s="29" t="s">
        <v>57</v>
      </c>
      <c r="U7" s="31">
        <f>COUNTIF(测试用例类型!D:D,"1")</f>
        <v>1</v>
      </c>
    </row>
    <row r="8" spans="1:21" ht="17.25">
      <c r="A8" s="18"/>
      <c r="B8" s="23"/>
      <c r="C8" s="18"/>
      <c r="D8" s="18"/>
      <c r="E8" s="18"/>
      <c r="F8" s="18"/>
      <c r="G8" s="18"/>
      <c r="H8" s="18"/>
      <c r="I8" s="18"/>
      <c r="J8" s="18"/>
      <c r="K8" s="24"/>
      <c r="N8" s="32" t="s">
        <v>76</v>
      </c>
      <c r="O8" s="33">
        <f>COUNTIF(测试用例类型!E:E,"功能测试")</f>
        <v>1</v>
      </c>
      <c r="P8" s="29" t="s">
        <v>55</v>
      </c>
      <c r="Q8" s="33">
        <f>COUNTIFS(测试用例类型!E:E,"功能测试",测试用例类型!D:D,"3")</f>
        <v>1</v>
      </c>
      <c r="R8" s="34" t="s">
        <v>56</v>
      </c>
      <c r="S8" s="35">
        <f>COUNTIFS(测试用例类型!E:E,"功能测试",测试用例类型!D:D,"2")</f>
        <v>0</v>
      </c>
      <c r="T8" s="34" t="s">
        <v>57</v>
      </c>
      <c r="U8" s="36">
        <f>COUNTIFS(测试用例类型!E:E,"功能测试",测试用例类型!D:D,"1")</f>
        <v>0</v>
      </c>
    </row>
    <row r="9" spans="1:21" ht="17.25">
      <c r="A9" s="18"/>
      <c r="B9" s="23"/>
      <c r="C9" s="18"/>
      <c r="D9" s="18"/>
      <c r="E9" s="18"/>
      <c r="F9" s="18"/>
      <c r="G9" s="18"/>
      <c r="H9" s="18"/>
      <c r="I9" s="18"/>
      <c r="J9" s="18"/>
      <c r="K9" s="24"/>
      <c r="N9" s="32" t="s">
        <v>77</v>
      </c>
      <c r="O9" s="33">
        <f>COUNTIF(测试用例类型!E:E,"界面测试")</f>
        <v>0</v>
      </c>
      <c r="P9" s="29" t="s">
        <v>55</v>
      </c>
      <c r="Q9" s="33">
        <f>COUNTIFS(测试用例类型!E:E,"界面测试",测试用例类型!D:D,"3")</f>
        <v>0</v>
      </c>
      <c r="R9" s="34" t="s">
        <v>56</v>
      </c>
      <c r="S9" s="35">
        <f>COUNTIFS(测试用例类型!E:E,"界面测试",测试用例类型!D:D,"2")</f>
        <v>0</v>
      </c>
      <c r="T9" s="34" t="s">
        <v>57</v>
      </c>
      <c r="U9" s="36">
        <f>COUNTIFS(测试用例类型!E:E,"界面测试",测试用例类型!D:D,"1")</f>
        <v>0</v>
      </c>
    </row>
    <row r="10" spans="1:21" ht="17.25">
      <c r="A10" s="18"/>
      <c r="B10" s="23"/>
      <c r="C10" s="18"/>
      <c r="D10" s="18"/>
      <c r="E10" s="18"/>
      <c r="F10" s="18"/>
      <c r="G10" s="18"/>
      <c r="H10" s="18"/>
      <c r="I10" s="18"/>
      <c r="J10" s="18"/>
      <c r="K10" s="24"/>
      <c r="N10" s="32" t="s">
        <v>78</v>
      </c>
      <c r="O10" s="33">
        <f>COUNTIF(测试用例类型!E:E,"功能交互")</f>
        <v>0</v>
      </c>
      <c r="P10" s="29" t="s">
        <v>55</v>
      </c>
      <c r="Q10" s="33">
        <f>COUNTIFS(测试用例类型!E:E,"功能交互",测试用例类型!D:D,"3")</f>
        <v>0</v>
      </c>
      <c r="R10" s="34" t="s">
        <v>56</v>
      </c>
      <c r="S10" s="35">
        <f>COUNTIFS(测试用例类型!E:E,"功能交互",测试用例类型!D:D,"2")</f>
        <v>0</v>
      </c>
      <c r="T10" s="34" t="s">
        <v>57</v>
      </c>
      <c r="U10" s="36">
        <f>COUNTIFS(测试用例类型!E:E,"功能交互",测试用例类型!D:D,"1")</f>
        <v>0</v>
      </c>
    </row>
    <row r="11" spans="1:21" ht="17.25">
      <c r="A11" s="18"/>
      <c r="B11" s="23"/>
      <c r="C11" s="18"/>
      <c r="D11" s="18"/>
      <c r="E11" s="18"/>
      <c r="F11" s="18"/>
      <c r="G11" s="18"/>
      <c r="H11" s="18"/>
      <c r="I11" s="18"/>
      <c r="J11" s="18"/>
      <c r="K11" s="24"/>
      <c r="N11" s="32" t="s">
        <v>79</v>
      </c>
      <c r="O11" s="33">
        <f>COUNTIF(测试用例类型!E:E,"中断测试")</f>
        <v>0</v>
      </c>
      <c r="P11" s="29" t="s">
        <v>55</v>
      </c>
      <c r="Q11" s="33">
        <f>COUNTIFS(测试用例类型!E:E,"中断测试",测试用例类型!D:D,"3")</f>
        <v>0</v>
      </c>
      <c r="R11" s="34" t="s">
        <v>56</v>
      </c>
      <c r="S11" s="35">
        <f>COUNTIFS(测试用例类型!E:E,"中断测试",测试用例类型!D:D,"2")</f>
        <v>0</v>
      </c>
      <c r="T11" s="34" t="s">
        <v>57</v>
      </c>
      <c r="U11" s="36">
        <f>COUNTIFS(测试用例类型!E:E,"中断测试",测试用例类型!D:D,"1")</f>
        <v>0</v>
      </c>
    </row>
    <row r="12" spans="1:21" ht="17.25">
      <c r="A12" s="18"/>
      <c r="B12" s="23"/>
      <c r="C12" s="18"/>
      <c r="D12" s="18"/>
      <c r="E12" s="18"/>
      <c r="F12" s="18"/>
      <c r="G12" s="18"/>
      <c r="H12" s="18"/>
      <c r="I12" s="18"/>
      <c r="J12" s="18"/>
      <c r="K12" s="24"/>
      <c r="N12" s="32" t="s">
        <v>80</v>
      </c>
      <c r="O12" s="33">
        <f>COUNTIF(测试用例类型!E:E,"异常测试")</f>
        <v>0</v>
      </c>
      <c r="P12" s="29" t="s">
        <v>55</v>
      </c>
      <c r="Q12" s="33">
        <f>COUNTIFS(测试用例类型!E:E,"异常测试",测试用例类型!D:D,"3")</f>
        <v>0</v>
      </c>
      <c r="R12" s="34" t="s">
        <v>56</v>
      </c>
      <c r="S12" s="35">
        <f>COUNTIFS(测试用例类型!E:E,"异常测试",测试用例类型!D:D,"2")</f>
        <v>0</v>
      </c>
      <c r="T12" s="34" t="s">
        <v>57</v>
      </c>
      <c r="U12" s="36">
        <f>COUNTIFS(测试用例类型!E:E,"异常测试",测试用例类型!D:D,"1")</f>
        <v>0</v>
      </c>
    </row>
    <row r="13" spans="1:21" ht="18" thickBot="1">
      <c r="A13" s="18"/>
      <c r="B13" s="23"/>
      <c r="C13" s="18"/>
      <c r="D13" s="18"/>
      <c r="E13" s="18"/>
      <c r="F13" s="18"/>
      <c r="G13" s="18"/>
      <c r="H13" s="18"/>
      <c r="I13" s="18"/>
      <c r="J13" s="18"/>
      <c r="K13" s="24"/>
      <c r="N13" s="32" t="s">
        <v>58</v>
      </c>
      <c r="O13" s="33">
        <f>COUNTIF(测试用例类型!E:E,"性能测试")</f>
        <v>0</v>
      </c>
      <c r="P13" s="29" t="s">
        <v>55</v>
      </c>
      <c r="Q13" s="33">
        <f>COUNTIFS(测试用例类型!E:E,"性能测试",测试用例类型!D:D,"3")</f>
        <v>0</v>
      </c>
      <c r="R13" s="34" t="s">
        <v>56</v>
      </c>
      <c r="S13" s="35">
        <f>COUNTIFS(测试用例类型!E:E,"性能测试",测试用例类型!D:D,"2")</f>
        <v>0</v>
      </c>
      <c r="T13" s="34" t="s">
        <v>57</v>
      </c>
      <c r="U13" s="36">
        <f>COUNTIFS(测试用例类型!E:E,"性能测试",测试用例类型!D:D,"1")</f>
        <v>0</v>
      </c>
    </row>
    <row r="14" spans="1:21" ht="18" thickBot="1">
      <c r="A14" s="18"/>
      <c r="B14" s="23"/>
      <c r="C14" s="18"/>
      <c r="D14" s="37"/>
      <c r="E14" s="38" t="s">
        <v>24</v>
      </c>
      <c r="F14" s="39" t="s">
        <v>25</v>
      </c>
      <c r="G14" s="39" t="s">
        <v>26</v>
      </c>
      <c r="H14" s="39" t="s">
        <v>59</v>
      </c>
      <c r="I14" s="37"/>
      <c r="J14" s="37"/>
      <c r="K14" s="24"/>
      <c r="N14" s="32" t="s">
        <v>81</v>
      </c>
      <c r="O14" s="33">
        <f>COUNTIF(测试用例类型!E:E,"压力测试")</f>
        <v>0</v>
      </c>
      <c r="P14" s="29" t="s">
        <v>55</v>
      </c>
      <c r="Q14" s="33">
        <f>COUNTIFS(测试用例类型!E:E,"压力测试",测试用例类型!D:D,"3")</f>
        <v>0</v>
      </c>
      <c r="R14" s="34" t="s">
        <v>56</v>
      </c>
      <c r="S14" s="35">
        <f>COUNTIFS(测试用例类型!E:E,"压力测试",测试用例类型!D:D,"2")</f>
        <v>0</v>
      </c>
      <c r="T14" s="34" t="s">
        <v>57</v>
      </c>
      <c r="U14" s="36">
        <f>COUNTIFS(测试用例类型!E:E,"压力测试",测试用例类型!D:D,"1")</f>
        <v>0</v>
      </c>
    </row>
    <row r="15" spans="1:21" ht="18" thickBot="1">
      <c r="A15" s="18"/>
      <c r="B15" s="23"/>
      <c r="C15" s="18"/>
      <c r="D15" s="37"/>
      <c r="E15" s="40" t="s">
        <v>60</v>
      </c>
      <c r="F15" s="41"/>
      <c r="G15" s="41"/>
      <c r="H15" s="41"/>
      <c r="I15" s="37"/>
      <c r="J15" s="37"/>
      <c r="K15" s="24"/>
      <c r="N15" s="32" t="s">
        <v>83</v>
      </c>
      <c r="O15" s="33">
        <f>COUNTIF(测试用例类型!E:E,"兼容测试")</f>
        <v>1</v>
      </c>
      <c r="P15" s="29" t="s">
        <v>55</v>
      </c>
      <c r="Q15" s="33">
        <f>COUNTIFS(测试用例类型!E:E,"兼容测试",测试用例类型!D:D,"3")</f>
        <v>0</v>
      </c>
      <c r="R15" s="34" t="s">
        <v>56</v>
      </c>
      <c r="S15" s="35">
        <f>COUNTIFS(测试用例类型!E:E,"兼容测试",测试用例类型!D:D,"2")</f>
        <v>0</v>
      </c>
      <c r="T15" s="34" t="s">
        <v>57</v>
      </c>
      <c r="U15" s="36">
        <f>COUNTIFS(测试用例类型!E:E,"兼容测试",测试用例类型!D:D,"1")</f>
        <v>1</v>
      </c>
    </row>
    <row r="16" spans="1:21" ht="18" thickBot="1">
      <c r="A16" s="18"/>
      <c r="B16" s="23"/>
      <c r="C16" s="18"/>
      <c r="D16" s="37"/>
      <c r="E16" s="40"/>
      <c r="F16" s="42"/>
      <c r="G16" s="42"/>
      <c r="H16" s="43"/>
      <c r="I16" s="37"/>
      <c r="J16" s="37"/>
      <c r="K16" s="24"/>
      <c r="N16" s="32" t="s">
        <v>84</v>
      </c>
      <c r="O16" s="33">
        <f>COUNTIF(测试用例类型!E:E,"场景测试")</f>
        <v>0</v>
      </c>
      <c r="P16" s="29" t="s">
        <v>55</v>
      </c>
      <c r="Q16" s="33">
        <f>COUNTIFS(测试用例类型!E:E,"场景测试",测试用例类型!D:D,"3")</f>
        <v>0</v>
      </c>
      <c r="R16" s="34" t="s">
        <v>56</v>
      </c>
      <c r="S16" s="35">
        <f>COUNTIFS(测试用例类型!E:E,"场景测试",测试用例类型!D:D,"2")</f>
        <v>0</v>
      </c>
      <c r="T16" s="34" t="s">
        <v>57</v>
      </c>
      <c r="U16" s="36">
        <f>COUNTIFS(测试用例类型!E:E,"场景测试",测试用例类型!D:D,"1")</f>
        <v>0</v>
      </c>
    </row>
    <row r="17" spans="1:23" ht="18" thickBot="1">
      <c r="A17" s="18"/>
      <c r="B17" s="23"/>
      <c r="C17" s="18"/>
      <c r="D17" s="37"/>
      <c r="E17" s="40"/>
      <c r="F17" s="42"/>
      <c r="G17" s="42"/>
      <c r="H17" s="43"/>
      <c r="I17" s="37"/>
      <c r="J17" s="37"/>
      <c r="K17" s="24"/>
      <c r="N17" s="32" t="s">
        <v>90</v>
      </c>
      <c r="O17" s="33">
        <f>COUNTIF(测试用例类型!E:E,"安全测试")</f>
        <v>0</v>
      </c>
      <c r="P17" s="29" t="s">
        <v>55</v>
      </c>
      <c r="Q17" s="33">
        <f>COUNTIFS(测试用例类型!E:E,"安全测试",测试用例类型!D:D,"3")</f>
        <v>0</v>
      </c>
      <c r="R17" s="34" t="s">
        <v>56</v>
      </c>
      <c r="S17" s="35">
        <f>COUNTIFS(测试用例类型!E:E,"安全测试",测试用例类型!D:D,"2")</f>
        <v>0</v>
      </c>
      <c r="T17" s="34" t="s">
        <v>57</v>
      </c>
      <c r="U17" s="36">
        <f>COUNTIFS(测试用例类型!E:E,"安全测试",测试用例类型!D:D,"1")</f>
        <v>0</v>
      </c>
    </row>
    <row r="18" spans="1:23" ht="18" thickBot="1">
      <c r="A18" s="18"/>
      <c r="B18" s="23"/>
      <c r="C18" s="18"/>
      <c r="D18" s="37"/>
      <c r="E18" s="40"/>
      <c r="F18" s="42"/>
      <c r="G18" s="42"/>
      <c r="H18" s="43"/>
      <c r="I18" s="37"/>
      <c r="J18" s="37"/>
      <c r="K18" s="24"/>
      <c r="N18" s="32" t="s">
        <v>85</v>
      </c>
      <c r="O18" s="33">
        <f>COUNTIF(测试用例类型!E:E,"升级测试")</f>
        <v>0</v>
      </c>
      <c r="P18" s="29" t="s">
        <v>55</v>
      </c>
      <c r="Q18" s="33">
        <f>COUNTIFS(测试用例类型!E:E,"升级测试",测试用例类型!D:D,"3")</f>
        <v>0</v>
      </c>
      <c r="R18" s="34" t="s">
        <v>56</v>
      </c>
      <c r="S18" s="35">
        <f>COUNTIFS(测试用例类型!E:E,"升级测试",测试用例类型!D:D,"2")</f>
        <v>0</v>
      </c>
      <c r="T18" s="34" t="s">
        <v>57</v>
      </c>
      <c r="U18" s="36">
        <f>COUNTIFS(测试用例类型!E:E,"升级测试",测试用例类型!D:D,"1")</f>
        <v>0</v>
      </c>
    </row>
    <row r="19" spans="1:23" ht="18" thickBot="1">
      <c r="A19" s="18"/>
      <c r="B19" s="23"/>
      <c r="C19" s="18"/>
      <c r="D19" s="18"/>
      <c r="E19" s="18"/>
      <c r="F19" s="18"/>
      <c r="G19" s="18"/>
      <c r="H19" s="18"/>
      <c r="I19" s="18"/>
      <c r="J19" s="18"/>
      <c r="K19" s="24"/>
      <c r="N19" s="32" t="s">
        <v>86</v>
      </c>
      <c r="O19" s="33">
        <f>COUNTIF(测试用例类型!E:E,"数据检查")</f>
        <v>0</v>
      </c>
      <c r="P19" s="29" t="s">
        <v>55</v>
      </c>
      <c r="Q19" s="33">
        <f>COUNTIFS(测试用例类型!E:E,"数据检查",测试用例类型!D:D,"3")</f>
        <v>0</v>
      </c>
      <c r="R19" s="34" t="s">
        <v>56</v>
      </c>
      <c r="S19" s="35">
        <f>COUNTIFS(测试用例类型!E:E,"数据检查",测试用例类型!D:D,"2")</f>
        <v>0</v>
      </c>
      <c r="T19" s="34" t="s">
        <v>57</v>
      </c>
      <c r="U19" s="36">
        <f>COUNTIFS(测试用例类型!E:E,"数据检查",测试用例类型!D:D,"1")</f>
        <v>0</v>
      </c>
    </row>
    <row r="20" spans="1:23" ht="17.25">
      <c r="A20" s="18"/>
      <c r="B20" s="23"/>
      <c r="C20" s="18"/>
      <c r="D20" s="69" t="s">
        <v>61</v>
      </c>
      <c r="E20" s="70"/>
      <c r="F20" s="70"/>
      <c r="G20" s="70"/>
      <c r="H20" s="70"/>
      <c r="I20" s="70"/>
      <c r="J20" s="71"/>
      <c r="K20" s="24"/>
      <c r="N20" s="32" t="s">
        <v>62</v>
      </c>
      <c r="O20" s="33">
        <f>COUNTIF(测试用例类型!E:E,"日志检查")</f>
        <v>1</v>
      </c>
      <c r="P20" s="29" t="s">
        <v>55</v>
      </c>
      <c r="Q20" s="33">
        <f>COUNTIFS(测试用例类型!E:E,"日志检查",测试用例类型!D:D,"3")</f>
        <v>0</v>
      </c>
      <c r="R20" s="34" t="s">
        <v>56</v>
      </c>
      <c r="S20" s="35">
        <f>COUNTIFS(测试用例类型!E:E,"日志检查",测试用例类型!D:D,"2")</f>
        <v>1</v>
      </c>
      <c r="T20" s="34" t="s">
        <v>57</v>
      </c>
      <c r="U20" s="36">
        <f>COUNTIFS(测试用例类型!E:E,"日志检查",测试用例类型!D:D,"1")</f>
        <v>0</v>
      </c>
    </row>
    <row r="21" spans="1:23" ht="17.25">
      <c r="A21" s="18"/>
      <c r="B21" s="23"/>
      <c r="C21" s="18"/>
      <c r="D21" s="11" t="s">
        <v>27</v>
      </c>
      <c r="E21" s="12" t="s">
        <v>28</v>
      </c>
      <c r="F21" s="72" t="s">
        <v>63</v>
      </c>
      <c r="G21" s="73"/>
      <c r="H21" s="74"/>
      <c r="I21" s="13" t="s">
        <v>64</v>
      </c>
      <c r="J21" s="14" t="s">
        <v>29</v>
      </c>
      <c r="K21" s="24"/>
    </row>
    <row r="22" spans="1:23" ht="18" thickBot="1">
      <c r="A22" s="18"/>
      <c r="B22" s="23"/>
      <c r="C22" s="18"/>
      <c r="D22" s="15">
        <v>1</v>
      </c>
      <c r="E22" s="44">
        <v>41738</v>
      </c>
      <c r="F22" s="75" t="s">
        <v>65</v>
      </c>
      <c r="G22" s="76"/>
      <c r="H22" s="77"/>
      <c r="I22" s="16" t="s">
        <v>65</v>
      </c>
      <c r="J22" s="17" t="s">
        <v>66</v>
      </c>
      <c r="K22" s="24"/>
    </row>
    <row r="23" spans="1:23" ht="18" thickBot="1">
      <c r="A23" s="18"/>
      <c r="B23" s="23"/>
      <c r="C23" s="18"/>
      <c r="D23" s="15">
        <v>2</v>
      </c>
      <c r="E23" s="44"/>
      <c r="F23" s="75"/>
      <c r="G23" s="76"/>
      <c r="H23" s="77"/>
      <c r="I23" s="16"/>
      <c r="J23" s="17"/>
      <c r="K23" s="24"/>
    </row>
    <row r="24" spans="1:23" ht="18" thickBot="1">
      <c r="A24" s="18"/>
      <c r="B24" s="23"/>
      <c r="C24" s="18"/>
      <c r="D24" s="15">
        <v>3</v>
      </c>
      <c r="E24" s="44"/>
      <c r="F24" s="75"/>
      <c r="G24" s="76"/>
      <c r="H24" s="77"/>
      <c r="I24" s="16"/>
      <c r="J24" s="17"/>
      <c r="K24" s="24"/>
    </row>
    <row r="25" spans="1:23" ht="17.25">
      <c r="A25" s="18"/>
      <c r="B25" s="23"/>
      <c r="C25" s="18"/>
      <c r="D25" s="18"/>
      <c r="E25" s="18"/>
      <c r="F25" s="18"/>
      <c r="G25" s="18"/>
      <c r="H25" s="18"/>
      <c r="I25" s="18"/>
      <c r="J25" s="18"/>
      <c r="K25" s="24"/>
    </row>
    <row r="26" spans="1:23" ht="21">
      <c r="A26" s="18"/>
      <c r="B26" s="23"/>
      <c r="C26" s="78" t="s">
        <v>74</v>
      </c>
      <c r="D26" s="78"/>
      <c r="E26" s="78"/>
      <c r="F26" s="79"/>
      <c r="G26" s="79"/>
      <c r="H26" s="79"/>
      <c r="I26" s="79"/>
      <c r="J26" s="18"/>
      <c r="K26" s="24"/>
    </row>
    <row r="27" spans="1:23" ht="17.25">
      <c r="A27" s="18"/>
      <c r="B27" s="23"/>
      <c r="C27" s="18"/>
      <c r="D27" s="18"/>
      <c r="E27" s="18"/>
      <c r="F27" s="18"/>
      <c r="G27" s="18"/>
      <c r="H27" s="18"/>
      <c r="I27" s="18"/>
      <c r="J27" s="18"/>
      <c r="K27" s="24"/>
      <c r="M27" s="68"/>
      <c r="N27" s="68"/>
      <c r="O27" s="68"/>
      <c r="P27" s="68"/>
      <c r="Q27" s="68"/>
      <c r="R27" s="68"/>
      <c r="S27" s="68"/>
      <c r="T27" s="68"/>
      <c r="U27" s="68"/>
      <c r="V27" s="68"/>
      <c r="W27" s="68"/>
    </row>
    <row r="28" spans="1:23" ht="17.25">
      <c r="A28" s="18"/>
      <c r="B28" s="23"/>
      <c r="C28" s="18"/>
      <c r="D28" s="18"/>
      <c r="E28" s="18"/>
      <c r="F28" s="18"/>
      <c r="G28" s="18"/>
      <c r="H28" s="18"/>
      <c r="I28" s="18"/>
      <c r="J28" s="18"/>
      <c r="K28" s="24"/>
      <c r="M28" s="66"/>
      <c r="N28" s="67"/>
      <c r="O28" s="66"/>
      <c r="P28" s="66"/>
      <c r="Q28" s="66"/>
      <c r="R28" s="66"/>
      <c r="S28" s="66"/>
      <c r="T28" s="66"/>
      <c r="U28" s="66"/>
      <c r="V28" s="66"/>
      <c r="W28" s="66"/>
    </row>
    <row r="29" spans="1:23" ht="27.75" customHeight="1">
      <c r="A29" s="18"/>
      <c r="B29" s="23"/>
      <c r="C29" s="18"/>
      <c r="D29" s="18"/>
      <c r="E29" s="18"/>
      <c r="F29" s="18"/>
      <c r="G29" s="18"/>
      <c r="H29" s="18"/>
      <c r="I29" s="18"/>
      <c r="J29" s="18"/>
      <c r="K29" s="24"/>
      <c r="M29" s="66"/>
      <c r="N29" s="65"/>
      <c r="O29" s="65"/>
      <c r="P29" s="65"/>
      <c r="Q29" s="65"/>
      <c r="R29" s="65"/>
      <c r="S29" s="65"/>
      <c r="T29" s="65"/>
      <c r="U29" s="65"/>
      <c r="V29" s="65"/>
      <c r="W29" s="65"/>
    </row>
    <row r="30" spans="1:23" ht="27.75" customHeight="1" thickBot="1">
      <c r="A30" s="18"/>
      <c r="B30" s="45"/>
      <c r="C30" s="46"/>
      <c r="D30" s="47" t="s">
        <v>67</v>
      </c>
      <c r="E30" s="46"/>
      <c r="F30" s="47" t="s">
        <v>67</v>
      </c>
      <c r="G30" s="47"/>
      <c r="H30" s="47"/>
      <c r="I30" s="47"/>
      <c r="J30" s="47"/>
      <c r="K30" s="48"/>
      <c r="M30" s="66"/>
      <c r="N30" s="65"/>
      <c r="O30" s="65"/>
      <c r="P30" s="65"/>
      <c r="Q30" s="65"/>
      <c r="R30" s="65"/>
      <c r="S30" s="65"/>
      <c r="T30" s="65"/>
      <c r="U30" s="65"/>
      <c r="V30" s="65"/>
      <c r="W30" s="65"/>
    </row>
    <row r="31" spans="1:23" ht="27.75" customHeight="1">
      <c r="A31" s="18"/>
      <c r="B31" s="18"/>
      <c r="C31" s="18"/>
      <c r="D31" s="49"/>
      <c r="E31" s="18"/>
      <c r="F31" s="49"/>
      <c r="G31" s="49"/>
      <c r="H31" s="49"/>
      <c r="I31" s="49"/>
      <c r="J31" s="49"/>
      <c r="K31" s="18"/>
      <c r="M31" s="66"/>
      <c r="N31" s="65"/>
      <c r="O31" s="65"/>
      <c r="P31" s="65"/>
      <c r="Q31" s="65"/>
      <c r="R31" s="65"/>
      <c r="S31" s="65"/>
      <c r="T31" s="65"/>
      <c r="U31" s="65"/>
      <c r="V31" s="65"/>
      <c r="W31" s="65"/>
    </row>
    <row r="32" spans="1:23" ht="27.75" customHeight="1">
      <c r="M32" s="66"/>
      <c r="N32" s="65"/>
      <c r="O32" s="65"/>
      <c r="P32" s="65"/>
      <c r="Q32" s="65"/>
      <c r="R32" s="65"/>
      <c r="S32" s="65"/>
      <c r="T32" s="65"/>
      <c r="U32" s="65"/>
      <c r="V32" s="65"/>
      <c r="W32" s="65"/>
    </row>
    <row r="33" spans="13:23" ht="27.75" customHeight="1">
      <c r="M33" s="66"/>
      <c r="N33" s="65"/>
      <c r="O33" s="65"/>
      <c r="P33" s="65"/>
      <c r="Q33" s="65"/>
      <c r="R33" s="65"/>
      <c r="S33" s="65"/>
      <c r="T33" s="65"/>
      <c r="U33" s="65"/>
      <c r="V33" s="65"/>
      <c r="W33" s="65"/>
    </row>
    <row r="34" spans="13:23" ht="27.75" customHeight="1">
      <c r="M34" s="66"/>
      <c r="N34" s="65"/>
      <c r="O34" s="65"/>
      <c r="P34" s="65"/>
      <c r="Q34" s="65"/>
      <c r="R34" s="65"/>
      <c r="S34" s="65"/>
      <c r="T34" s="65"/>
      <c r="U34" s="65"/>
      <c r="V34" s="65"/>
      <c r="W34" s="65"/>
    </row>
    <row r="35" spans="13:23" ht="27.75" customHeight="1">
      <c r="M35" s="66"/>
      <c r="N35" s="65"/>
      <c r="O35" s="65"/>
      <c r="P35" s="65"/>
      <c r="Q35" s="65"/>
      <c r="R35" s="65"/>
      <c r="S35" s="65"/>
      <c r="T35" s="65"/>
      <c r="U35" s="65"/>
      <c r="V35" s="65"/>
      <c r="W35" s="65"/>
    </row>
    <row r="36" spans="13:23" ht="27.75" customHeight="1">
      <c r="M36" s="66"/>
      <c r="N36" s="65"/>
      <c r="O36" s="65"/>
      <c r="P36" s="65"/>
      <c r="Q36" s="65"/>
      <c r="R36" s="65"/>
      <c r="S36" s="65"/>
      <c r="T36" s="65"/>
      <c r="U36" s="65"/>
      <c r="V36" s="65"/>
      <c r="W36" s="65"/>
    </row>
    <row r="37" spans="13:23" ht="27.75" customHeight="1">
      <c r="M37" s="66"/>
      <c r="N37" s="65"/>
      <c r="O37" s="65"/>
      <c r="P37" s="65"/>
      <c r="Q37" s="65"/>
      <c r="R37" s="65"/>
      <c r="S37" s="65"/>
      <c r="T37" s="65"/>
      <c r="U37" s="65"/>
      <c r="V37" s="65"/>
      <c r="W37" s="65"/>
    </row>
    <row r="38" spans="13:23" ht="27.75" customHeight="1">
      <c r="M38" s="66"/>
      <c r="N38" s="65"/>
      <c r="O38" s="65"/>
      <c r="P38" s="65"/>
      <c r="Q38" s="65"/>
      <c r="R38" s="65"/>
      <c r="S38" s="65"/>
      <c r="T38" s="65"/>
      <c r="U38" s="65"/>
      <c r="V38" s="65"/>
      <c r="W38" s="65"/>
    </row>
  </sheetData>
  <mergeCells count="14">
    <mergeCell ref="B5:K5"/>
    <mergeCell ref="N5:U6"/>
    <mergeCell ref="N2:O2"/>
    <mergeCell ref="P2:U2"/>
    <mergeCell ref="N3:O3"/>
    <mergeCell ref="P3:U3"/>
    <mergeCell ref="B4:K4"/>
    <mergeCell ref="M27:W27"/>
    <mergeCell ref="D20:J20"/>
    <mergeCell ref="F21:H21"/>
    <mergeCell ref="F22:H22"/>
    <mergeCell ref="F23:H23"/>
    <mergeCell ref="F24:H24"/>
    <mergeCell ref="C26:I26"/>
  </mergeCells>
  <phoneticPr fontId="1" type="noConversion"/>
  <conditionalFormatting sqref="O30:U30 O32:U38 N29:W29 N30:N38">
    <cfRule type="colorScale" priority="23">
      <colorScale>
        <cfvo type="min"/>
        <cfvo type="percentile" val="50"/>
        <cfvo type="max"/>
        <color theme="0"/>
        <color rgb="FFFFEB84"/>
        <color rgb="FFFF0000"/>
      </colorScale>
    </cfRule>
    <cfRule type="colorScale" priority="24">
      <colorScale>
        <cfvo type="min"/>
        <cfvo type="max"/>
        <color rgb="FFFF7128"/>
        <color rgb="FFFFEF9C"/>
      </colorScale>
    </cfRule>
    <cfRule type="colorScale" priority="25">
      <colorScale>
        <cfvo type="min"/>
        <cfvo type="num" val="72"/>
        <cfvo type="max"/>
        <color rgb="FF63BE7B"/>
        <color rgb="FFFFEB84"/>
        <color rgb="FFF8696B"/>
      </colorScale>
    </cfRule>
    <cfRule type="colorScale" priority="26">
      <colorScale>
        <cfvo type="min"/>
        <cfvo type="percentile" val="50"/>
        <cfvo type="max"/>
        <color rgb="FF63BE7B"/>
        <color rgb="FFFFEB84"/>
        <color rgb="FFF8696B"/>
      </colorScale>
    </cfRule>
  </conditionalFormatting>
  <conditionalFormatting sqref="V32:V38 V30">
    <cfRule type="colorScale" priority="19">
      <colorScale>
        <cfvo type="min"/>
        <cfvo type="percentile" val="50"/>
        <cfvo type="max"/>
        <color theme="0"/>
        <color rgb="FFFFEB84"/>
        <color rgb="FFFF0000"/>
      </colorScale>
    </cfRule>
    <cfRule type="colorScale" priority="20">
      <colorScale>
        <cfvo type="min"/>
        <cfvo type="max"/>
        <color rgb="FFFF7128"/>
        <color rgb="FFFFEF9C"/>
      </colorScale>
    </cfRule>
    <cfRule type="colorScale" priority="21">
      <colorScale>
        <cfvo type="min"/>
        <cfvo type="num" val="72"/>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W32:W38 W30">
    <cfRule type="colorScale" priority="15">
      <colorScale>
        <cfvo type="min"/>
        <cfvo type="percentile" val="50"/>
        <cfvo type="max"/>
        <color theme="0"/>
        <color rgb="FFFFEB84"/>
        <color rgb="FFFF0000"/>
      </colorScale>
    </cfRule>
    <cfRule type="colorScale" priority="16">
      <colorScale>
        <cfvo type="min"/>
        <cfvo type="max"/>
        <color rgb="FFFF7128"/>
        <color rgb="FFFFEF9C"/>
      </colorScale>
    </cfRule>
    <cfRule type="colorScale" priority="17">
      <colorScale>
        <cfvo type="min"/>
        <cfvo type="num" val="72"/>
        <cfvo type="max"/>
        <color rgb="FF63BE7B"/>
        <color rgb="FFFFEB84"/>
        <color rgb="FFF8696B"/>
      </colorScale>
    </cfRule>
    <cfRule type="colorScale" priority="18">
      <colorScale>
        <cfvo type="min"/>
        <cfvo type="percentile" val="50"/>
        <cfvo type="max"/>
        <color rgb="FF63BE7B"/>
        <color rgb="FFFFEB84"/>
        <color rgb="FFF8696B"/>
      </colorScale>
    </cfRule>
  </conditionalFormatting>
  <conditionalFormatting sqref="O31:U31">
    <cfRule type="colorScale" priority="11">
      <colorScale>
        <cfvo type="min"/>
        <cfvo type="percentile" val="50"/>
        <cfvo type="max"/>
        <color theme="0"/>
        <color rgb="FFFFEB84"/>
        <color rgb="FFFF0000"/>
      </colorScale>
    </cfRule>
    <cfRule type="colorScale" priority="12">
      <colorScale>
        <cfvo type="min"/>
        <cfvo type="max"/>
        <color rgb="FFFF7128"/>
        <color rgb="FFFFEF9C"/>
      </colorScale>
    </cfRule>
    <cfRule type="colorScale" priority="13">
      <colorScale>
        <cfvo type="min"/>
        <cfvo type="num" val="72"/>
        <cfvo type="max"/>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V31">
    <cfRule type="colorScale" priority="7">
      <colorScale>
        <cfvo type="min"/>
        <cfvo type="percentile" val="50"/>
        <cfvo type="max"/>
        <color theme="0"/>
        <color rgb="FFFFEB84"/>
        <color rgb="FFFF0000"/>
      </colorScale>
    </cfRule>
    <cfRule type="colorScale" priority="8">
      <colorScale>
        <cfvo type="min"/>
        <cfvo type="max"/>
        <color rgb="FFFF7128"/>
        <color rgb="FFFFEF9C"/>
      </colorScale>
    </cfRule>
    <cfRule type="colorScale" priority="9">
      <colorScale>
        <cfvo type="min"/>
        <cfvo type="num" val="72"/>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W31">
    <cfRule type="colorScale" priority="3">
      <colorScale>
        <cfvo type="min"/>
        <cfvo type="percentile" val="50"/>
        <cfvo type="max"/>
        <color theme="0"/>
        <color rgb="FFFFEB84"/>
        <color rgb="FFFF0000"/>
      </colorScale>
    </cfRule>
    <cfRule type="colorScale" priority="4">
      <colorScale>
        <cfvo type="min"/>
        <cfvo type="max"/>
        <color rgb="FFFF7128"/>
        <color rgb="FFFFEF9C"/>
      </colorScale>
    </cfRule>
    <cfRule type="colorScale" priority="5">
      <colorScale>
        <cfvo type="min"/>
        <cfvo type="num" val="72"/>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N29:W38">
    <cfRule type="colorScale" priority="1">
      <colorScale>
        <cfvo type="min"/>
        <cfvo type="percentile" val="50"/>
        <cfvo type="max"/>
        <color theme="0"/>
        <color rgb="FFFFEB84"/>
        <color rgb="FFFF0000"/>
      </colorScale>
    </cfRule>
    <cfRule type="colorScale" priority="2">
      <colorScale>
        <cfvo type="min"/>
        <cfvo type="max"/>
        <color theme="0"/>
        <color rgb="FFFF0000"/>
      </colorScale>
    </cfRule>
  </conditionalFormatting>
  <pageMargins left="0.7" right="0.7" top="0.75" bottom="0.75" header="0.3" footer="0.3"/>
  <pageSetup paperSize="9" orientation="portrait" r:id="rId1"/>
  <ignoredErrors>
    <ignoredError sqref="O9 Q9 S9 U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7"/>
  <sheetViews>
    <sheetView topLeftCell="A7" workbookViewId="0">
      <selection activeCell="C3" sqref="C3"/>
    </sheetView>
  </sheetViews>
  <sheetFormatPr defaultRowHeight="13.5"/>
  <cols>
    <col min="1" max="1" width="12.5" style="10" customWidth="1"/>
    <col min="2" max="2" width="84.75" customWidth="1"/>
    <col min="3" max="3" width="23.5" customWidth="1"/>
    <col min="4" max="4" width="27.5" customWidth="1"/>
    <col min="5" max="5" width="21.125" customWidth="1"/>
    <col min="6" max="6" width="21.875" customWidth="1"/>
  </cols>
  <sheetData>
    <row r="1" spans="1:6" s="1" customFormat="1" ht="35.1" customHeight="1">
      <c r="A1" s="105" t="s">
        <v>3</v>
      </c>
      <c r="B1" s="106"/>
      <c r="C1" s="106"/>
      <c r="D1" s="106"/>
      <c r="E1" s="106"/>
      <c r="F1" s="106"/>
    </row>
    <row r="2" spans="1:6" s="5" customFormat="1" ht="35.1" customHeight="1">
      <c r="A2" s="5" t="s">
        <v>11</v>
      </c>
      <c r="B2" s="5" t="s">
        <v>12</v>
      </c>
      <c r="C2" s="5" t="s">
        <v>22</v>
      </c>
      <c r="D2" s="107" t="s">
        <v>36</v>
      </c>
      <c r="E2" s="107"/>
      <c r="F2" s="107"/>
    </row>
    <row r="3" spans="1:6" s="1" customFormat="1" ht="35.1" customHeight="1">
      <c r="A3" s="3">
        <v>1</v>
      </c>
      <c r="B3" s="2" t="s">
        <v>40</v>
      </c>
      <c r="D3" s="101"/>
      <c r="E3" s="101"/>
      <c r="F3" s="101"/>
    </row>
    <row r="4" spans="1:6" s="1" customFormat="1" ht="35.1" customHeight="1">
      <c r="A4" s="3">
        <v>2</v>
      </c>
      <c r="B4" s="2" t="s">
        <v>21</v>
      </c>
      <c r="D4" s="101"/>
      <c r="E4" s="101"/>
      <c r="F4" s="101"/>
    </row>
    <row r="5" spans="1:6" s="1" customFormat="1" ht="35.1" customHeight="1">
      <c r="A5" s="3">
        <v>3</v>
      </c>
      <c r="B5" s="2" t="s">
        <v>38</v>
      </c>
      <c r="D5" s="101"/>
      <c r="E5" s="101"/>
      <c r="F5" s="101"/>
    </row>
    <row r="6" spans="1:6" s="1" customFormat="1" ht="35.1" customHeight="1">
      <c r="A6" s="3">
        <v>4</v>
      </c>
      <c r="B6" s="2" t="s">
        <v>39</v>
      </c>
      <c r="D6" s="101"/>
      <c r="E6" s="101"/>
      <c r="F6" s="101"/>
    </row>
    <row r="7" spans="1:6" s="1" customFormat="1" ht="35.1" customHeight="1">
      <c r="A7" s="3">
        <v>5</v>
      </c>
      <c r="B7" s="2" t="s">
        <v>23</v>
      </c>
      <c r="D7" s="101"/>
      <c r="E7" s="101"/>
      <c r="F7" s="101"/>
    </row>
    <row r="8" spans="1:6" s="1" customFormat="1" ht="35.1" customHeight="1">
      <c r="A8" s="3">
        <v>6</v>
      </c>
      <c r="B8" s="2" t="s">
        <v>31</v>
      </c>
      <c r="D8" s="101"/>
      <c r="E8" s="101"/>
      <c r="F8" s="101"/>
    </row>
    <row r="9" spans="1:6" s="1" customFormat="1" ht="35.1" customHeight="1">
      <c r="A9" s="3">
        <v>7</v>
      </c>
      <c r="B9" s="2" t="s">
        <v>0</v>
      </c>
      <c r="D9" s="101"/>
      <c r="E9" s="101"/>
      <c r="F9" s="101"/>
    </row>
    <row r="10" spans="1:6" s="1" customFormat="1" ht="35.1" customHeight="1">
      <c r="A10" s="3">
        <v>8</v>
      </c>
      <c r="B10" s="2" t="s">
        <v>13</v>
      </c>
      <c r="D10" s="101"/>
      <c r="E10" s="101"/>
      <c r="F10" s="101"/>
    </row>
    <row r="11" spans="1:6" s="1" customFormat="1" ht="35.1" customHeight="1">
      <c r="A11" s="3">
        <v>9</v>
      </c>
      <c r="B11" s="2" t="s">
        <v>47</v>
      </c>
      <c r="D11" s="101"/>
      <c r="E11" s="101"/>
      <c r="F11" s="101"/>
    </row>
    <row r="12" spans="1:6" s="1" customFormat="1" ht="35.1" customHeight="1">
      <c r="A12" s="3">
        <v>10</v>
      </c>
      <c r="B12" s="2" t="s">
        <v>30</v>
      </c>
      <c r="D12" s="101"/>
      <c r="E12" s="101"/>
      <c r="F12" s="101"/>
    </row>
    <row r="13" spans="1:6" s="1" customFormat="1" ht="35.1" customHeight="1">
      <c r="A13" s="3">
        <v>11</v>
      </c>
      <c r="B13" s="2" t="s">
        <v>41</v>
      </c>
      <c r="D13" s="101"/>
      <c r="E13" s="101"/>
      <c r="F13" s="101"/>
    </row>
    <row r="14" spans="1:6" s="1" customFormat="1" ht="35.1" customHeight="1">
      <c r="A14" s="3">
        <v>12</v>
      </c>
      <c r="B14" s="2" t="s">
        <v>42</v>
      </c>
      <c r="D14" s="101"/>
      <c r="E14" s="101"/>
      <c r="F14" s="101"/>
    </row>
    <row r="15" spans="1:6" s="1" customFormat="1" ht="35.1" customHeight="1">
      <c r="A15" s="3">
        <v>13</v>
      </c>
      <c r="B15" s="2" t="s">
        <v>43</v>
      </c>
      <c r="D15" s="101"/>
      <c r="E15" s="101"/>
      <c r="F15" s="101"/>
    </row>
    <row r="16" spans="1:6" s="1" customFormat="1" ht="35.1" customHeight="1">
      <c r="A16" s="3">
        <v>14</v>
      </c>
      <c r="B16" s="2" t="s">
        <v>48</v>
      </c>
      <c r="D16" s="101"/>
      <c r="E16" s="101"/>
      <c r="F16" s="101"/>
    </row>
    <row r="17" spans="1:6" s="1" customFormat="1" ht="35.1" customHeight="1">
      <c r="A17" s="3">
        <v>15</v>
      </c>
      <c r="B17" s="2" t="s">
        <v>49</v>
      </c>
      <c r="D17" s="101"/>
      <c r="E17" s="101"/>
      <c r="F17" s="101"/>
    </row>
    <row r="18" spans="1:6" s="1" customFormat="1" ht="35.1" customHeight="1">
      <c r="A18" s="3">
        <v>16</v>
      </c>
      <c r="B18" s="2" t="s">
        <v>44</v>
      </c>
      <c r="D18" s="101"/>
      <c r="E18" s="101"/>
      <c r="F18" s="101"/>
    </row>
    <row r="19" spans="1:6" s="1" customFormat="1" ht="35.1" customHeight="1">
      <c r="A19" s="3">
        <v>17</v>
      </c>
      <c r="B19" s="2" t="s">
        <v>1</v>
      </c>
      <c r="D19" s="101"/>
      <c r="E19" s="101"/>
      <c r="F19" s="101"/>
    </row>
    <row r="20" spans="1:6" s="1" customFormat="1" ht="35.1" customHeight="1">
      <c r="A20" s="3">
        <v>18</v>
      </c>
      <c r="B20" s="2" t="s">
        <v>2</v>
      </c>
      <c r="D20" s="101"/>
      <c r="E20" s="101"/>
      <c r="F20" s="101"/>
    </row>
    <row r="21" spans="1:6" s="1" customFormat="1" ht="35.1" customHeight="1">
      <c r="A21" s="3">
        <v>19</v>
      </c>
      <c r="B21" s="2" t="s">
        <v>32</v>
      </c>
      <c r="D21" s="101"/>
      <c r="E21" s="101"/>
      <c r="F21" s="101"/>
    </row>
    <row r="22" spans="1:6" s="1" customFormat="1" ht="35.1" customHeight="1">
      <c r="A22" s="3">
        <v>20</v>
      </c>
      <c r="B22" s="2" t="s">
        <v>50</v>
      </c>
      <c r="D22" s="101"/>
      <c r="E22" s="101"/>
      <c r="F22" s="101"/>
    </row>
    <row r="23" spans="1:6" s="1" customFormat="1" ht="35.1" customHeight="1">
      <c r="A23" s="3">
        <v>21</v>
      </c>
      <c r="B23" s="2" t="s">
        <v>33</v>
      </c>
      <c r="D23" s="101"/>
      <c r="E23" s="101"/>
      <c r="F23" s="101"/>
    </row>
    <row r="24" spans="1:6" s="1" customFormat="1" ht="35.1" customHeight="1">
      <c r="A24" s="3">
        <v>22</v>
      </c>
      <c r="B24" s="2" t="s">
        <v>14</v>
      </c>
      <c r="D24" s="101"/>
      <c r="E24" s="101"/>
      <c r="F24" s="101"/>
    </row>
    <row r="25" spans="1:6" s="1" customFormat="1" ht="35.1" customHeight="1">
      <c r="A25" s="3">
        <v>23</v>
      </c>
      <c r="B25" s="2" t="s">
        <v>15</v>
      </c>
      <c r="D25" s="101"/>
      <c r="E25" s="101"/>
      <c r="F25" s="101"/>
    </row>
    <row r="26" spans="1:6" s="7" customFormat="1" ht="35.1" customHeight="1">
      <c r="A26" s="9" t="s">
        <v>7</v>
      </c>
      <c r="B26" s="6"/>
      <c r="C26" s="7" t="s">
        <v>8</v>
      </c>
      <c r="E26" s="7" t="s">
        <v>9</v>
      </c>
    </row>
    <row r="27" spans="1:6" s="1" customFormat="1" ht="35.1" customHeight="1">
      <c r="A27" s="105" t="s">
        <v>5</v>
      </c>
      <c r="B27" s="106"/>
      <c r="C27" s="106"/>
      <c r="D27" s="106"/>
      <c r="E27" s="106"/>
      <c r="F27" s="106"/>
    </row>
    <row r="28" spans="1:6" s="4" customFormat="1" ht="35.1" customHeight="1">
      <c r="A28" s="5" t="s">
        <v>6</v>
      </c>
      <c r="B28" s="4" t="s">
        <v>4</v>
      </c>
      <c r="C28" s="4" t="s">
        <v>34</v>
      </c>
      <c r="D28" s="102" t="s">
        <v>35</v>
      </c>
      <c r="E28" s="102"/>
      <c r="F28" s="102"/>
    </row>
    <row r="29" spans="1:6" s="1" customFormat="1" ht="35.1" customHeight="1">
      <c r="A29" s="3">
        <v>1</v>
      </c>
      <c r="B29" s="2" t="s">
        <v>16</v>
      </c>
      <c r="D29" s="101"/>
      <c r="E29" s="101"/>
      <c r="F29" s="101"/>
    </row>
    <row r="30" spans="1:6" s="1" customFormat="1" ht="35.1" customHeight="1">
      <c r="A30" s="3">
        <v>2</v>
      </c>
      <c r="B30" s="2" t="s">
        <v>46</v>
      </c>
      <c r="D30" s="101"/>
      <c r="E30" s="101"/>
      <c r="F30" s="101"/>
    </row>
    <row r="31" spans="1:6" s="1" customFormat="1" ht="35.1" customHeight="1">
      <c r="A31" s="3">
        <v>3</v>
      </c>
      <c r="B31" s="2" t="s">
        <v>17</v>
      </c>
      <c r="D31" s="101"/>
      <c r="E31" s="101"/>
      <c r="F31" s="101"/>
    </row>
    <row r="32" spans="1:6" s="1" customFormat="1" ht="35.1" customHeight="1">
      <c r="A32" s="3">
        <v>4</v>
      </c>
      <c r="B32" s="2" t="s">
        <v>18</v>
      </c>
      <c r="D32" s="101"/>
      <c r="E32" s="101"/>
      <c r="F32" s="101"/>
    </row>
    <row r="33" spans="1:6" s="1" customFormat="1" ht="35.1" customHeight="1">
      <c r="A33" s="3">
        <v>5</v>
      </c>
      <c r="B33" s="2" t="s">
        <v>19</v>
      </c>
      <c r="D33" s="101"/>
      <c r="E33" s="101"/>
      <c r="F33" s="101"/>
    </row>
    <row r="34" spans="1:6" s="1" customFormat="1" ht="35.1" customHeight="1">
      <c r="A34" s="3">
        <v>6</v>
      </c>
      <c r="B34" s="2" t="s">
        <v>45</v>
      </c>
      <c r="D34" s="101"/>
      <c r="E34" s="101"/>
      <c r="F34" s="101"/>
    </row>
    <row r="35" spans="1:6" s="7" customFormat="1" ht="35.1" customHeight="1">
      <c r="A35" s="9" t="s">
        <v>7</v>
      </c>
      <c r="B35" s="6"/>
      <c r="C35" s="7" t="s">
        <v>8</v>
      </c>
      <c r="E35" s="7" t="s">
        <v>9</v>
      </c>
    </row>
    <row r="36" spans="1:6" s="7" customFormat="1" ht="14.1" customHeight="1">
      <c r="A36" s="103" t="s">
        <v>10</v>
      </c>
      <c r="B36" s="104"/>
      <c r="C36" s="104"/>
      <c r="D36" s="104"/>
      <c r="E36" s="104"/>
      <c r="F36" s="104"/>
    </row>
    <row r="37" spans="1:6" s="1" customFormat="1">
      <c r="A37" s="3">
        <v>1</v>
      </c>
      <c r="B37" s="103" t="s">
        <v>37</v>
      </c>
      <c r="C37" s="103"/>
      <c r="D37" s="103"/>
      <c r="E37" s="103"/>
      <c r="F37" s="103"/>
    </row>
    <row r="38" spans="1:6" s="1" customFormat="1">
      <c r="A38" s="3">
        <v>2</v>
      </c>
      <c r="B38" s="103" t="s">
        <v>20</v>
      </c>
      <c r="C38" s="103"/>
      <c r="D38" s="103"/>
      <c r="E38" s="103"/>
      <c r="F38" s="103"/>
    </row>
    <row r="39" spans="1:6" s="1" customFormat="1">
      <c r="A39" s="3"/>
      <c r="B39" s="8"/>
      <c r="C39" s="8"/>
      <c r="D39" s="8"/>
      <c r="E39" s="8"/>
      <c r="F39" s="8"/>
    </row>
    <row r="40" spans="1:6" s="1" customFormat="1">
      <c r="A40" s="3"/>
      <c r="B40" s="8"/>
      <c r="C40" s="8"/>
      <c r="D40" s="8"/>
      <c r="E40" s="8"/>
      <c r="F40" s="8"/>
    </row>
    <row r="41" spans="1:6" s="1" customFormat="1">
      <c r="A41" s="3"/>
    </row>
    <row r="42" spans="1:6" s="1" customFormat="1">
      <c r="A42" s="3"/>
    </row>
    <row r="43" spans="1:6" s="1" customFormat="1">
      <c r="A43" s="3"/>
    </row>
    <row r="44" spans="1:6" s="1" customFormat="1">
      <c r="A44" s="3"/>
    </row>
    <row r="45" spans="1:6" s="1" customFormat="1">
      <c r="A45" s="3"/>
    </row>
    <row r="46" spans="1:6" s="1" customFormat="1">
      <c r="A46" s="3"/>
    </row>
    <row r="47" spans="1:6" s="1" customFormat="1">
      <c r="A47" s="3"/>
    </row>
  </sheetData>
  <mergeCells count="36">
    <mergeCell ref="B37:F37"/>
    <mergeCell ref="A36:F36"/>
    <mergeCell ref="B38:F38"/>
    <mergeCell ref="A1:F1"/>
    <mergeCell ref="A27:F27"/>
    <mergeCell ref="D2:F2"/>
    <mergeCell ref="D3:F3"/>
    <mergeCell ref="D4:F4"/>
    <mergeCell ref="D5:F5"/>
    <mergeCell ref="D7:F7"/>
    <mergeCell ref="D9:F9"/>
    <mergeCell ref="D10:F10"/>
    <mergeCell ref="D11:F11"/>
    <mergeCell ref="D12:F12"/>
    <mergeCell ref="D13:F13"/>
    <mergeCell ref="D6:F6"/>
    <mergeCell ref="D19:F19"/>
    <mergeCell ref="D20:F20"/>
    <mergeCell ref="D21:F21"/>
    <mergeCell ref="D8:F8"/>
    <mergeCell ref="D17:F17"/>
    <mergeCell ref="D14:F14"/>
    <mergeCell ref="D15:F15"/>
    <mergeCell ref="D16:F16"/>
    <mergeCell ref="D18:F18"/>
    <mergeCell ref="D22:F22"/>
    <mergeCell ref="D23:F23"/>
    <mergeCell ref="D24:F24"/>
    <mergeCell ref="D25:F25"/>
    <mergeCell ref="D28:F28"/>
    <mergeCell ref="D34:F34"/>
    <mergeCell ref="D29:F29"/>
    <mergeCell ref="D30:F30"/>
    <mergeCell ref="D31:F31"/>
    <mergeCell ref="D32:F32"/>
    <mergeCell ref="D33:F33"/>
  </mergeCells>
  <phoneticPr fontId="1" type="noConversion"/>
  <dataValidations count="1">
    <dataValidation type="list" allowBlank="1" showInputMessage="1" showErrorMessage="1" sqref="C27 C1:C25 C29:C34 C36:C1048576">
      <formula1>"OK,POK,Fail"</formula1>
    </dataValidation>
  </dataValidation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pane xSplit="1" ySplit="1" topLeftCell="B2" activePane="bottomRight" state="frozen"/>
      <selection pane="topRight" activeCell="C1" sqref="C1"/>
      <selection pane="bottomLeft" activeCell="A2" sqref="A2"/>
      <selection pane="bottomRight" activeCell="E2" sqref="E2"/>
    </sheetView>
  </sheetViews>
  <sheetFormatPr defaultRowHeight="14.25"/>
  <cols>
    <col min="1" max="1" width="34.5" style="62" customWidth="1"/>
    <col min="2" max="2" width="21.875" style="52" customWidth="1"/>
    <col min="3" max="3" width="24.625" style="63" customWidth="1"/>
    <col min="4" max="4" width="16.25" style="52" customWidth="1"/>
    <col min="5" max="5" width="17.75" style="64" customWidth="1"/>
    <col min="6" max="6" width="11.375" style="52" customWidth="1"/>
    <col min="7" max="7" width="14.25" style="52" customWidth="1"/>
    <col min="8" max="8" width="24" style="52" customWidth="1"/>
    <col min="9" max="225" width="9" style="52"/>
    <col min="226" max="226" width="14.125" style="52" customWidth="1"/>
    <col min="227" max="228" width="14.875" style="52" customWidth="1"/>
    <col min="229" max="229" width="35.625" style="52" customWidth="1"/>
    <col min="230" max="230" width="15.875" style="52" customWidth="1"/>
    <col min="231" max="231" width="10.5" style="52" customWidth="1"/>
    <col min="232" max="232" width="28.375" style="52" customWidth="1"/>
    <col min="233" max="233" width="24.125" style="52" customWidth="1"/>
    <col min="234" max="234" width="40.125" style="52" customWidth="1"/>
    <col min="235" max="235" width="9.75" style="52" customWidth="1"/>
    <col min="236" max="241" width="9" style="52"/>
    <col min="242" max="242" width="8.875" style="52" bestFit="1" customWidth="1"/>
    <col min="243" max="481" width="9" style="52"/>
    <col min="482" max="482" width="14.125" style="52" customWidth="1"/>
    <col min="483" max="484" width="14.875" style="52" customWidth="1"/>
    <col min="485" max="485" width="35.625" style="52" customWidth="1"/>
    <col min="486" max="486" width="15.875" style="52" customWidth="1"/>
    <col min="487" max="487" width="10.5" style="52" customWidth="1"/>
    <col min="488" max="488" width="28.375" style="52" customWidth="1"/>
    <col min="489" max="489" width="24.125" style="52" customWidth="1"/>
    <col min="490" max="490" width="40.125" style="52" customWidth="1"/>
    <col min="491" max="491" width="9.75" style="52" customWidth="1"/>
    <col min="492" max="497" width="9" style="52"/>
    <col min="498" max="498" width="8.875" style="52" bestFit="1" customWidth="1"/>
    <col min="499" max="737" width="9" style="52"/>
    <col min="738" max="738" width="14.125" style="52" customWidth="1"/>
    <col min="739" max="740" width="14.875" style="52" customWidth="1"/>
    <col min="741" max="741" width="35.625" style="52" customWidth="1"/>
    <col min="742" max="742" width="15.875" style="52" customWidth="1"/>
    <col min="743" max="743" width="10.5" style="52" customWidth="1"/>
    <col min="744" max="744" width="28.375" style="52" customWidth="1"/>
    <col min="745" max="745" width="24.125" style="52" customWidth="1"/>
    <col min="746" max="746" width="40.125" style="52" customWidth="1"/>
    <col min="747" max="747" width="9.75" style="52" customWidth="1"/>
    <col min="748" max="753" width="9" style="52"/>
    <col min="754" max="754" width="8.875" style="52" bestFit="1" customWidth="1"/>
    <col min="755" max="993" width="9" style="52"/>
    <col min="994" max="994" width="14.125" style="52" customWidth="1"/>
    <col min="995" max="996" width="14.875" style="52" customWidth="1"/>
    <col min="997" max="997" width="35.625" style="52" customWidth="1"/>
    <col min="998" max="998" width="15.875" style="52" customWidth="1"/>
    <col min="999" max="999" width="10.5" style="52" customWidth="1"/>
    <col min="1000" max="1000" width="28.375" style="52" customWidth="1"/>
    <col min="1001" max="1001" width="24.125" style="52" customWidth="1"/>
    <col min="1002" max="1002" width="40.125" style="52" customWidth="1"/>
    <col min="1003" max="1003" width="9.75" style="52" customWidth="1"/>
    <col min="1004" max="1009" width="9" style="52"/>
    <col min="1010" max="1010" width="8.875" style="52" bestFit="1" customWidth="1"/>
    <col min="1011" max="1249" width="9" style="52"/>
    <col min="1250" max="1250" width="14.125" style="52" customWidth="1"/>
    <col min="1251" max="1252" width="14.875" style="52" customWidth="1"/>
    <col min="1253" max="1253" width="35.625" style="52" customWidth="1"/>
    <col min="1254" max="1254" width="15.875" style="52" customWidth="1"/>
    <col min="1255" max="1255" width="10.5" style="52" customWidth="1"/>
    <col min="1256" max="1256" width="28.375" style="52" customWidth="1"/>
    <col min="1257" max="1257" width="24.125" style="52" customWidth="1"/>
    <col min="1258" max="1258" width="40.125" style="52" customWidth="1"/>
    <col min="1259" max="1259" width="9.75" style="52" customWidth="1"/>
    <col min="1260" max="1265" width="9" style="52"/>
    <col min="1266" max="1266" width="8.875" style="52" bestFit="1" customWidth="1"/>
    <col min="1267" max="1505" width="9" style="52"/>
    <col min="1506" max="1506" width="14.125" style="52" customWidth="1"/>
    <col min="1507" max="1508" width="14.875" style="52" customWidth="1"/>
    <col min="1509" max="1509" width="35.625" style="52" customWidth="1"/>
    <col min="1510" max="1510" width="15.875" style="52" customWidth="1"/>
    <col min="1511" max="1511" width="10.5" style="52" customWidth="1"/>
    <col min="1512" max="1512" width="28.375" style="52" customWidth="1"/>
    <col min="1513" max="1513" width="24.125" style="52" customWidth="1"/>
    <col min="1514" max="1514" width="40.125" style="52" customWidth="1"/>
    <col min="1515" max="1515" width="9.75" style="52" customWidth="1"/>
    <col min="1516" max="1521" width="9" style="52"/>
    <col min="1522" max="1522" width="8.875" style="52" bestFit="1" customWidth="1"/>
    <col min="1523" max="1761" width="9" style="52"/>
    <col min="1762" max="1762" width="14.125" style="52" customWidth="1"/>
    <col min="1763" max="1764" width="14.875" style="52" customWidth="1"/>
    <col min="1765" max="1765" width="35.625" style="52" customWidth="1"/>
    <col min="1766" max="1766" width="15.875" style="52" customWidth="1"/>
    <col min="1767" max="1767" width="10.5" style="52" customWidth="1"/>
    <col min="1768" max="1768" width="28.375" style="52" customWidth="1"/>
    <col min="1769" max="1769" width="24.125" style="52" customWidth="1"/>
    <col min="1770" max="1770" width="40.125" style="52" customWidth="1"/>
    <col min="1771" max="1771" width="9.75" style="52" customWidth="1"/>
    <col min="1772" max="1777" width="9" style="52"/>
    <col min="1778" max="1778" width="8.875" style="52" bestFit="1" customWidth="1"/>
    <col min="1779" max="2017" width="9" style="52"/>
    <col min="2018" max="2018" width="14.125" style="52" customWidth="1"/>
    <col min="2019" max="2020" width="14.875" style="52" customWidth="1"/>
    <col min="2021" max="2021" width="35.625" style="52" customWidth="1"/>
    <col min="2022" max="2022" width="15.875" style="52" customWidth="1"/>
    <col min="2023" max="2023" width="10.5" style="52" customWidth="1"/>
    <col min="2024" max="2024" width="28.375" style="52" customWidth="1"/>
    <col min="2025" max="2025" width="24.125" style="52" customWidth="1"/>
    <col min="2026" max="2026" width="40.125" style="52" customWidth="1"/>
    <col min="2027" max="2027" width="9.75" style="52" customWidth="1"/>
    <col min="2028" max="2033" width="9" style="52"/>
    <col min="2034" max="2034" width="8.875" style="52" bestFit="1" customWidth="1"/>
    <col min="2035" max="2273" width="9" style="52"/>
    <col min="2274" max="2274" width="14.125" style="52" customWidth="1"/>
    <col min="2275" max="2276" width="14.875" style="52" customWidth="1"/>
    <col min="2277" max="2277" width="35.625" style="52" customWidth="1"/>
    <col min="2278" max="2278" width="15.875" style="52" customWidth="1"/>
    <col min="2279" max="2279" width="10.5" style="52" customWidth="1"/>
    <col min="2280" max="2280" width="28.375" style="52" customWidth="1"/>
    <col min="2281" max="2281" width="24.125" style="52" customWidth="1"/>
    <col min="2282" max="2282" width="40.125" style="52" customWidth="1"/>
    <col min="2283" max="2283" width="9.75" style="52" customWidth="1"/>
    <col min="2284" max="2289" width="9" style="52"/>
    <col min="2290" max="2290" width="8.875" style="52" bestFit="1" customWidth="1"/>
    <col min="2291" max="2529" width="9" style="52"/>
    <col min="2530" max="2530" width="14.125" style="52" customWidth="1"/>
    <col min="2531" max="2532" width="14.875" style="52" customWidth="1"/>
    <col min="2533" max="2533" width="35.625" style="52" customWidth="1"/>
    <col min="2534" max="2534" width="15.875" style="52" customWidth="1"/>
    <col min="2535" max="2535" width="10.5" style="52" customWidth="1"/>
    <col min="2536" max="2536" width="28.375" style="52" customWidth="1"/>
    <col min="2537" max="2537" width="24.125" style="52" customWidth="1"/>
    <col min="2538" max="2538" width="40.125" style="52" customWidth="1"/>
    <col min="2539" max="2539" width="9.75" style="52" customWidth="1"/>
    <col min="2540" max="2545" width="9" style="52"/>
    <col min="2546" max="2546" width="8.875" style="52" bestFit="1" customWidth="1"/>
    <col min="2547" max="2785" width="9" style="52"/>
    <col min="2786" max="2786" width="14.125" style="52" customWidth="1"/>
    <col min="2787" max="2788" width="14.875" style="52" customWidth="1"/>
    <col min="2789" max="2789" width="35.625" style="52" customWidth="1"/>
    <col min="2790" max="2790" width="15.875" style="52" customWidth="1"/>
    <col min="2791" max="2791" width="10.5" style="52" customWidth="1"/>
    <col min="2792" max="2792" width="28.375" style="52" customWidth="1"/>
    <col min="2793" max="2793" width="24.125" style="52" customWidth="1"/>
    <col min="2794" max="2794" width="40.125" style="52" customWidth="1"/>
    <col min="2795" max="2795" width="9.75" style="52" customWidth="1"/>
    <col min="2796" max="2801" width="9" style="52"/>
    <col min="2802" max="2802" width="8.875" style="52" bestFit="1" customWidth="1"/>
    <col min="2803" max="3041" width="9" style="52"/>
    <col min="3042" max="3042" width="14.125" style="52" customWidth="1"/>
    <col min="3043" max="3044" width="14.875" style="52" customWidth="1"/>
    <col min="3045" max="3045" width="35.625" style="52" customWidth="1"/>
    <col min="3046" max="3046" width="15.875" style="52" customWidth="1"/>
    <col min="3047" max="3047" width="10.5" style="52" customWidth="1"/>
    <col min="3048" max="3048" width="28.375" style="52" customWidth="1"/>
    <col min="3049" max="3049" width="24.125" style="52" customWidth="1"/>
    <col min="3050" max="3050" width="40.125" style="52" customWidth="1"/>
    <col min="3051" max="3051" width="9.75" style="52" customWidth="1"/>
    <col min="3052" max="3057" width="9" style="52"/>
    <col min="3058" max="3058" width="8.875" style="52" bestFit="1" customWidth="1"/>
    <col min="3059" max="3297" width="9" style="52"/>
    <col min="3298" max="3298" width="14.125" style="52" customWidth="1"/>
    <col min="3299" max="3300" width="14.875" style="52" customWidth="1"/>
    <col min="3301" max="3301" width="35.625" style="52" customWidth="1"/>
    <col min="3302" max="3302" width="15.875" style="52" customWidth="1"/>
    <col min="3303" max="3303" width="10.5" style="52" customWidth="1"/>
    <col min="3304" max="3304" width="28.375" style="52" customWidth="1"/>
    <col min="3305" max="3305" width="24.125" style="52" customWidth="1"/>
    <col min="3306" max="3306" width="40.125" style="52" customWidth="1"/>
    <col min="3307" max="3307" width="9.75" style="52" customWidth="1"/>
    <col min="3308" max="3313" width="9" style="52"/>
    <col min="3314" max="3314" width="8.875" style="52" bestFit="1" customWidth="1"/>
    <col min="3315" max="3553" width="9" style="52"/>
    <col min="3554" max="3554" width="14.125" style="52" customWidth="1"/>
    <col min="3555" max="3556" width="14.875" style="52" customWidth="1"/>
    <col min="3557" max="3557" width="35.625" style="52" customWidth="1"/>
    <col min="3558" max="3558" width="15.875" style="52" customWidth="1"/>
    <col min="3559" max="3559" width="10.5" style="52" customWidth="1"/>
    <col min="3560" max="3560" width="28.375" style="52" customWidth="1"/>
    <col min="3561" max="3561" width="24.125" style="52" customWidth="1"/>
    <col min="3562" max="3562" width="40.125" style="52" customWidth="1"/>
    <col min="3563" max="3563" width="9.75" style="52" customWidth="1"/>
    <col min="3564" max="3569" width="9" style="52"/>
    <col min="3570" max="3570" width="8.875" style="52" bestFit="1" customWidth="1"/>
    <col min="3571" max="3809" width="9" style="52"/>
    <col min="3810" max="3810" width="14.125" style="52" customWidth="1"/>
    <col min="3811" max="3812" width="14.875" style="52" customWidth="1"/>
    <col min="3813" max="3813" width="35.625" style="52" customWidth="1"/>
    <col min="3814" max="3814" width="15.875" style="52" customWidth="1"/>
    <col min="3815" max="3815" width="10.5" style="52" customWidth="1"/>
    <col min="3816" max="3816" width="28.375" style="52" customWidth="1"/>
    <col min="3817" max="3817" width="24.125" style="52" customWidth="1"/>
    <col min="3818" max="3818" width="40.125" style="52" customWidth="1"/>
    <col min="3819" max="3819" width="9.75" style="52" customWidth="1"/>
    <col min="3820" max="3825" width="9" style="52"/>
    <col min="3826" max="3826" width="8.875" style="52" bestFit="1" customWidth="1"/>
    <col min="3827" max="4065" width="9" style="52"/>
    <col min="4066" max="4066" width="14.125" style="52" customWidth="1"/>
    <col min="4067" max="4068" width="14.875" style="52" customWidth="1"/>
    <col min="4069" max="4069" width="35.625" style="52" customWidth="1"/>
    <col min="4070" max="4070" width="15.875" style="52" customWidth="1"/>
    <col min="4071" max="4071" width="10.5" style="52" customWidth="1"/>
    <col min="4072" max="4072" width="28.375" style="52" customWidth="1"/>
    <col min="4073" max="4073" width="24.125" style="52" customWidth="1"/>
    <col min="4074" max="4074" width="40.125" style="52" customWidth="1"/>
    <col min="4075" max="4075" width="9.75" style="52" customWidth="1"/>
    <col min="4076" max="4081" width="9" style="52"/>
    <col min="4082" max="4082" width="8.875" style="52" bestFit="1" customWidth="1"/>
    <col min="4083" max="4321" width="9" style="52"/>
    <col min="4322" max="4322" width="14.125" style="52" customWidth="1"/>
    <col min="4323" max="4324" width="14.875" style="52" customWidth="1"/>
    <col min="4325" max="4325" width="35.625" style="52" customWidth="1"/>
    <col min="4326" max="4326" width="15.875" style="52" customWidth="1"/>
    <col min="4327" max="4327" width="10.5" style="52" customWidth="1"/>
    <col min="4328" max="4328" width="28.375" style="52" customWidth="1"/>
    <col min="4329" max="4329" width="24.125" style="52" customWidth="1"/>
    <col min="4330" max="4330" width="40.125" style="52" customWidth="1"/>
    <col min="4331" max="4331" width="9.75" style="52" customWidth="1"/>
    <col min="4332" max="4337" width="9" style="52"/>
    <col min="4338" max="4338" width="8.875" style="52" bestFit="1" customWidth="1"/>
    <col min="4339" max="4577" width="9" style="52"/>
    <col min="4578" max="4578" width="14.125" style="52" customWidth="1"/>
    <col min="4579" max="4580" width="14.875" style="52" customWidth="1"/>
    <col min="4581" max="4581" width="35.625" style="52" customWidth="1"/>
    <col min="4582" max="4582" width="15.875" style="52" customWidth="1"/>
    <col min="4583" max="4583" width="10.5" style="52" customWidth="1"/>
    <col min="4584" max="4584" width="28.375" style="52" customWidth="1"/>
    <col min="4585" max="4585" width="24.125" style="52" customWidth="1"/>
    <col min="4586" max="4586" width="40.125" style="52" customWidth="1"/>
    <col min="4587" max="4587" width="9.75" style="52" customWidth="1"/>
    <col min="4588" max="4593" width="9" style="52"/>
    <col min="4594" max="4594" width="8.875" style="52" bestFit="1" customWidth="1"/>
    <col min="4595" max="4833" width="9" style="52"/>
    <col min="4834" max="4834" width="14.125" style="52" customWidth="1"/>
    <col min="4835" max="4836" width="14.875" style="52" customWidth="1"/>
    <col min="4837" max="4837" width="35.625" style="52" customWidth="1"/>
    <col min="4838" max="4838" width="15.875" style="52" customWidth="1"/>
    <col min="4839" max="4839" width="10.5" style="52" customWidth="1"/>
    <col min="4840" max="4840" width="28.375" style="52" customWidth="1"/>
    <col min="4841" max="4841" width="24.125" style="52" customWidth="1"/>
    <col min="4842" max="4842" width="40.125" style="52" customWidth="1"/>
    <col min="4843" max="4843" width="9.75" style="52" customWidth="1"/>
    <col min="4844" max="4849" width="9" style="52"/>
    <col min="4850" max="4850" width="8.875" style="52" bestFit="1" customWidth="1"/>
    <col min="4851" max="5089" width="9" style="52"/>
    <col min="5090" max="5090" width="14.125" style="52" customWidth="1"/>
    <col min="5091" max="5092" width="14.875" style="52" customWidth="1"/>
    <col min="5093" max="5093" width="35.625" style="52" customWidth="1"/>
    <col min="5094" max="5094" width="15.875" style="52" customWidth="1"/>
    <col min="5095" max="5095" width="10.5" style="52" customWidth="1"/>
    <col min="5096" max="5096" width="28.375" style="52" customWidth="1"/>
    <col min="5097" max="5097" width="24.125" style="52" customWidth="1"/>
    <col min="5098" max="5098" width="40.125" style="52" customWidth="1"/>
    <col min="5099" max="5099" width="9.75" style="52" customWidth="1"/>
    <col min="5100" max="5105" width="9" style="52"/>
    <col min="5106" max="5106" width="8.875" style="52" bestFit="1" customWidth="1"/>
    <col min="5107" max="5345" width="9" style="52"/>
    <col min="5346" max="5346" width="14.125" style="52" customWidth="1"/>
    <col min="5347" max="5348" width="14.875" style="52" customWidth="1"/>
    <col min="5349" max="5349" width="35.625" style="52" customWidth="1"/>
    <col min="5350" max="5350" width="15.875" style="52" customWidth="1"/>
    <col min="5351" max="5351" width="10.5" style="52" customWidth="1"/>
    <col min="5352" max="5352" width="28.375" style="52" customWidth="1"/>
    <col min="5353" max="5353" width="24.125" style="52" customWidth="1"/>
    <col min="5354" max="5354" width="40.125" style="52" customWidth="1"/>
    <col min="5355" max="5355" width="9.75" style="52" customWidth="1"/>
    <col min="5356" max="5361" width="9" style="52"/>
    <col min="5362" max="5362" width="8.875" style="52" bestFit="1" customWidth="1"/>
    <col min="5363" max="5601" width="9" style="52"/>
    <col min="5602" max="5602" width="14.125" style="52" customWidth="1"/>
    <col min="5603" max="5604" width="14.875" style="52" customWidth="1"/>
    <col min="5605" max="5605" width="35.625" style="52" customWidth="1"/>
    <col min="5606" max="5606" width="15.875" style="52" customWidth="1"/>
    <col min="5607" max="5607" width="10.5" style="52" customWidth="1"/>
    <col min="5608" max="5608" width="28.375" style="52" customWidth="1"/>
    <col min="5609" max="5609" width="24.125" style="52" customWidth="1"/>
    <col min="5610" max="5610" width="40.125" style="52" customWidth="1"/>
    <col min="5611" max="5611" width="9.75" style="52" customWidth="1"/>
    <col min="5612" max="5617" width="9" style="52"/>
    <col min="5618" max="5618" width="8.875" style="52" bestFit="1" customWidth="1"/>
    <col min="5619" max="5857" width="9" style="52"/>
    <col min="5858" max="5858" width="14.125" style="52" customWidth="1"/>
    <col min="5859" max="5860" width="14.875" style="52" customWidth="1"/>
    <col min="5861" max="5861" width="35.625" style="52" customWidth="1"/>
    <col min="5862" max="5862" width="15.875" style="52" customWidth="1"/>
    <col min="5863" max="5863" width="10.5" style="52" customWidth="1"/>
    <col min="5864" max="5864" width="28.375" style="52" customWidth="1"/>
    <col min="5865" max="5865" width="24.125" style="52" customWidth="1"/>
    <col min="5866" max="5866" width="40.125" style="52" customWidth="1"/>
    <col min="5867" max="5867" width="9.75" style="52" customWidth="1"/>
    <col min="5868" max="5873" width="9" style="52"/>
    <col min="5874" max="5874" width="8.875" style="52" bestFit="1" customWidth="1"/>
    <col min="5875" max="6113" width="9" style="52"/>
    <col min="6114" max="6114" width="14.125" style="52" customWidth="1"/>
    <col min="6115" max="6116" width="14.875" style="52" customWidth="1"/>
    <col min="6117" max="6117" width="35.625" style="52" customWidth="1"/>
    <col min="6118" max="6118" width="15.875" style="52" customWidth="1"/>
    <col min="6119" max="6119" width="10.5" style="52" customWidth="1"/>
    <col min="6120" max="6120" width="28.375" style="52" customWidth="1"/>
    <col min="6121" max="6121" width="24.125" style="52" customWidth="1"/>
    <col min="6122" max="6122" width="40.125" style="52" customWidth="1"/>
    <col min="6123" max="6123" width="9.75" style="52" customWidth="1"/>
    <col min="6124" max="6129" width="9" style="52"/>
    <col min="6130" max="6130" width="8.875" style="52" bestFit="1" customWidth="1"/>
    <col min="6131" max="6369" width="9" style="52"/>
    <col min="6370" max="6370" width="14.125" style="52" customWidth="1"/>
    <col min="6371" max="6372" width="14.875" style="52" customWidth="1"/>
    <col min="6373" max="6373" width="35.625" style="52" customWidth="1"/>
    <col min="6374" max="6374" width="15.875" style="52" customWidth="1"/>
    <col min="6375" max="6375" width="10.5" style="52" customWidth="1"/>
    <col min="6376" max="6376" width="28.375" style="52" customWidth="1"/>
    <col min="6377" max="6377" width="24.125" style="52" customWidth="1"/>
    <col min="6378" max="6378" width="40.125" style="52" customWidth="1"/>
    <col min="6379" max="6379" width="9.75" style="52" customWidth="1"/>
    <col min="6380" max="6385" width="9" style="52"/>
    <col min="6386" max="6386" width="8.875" style="52" bestFit="1" customWidth="1"/>
    <col min="6387" max="6625" width="9" style="52"/>
    <col min="6626" max="6626" width="14.125" style="52" customWidth="1"/>
    <col min="6627" max="6628" width="14.875" style="52" customWidth="1"/>
    <col min="6629" max="6629" width="35.625" style="52" customWidth="1"/>
    <col min="6630" max="6630" width="15.875" style="52" customWidth="1"/>
    <col min="6631" max="6631" width="10.5" style="52" customWidth="1"/>
    <col min="6632" max="6632" width="28.375" style="52" customWidth="1"/>
    <col min="6633" max="6633" width="24.125" style="52" customWidth="1"/>
    <col min="6634" max="6634" width="40.125" style="52" customWidth="1"/>
    <col min="6635" max="6635" width="9.75" style="52" customWidth="1"/>
    <col min="6636" max="6641" width="9" style="52"/>
    <col min="6642" max="6642" width="8.875" style="52" bestFit="1" customWidth="1"/>
    <col min="6643" max="6881" width="9" style="52"/>
    <col min="6882" max="6882" width="14.125" style="52" customWidth="1"/>
    <col min="6883" max="6884" width="14.875" style="52" customWidth="1"/>
    <col min="6885" max="6885" width="35.625" style="52" customWidth="1"/>
    <col min="6886" max="6886" width="15.875" style="52" customWidth="1"/>
    <col min="6887" max="6887" width="10.5" style="52" customWidth="1"/>
    <col min="6888" max="6888" width="28.375" style="52" customWidth="1"/>
    <col min="6889" max="6889" width="24.125" style="52" customWidth="1"/>
    <col min="6890" max="6890" width="40.125" style="52" customWidth="1"/>
    <col min="6891" max="6891" width="9.75" style="52" customWidth="1"/>
    <col min="6892" max="6897" width="9" style="52"/>
    <col min="6898" max="6898" width="8.875" style="52" bestFit="1" customWidth="1"/>
    <col min="6899" max="7137" width="9" style="52"/>
    <col min="7138" max="7138" width="14.125" style="52" customWidth="1"/>
    <col min="7139" max="7140" width="14.875" style="52" customWidth="1"/>
    <col min="7141" max="7141" width="35.625" style="52" customWidth="1"/>
    <col min="7142" max="7142" width="15.875" style="52" customWidth="1"/>
    <col min="7143" max="7143" width="10.5" style="52" customWidth="1"/>
    <col min="7144" max="7144" width="28.375" style="52" customWidth="1"/>
    <col min="7145" max="7145" width="24.125" style="52" customWidth="1"/>
    <col min="7146" max="7146" width="40.125" style="52" customWidth="1"/>
    <col min="7147" max="7147" width="9.75" style="52" customWidth="1"/>
    <col min="7148" max="7153" width="9" style="52"/>
    <col min="7154" max="7154" width="8.875" style="52" bestFit="1" customWidth="1"/>
    <col min="7155" max="7393" width="9" style="52"/>
    <col min="7394" max="7394" width="14.125" style="52" customWidth="1"/>
    <col min="7395" max="7396" width="14.875" style="52" customWidth="1"/>
    <col min="7397" max="7397" width="35.625" style="52" customWidth="1"/>
    <col min="7398" max="7398" width="15.875" style="52" customWidth="1"/>
    <col min="7399" max="7399" width="10.5" style="52" customWidth="1"/>
    <col min="7400" max="7400" width="28.375" style="52" customWidth="1"/>
    <col min="7401" max="7401" width="24.125" style="52" customWidth="1"/>
    <col min="7402" max="7402" width="40.125" style="52" customWidth="1"/>
    <col min="7403" max="7403" width="9.75" style="52" customWidth="1"/>
    <col min="7404" max="7409" width="9" style="52"/>
    <col min="7410" max="7410" width="8.875" style="52" bestFit="1" customWidth="1"/>
    <col min="7411" max="7649" width="9" style="52"/>
    <col min="7650" max="7650" width="14.125" style="52" customWidth="1"/>
    <col min="7651" max="7652" width="14.875" style="52" customWidth="1"/>
    <col min="7653" max="7653" width="35.625" style="52" customWidth="1"/>
    <col min="7654" max="7654" width="15.875" style="52" customWidth="1"/>
    <col min="7655" max="7655" width="10.5" style="52" customWidth="1"/>
    <col min="7656" max="7656" width="28.375" style="52" customWidth="1"/>
    <col min="7657" max="7657" width="24.125" style="52" customWidth="1"/>
    <col min="7658" max="7658" width="40.125" style="52" customWidth="1"/>
    <col min="7659" max="7659" width="9.75" style="52" customWidth="1"/>
    <col min="7660" max="7665" width="9" style="52"/>
    <col min="7666" max="7666" width="8.875" style="52" bestFit="1" customWidth="1"/>
    <col min="7667" max="7905" width="9" style="52"/>
    <col min="7906" max="7906" width="14.125" style="52" customWidth="1"/>
    <col min="7907" max="7908" width="14.875" style="52" customWidth="1"/>
    <col min="7909" max="7909" width="35.625" style="52" customWidth="1"/>
    <col min="7910" max="7910" width="15.875" style="52" customWidth="1"/>
    <col min="7911" max="7911" width="10.5" style="52" customWidth="1"/>
    <col min="7912" max="7912" width="28.375" style="52" customWidth="1"/>
    <col min="7913" max="7913" width="24.125" style="52" customWidth="1"/>
    <col min="7914" max="7914" width="40.125" style="52" customWidth="1"/>
    <col min="7915" max="7915" width="9.75" style="52" customWidth="1"/>
    <col min="7916" max="7921" width="9" style="52"/>
    <col min="7922" max="7922" width="8.875" style="52" bestFit="1" customWidth="1"/>
    <col min="7923" max="8161" width="9" style="52"/>
    <col min="8162" max="8162" width="14.125" style="52" customWidth="1"/>
    <col min="8163" max="8164" width="14.875" style="52" customWidth="1"/>
    <col min="8165" max="8165" width="35.625" style="52" customWidth="1"/>
    <col min="8166" max="8166" width="15.875" style="52" customWidth="1"/>
    <col min="8167" max="8167" width="10.5" style="52" customWidth="1"/>
    <col min="8168" max="8168" width="28.375" style="52" customWidth="1"/>
    <col min="8169" max="8169" width="24.125" style="52" customWidth="1"/>
    <col min="8170" max="8170" width="40.125" style="52" customWidth="1"/>
    <col min="8171" max="8171" width="9.75" style="52" customWidth="1"/>
    <col min="8172" max="8177" width="9" style="52"/>
    <col min="8178" max="8178" width="8.875" style="52" bestFit="1" customWidth="1"/>
    <col min="8179" max="8417" width="9" style="52"/>
    <col min="8418" max="8418" width="14.125" style="52" customWidth="1"/>
    <col min="8419" max="8420" width="14.875" style="52" customWidth="1"/>
    <col min="8421" max="8421" width="35.625" style="52" customWidth="1"/>
    <col min="8422" max="8422" width="15.875" style="52" customWidth="1"/>
    <col min="8423" max="8423" width="10.5" style="52" customWidth="1"/>
    <col min="8424" max="8424" width="28.375" style="52" customWidth="1"/>
    <col min="8425" max="8425" width="24.125" style="52" customWidth="1"/>
    <col min="8426" max="8426" width="40.125" style="52" customWidth="1"/>
    <col min="8427" max="8427" width="9.75" style="52" customWidth="1"/>
    <col min="8428" max="8433" width="9" style="52"/>
    <col min="8434" max="8434" width="8.875" style="52" bestFit="1" customWidth="1"/>
    <col min="8435" max="8673" width="9" style="52"/>
    <col min="8674" max="8674" width="14.125" style="52" customWidth="1"/>
    <col min="8675" max="8676" width="14.875" style="52" customWidth="1"/>
    <col min="8677" max="8677" width="35.625" style="52" customWidth="1"/>
    <col min="8678" max="8678" width="15.875" style="52" customWidth="1"/>
    <col min="8679" max="8679" width="10.5" style="52" customWidth="1"/>
    <col min="8680" max="8680" width="28.375" style="52" customWidth="1"/>
    <col min="8681" max="8681" width="24.125" style="52" customWidth="1"/>
    <col min="8682" max="8682" width="40.125" style="52" customWidth="1"/>
    <col min="8683" max="8683" width="9.75" style="52" customWidth="1"/>
    <col min="8684" max="8689" width="9" style="52"/>
    <col min="8690" max="8690" width="8.875" style="52" bestFit="1" customWidth="1"/>
    <col min="8691" max="8929" width="9" style="52"/>
    <col min="8930" max="8930" width="14.125" style="52" customWidth="1"/>
    <col min="8931" max="8932" width="14.875" style="52" customWidth="1"/>
    <col min="8933" max="8933" width="35.625" style="52" customWidth="1"/>
    <col min="8934" max="8934" width="15.875" style="52" customWidth="1"/>
    <col min="8935" max="8935" width="10.5" style="52" customWidth="1"/>
    <col min="8936" max="8936" width="28.375" style="52" customWidth="1"/>
    <col min="8937" max="8937" width="24.125" style="52" customWidth="1"/>
    <col min="8938" max="8938" width="40.125" style="52" customWidth="1"/>
    <col min="8939" max="8939" width="9.75" style="52" customWidth="1"/>
    <col min="8940" max="8945" width="9" style="52"/>
    <col min="8946" max="8946" width="8.875" style="52" bestFit="1" customWidth="1"/>
    <col min="8947" max="9185" width="9" style="52"/>
    <col min="9186" max="9186" width="14.125" style="52" customWidth="1"/>
    <col min="9187" max="9188" width="14.875" style="52" customWidth="1"/>
    <col min="9189" max="9189" width="35.625" style="52" customWidth="1"/>
    <col min="9190" max="9190" width="15.875" style="52" customWidth="1"/>
    <col min="9191" max="9191" width="10.5" style="52" customWidth="1"/>
    <col min="9192" max="9192" width="28.375" style="52" customWidth="1"/>
    <col min="9193" max="9193" width="24.125" style="52" customWidth="1"/>
    <col min="9194" max="9194" width="40.125" style="52" customWidth="1"/>
    <col min="9195" max="9195" width="9.75" style="52" customWidth="1"/>
    <col min="9196" max="9201" width="9" style="52"/>
    <col min="9202" max="9202" width="8.875" style="52" bestFit="1" customWidth="1"/>
    <col min="9203" max="9441" width="9" style="52"/>
    <col min="9442" max="9442" width="14.125" style="52" customWidth="1"/>
    <col min="9443" max="9444" width="14.875" style="52" customWidth="1"/>
    <col min="9445" max="9445" width="35.625" style="52" customWidth="1"/>
    <col min="9446" max="9446" width="15.875" style="52" customWidth="1"/>
    <col min="9447" max="9447" width="10.5" style="52" customWidth="1"/>
    <col min="9448" max="9448" width="28.375" style="52" customWidth="1"/>
    <col min="9449" max="9449" width="24.125" style="52" customWidth="1"/>
    <col min="9450" max="9450" width="40.125" style="52" customWidth="1"/>
    <col min="9451" max="9451" width="9.75" style="52" customWidth="1"/>
    <col min="9452" max="9457" width="9" style="52"/>
    <col min="9458" max="9458" width="8.875" style="52" bestFit="1" customWidth="1"/>
    <col min="9459" max="9697" width="9" style="52"/>
    <col min="9698" max="9698" width="14.125" style="52" customWidth="1"/>
    <col min="9699" max="9700" width="14.875" style="52" customWidth="1"/>
    <col min="9701" max="9701" width="35.625" style="52" customWidth="1"/>
    <col min="9702" max="9702" width="15.875" style="52" customWidth="1"/>
    <col min="9703" max="9703" width="10.5" style="52" customWidth="1"/>
    <col min="9704" max="9704" width="28.375" style="52" customWidth="1"/>
    <col min="9705" max="9705" width="24.125" style="52" customWidth="1"/>
    <col min="9706" max="9706" width="40.125" style="52" customWidth="1"/>
    <col min="9707" max="9707" width="9.75" style="52" customWidth="1"/>
    <col min="9708" max="9713" width="9" style="52"/>
    <col min="9714" max="9714" width="8.875" style="52" bestFit="1" customWidth="1"/>
    <col min="9715" max="9953" width="9" style="52"/>
    <col min="9954" max="9954" width="14.125" style="52" customWidth="1"/>
    <col min="9955" max="9956" width="14.875" style="52" customWidth="1"/>
    <col min="9957" max="9957" width="35.625" style="52" customWidth="1"/>
    <col min="9958" max="9958" width="15.875" style="52" customWidth="1"/>
    <col min="9959" max="9959" width="10.5" style="52" customWidth="1"/>
    <col min="9960" max="9960" width="28.375" style="52" customWidth="1"/>
    <col min="9961" max="9961" width="24.125" style="52" customWidth="1"/>
    <col min="9962" max="9962" width="40.125" style="52" customWidth="1"/>
    <col min="9963" max="9963" width="9.75" style="52" customWidth="1"/>
    <col min="9964" max="9969" width="9" style="52"/>
    <col min="9970" max="9970" width="8.875" style="52" bestFit="1" customWidth="1"/>
    <col min="9971" max="10209" width="9" style="52"/>
    <col min="10210" max="10210" width="14.125" style="52" customWidth="1"/>
    <col min="10211" max="10212" width="14.875" style="52" customWidth="1"/>
    <col min="10213" max="10213" width="35.625" style="52" customWidth="1"/>
    <col min="10214" max="10214" width="15.875" style="52" customWidth="1"/>
    <col min="10215" max="10215" width="10.5" style="52" customWidth="1"/>
    <col min="10216" max="10216" width="28.375" style="52" customWidth="1"/>
    <col min="10217" max="10217" width="24.125" style="52" customWidth="1"/>
    <col min="10218" max="10218" width="40.125" style="52" customWidth="1"/>
    <col min="10219" max="10219" width="9.75" style="52" customWidth="1"/>
    <col min="10220" max="10225" width="9" style="52"/>
    <col min="10226" max="10226" width="8.875" style="52" bestFit="1" customWidth="1"/>
    <col min="10227" max="10465" width="9" style="52"/>
    <col min="10466" max="10466" width="14.125" style="52" customWidth="1"/>
    <col min="10467" max="10468" width="14.875" style="52" customWidth="1"/>
    <col min="10469" max="10469" width="35.625" style="52" customWidth="1"/>
    <col min="10470" max="10470" width="15.875" style="52" customWidth="1"/>
    <col min="10471" max="10471" width="10.5" style="52" customWidth="1"/>
    <col min="10472" max="10472" width="28.375" style="52" customWidth="1"/>
    <col min="10473" max="10473" width="24.125" style="52" customWidth="1"/>
    <col min="10474" max="10474" width="40.125" style="52" customWidth="1"/>
    <col min="10475" max="10475" width="9.75" style="52" customWidth="1"/>
    <col min="10476" max="10481" width="9" style="52"/>
    <col min="10482" max="10482" width="8.875" style="52" bestFit="1" customWidth="1"/>
    <col min="10483" max="10721" width="9" style="52"/>
    <col min="10722" max="10722" width="14.125" style="52" customWidth="1"/>
    <col min="10723" max="10724" width="14.875" style="52" customWidth="1"/>
    <col min="10725" max="10725" width="35.625" style="52" customWidth="1"/>
    <col min="10726" max="10726" width="15.875" style="52" customWidth="1"/>
    <col min="10727" max="10727" width="10.5" style="52" customWidth="1"/>
    <col min="10728" max="10728" width="28.375" style="52" customWidth="1"/>
    <col min="10729" max="10729" width="24.125" style="52" customWidth="1"/>
    <col min="10730" max="10730" width="40.125" style="52" customWidth="1"/>
    <col min="10731" max="10731" width="9.75" style="52" customWidth="1"/>
    <col min="10732" max="10737" width="9" style="52"/>
    <col min="10738" max="10738" width="8.875" style="52" bestFit="1" customWidth="1"/>
    <col min="10739" max="10977" width="9" style="52"/>
    <col min="10978" max="10978" width="14.125" style="52" customWidth="1"/>
    <col min="10979" max="10980" width="14.875" style="52" customWidth="1"/>
    <col min="10981" max="10981" width="35.625" style="52" customWidth="1"/>
    <col min="10982" max="10982" width="15.875" style="52" customWidth="1"/>
    <col min="10983" max="10983" width="10.5" style="52" customWidth="1"/>
    <col min="10984" max="10984" width="28.375" style="52" customWidth="1"/>
    <col min="10985" max="10985" width="24.125" style="52" customWidth="1"/>
    <col min="10986" max="10986" width="40.125" style="52" customWidth="1"/>
    <col min="10987" max="10987" width="9.75" style="52" customWidth="1"/>
    <col min="10988" max="10993" width="9" style="52"/>
    <col min="10994" max="10994" width="8.875" style="52" bestFit="1" customWidth="1"/>
    <col min="10995" max="11233" width="9" style="52"/>
    <col min="11234" max="11234" width="14.125" style="52" customWidth="1"/>
    <col min="11235" max="11236" width="14.875" style="52" customWidth="1"/>
    <col min="11237" max="11237" width="35.625" style="52" customWidth="1"/>
    <col min="11238" max="11238" width="15.875" style="52" customWidth="1"/>
    <col min="11239" max="11239" width="10.5" style="52" customWidth="1"/>
    <col min="11240" max="11240" width="28.375" style="52" customWidth="1"/>
    <col min="11241" max="11241" width="24.125" style="52" customWidth="1"/>
    <col min="11242" max="11242" width="40.125" style="52" customWidth="1"/>
    <col min="11243" max="11243" width="9.75" style="52" customWidth="1"/>
    <col min="11244" max="11249" width="9" style="52"/>
    <col min="11250" max="11250" width="8.875" style="52" bestFit="1" customWidth="1"/>
    <col min="11251" max="11489" width="9" style="52"/>
    <col min="11490" max="11490" width="14.125" style="52" customWidth="1"/>
    <col min="11491" max="11492" width="14.875" style="52" customWidth="1"/>
    <col min="11493" max="11493" width="35.625" style="52" customWidth="1"/>
    <col min="11494" max="11494" width="15.875" style="52" customWidth="1"/>
    <col min="11495" max="11495" width="10.5" style="52" customWidth="1"/>
    <col min="11496" max="11496" width="28.375" style="52" customWidth="1"/>
    <col min="11497" max="11497" width="24.125" style="52" customWidth="1"/>
    <col min="11498" max="11498" width="40.125" style="52" customWidth="1"/>
    <col min="11499" max="11499" width="9.75" style="52" customWidth="1"/>
    <col min="11500" max="11505" width="9" style="52"/>
    <col min="11506" max="11506" width="8.875" style="52" bestFit="1" customWidth="1"/>
    <col min="11507" max="11745" width="9" style="52"/>
    <col min="11746" max="11746" width="14.125" style="52" customWidth="1"/>
    <col min="11747" max="11748" width="14.875" style="52" customWidth="1"/>
    <col min="11749" max="11749" width="35.625" style="52" customWidth="1"/>
    <col min="11750" max="11750" width="15.875" style="52" customWidth="1"/>
    <col min="11751" max="11751" width="10.5" style="52" customWidth="1"/>
    <col min="11752" max="11752" width="28.375" style="52" customWidth="1"/>
    <col min="11753" max="11753" width="24.125" style="52" customWidth="1"/>
    <col min="11754" max="11754" width="40.125" style="52" customWidth="1"/>
    <col min="11755" max="11755" width="9.75" style="52" customWidth="1"/>
    <col min="11756" max="11761" width="9" style="52"/>
    <col min="11762" max="11762" width="8.875" style="52" bestFit="1" customWidth="1"/>
    <col min="11763" max="12001" width="9" style="52"/>
    <col min="12002" max="12002" width="14.125" style="52" customWidth="1"/>
    <col min="12003" max="12004" width="14.875" style="52" customWidth="1"/>
    <col min="12005" max="12005" width="35.625" style="52" customWidth="1"/>
    <col min="12006" max="12006" width="15.875" style="52" customWidth="1"/>
    <col min="12007" max="12007" width="10.5" style="52" customWidth="1"/>
    <col min="12008" max="12008" width="28.375" style="52" customWidth="1"/>
    <col min="12009" max="12009" width="24.125" style="52" customWidth="1"/>
    <col min="12010" max="12010" width="40.125" style="52" customWidth="1"/>
    <col min="12011" max="12011" width="9.75" style="52" customWidth="1"/>
    <col min="12012" max="12017" width="9" style="52"/>
    <col min="12018" max="12018" width="8.875" style="52" bestFit="1" customWidth="1"/>
    <col min="12019" max="12257" width="9" style="52"/>
    <col min="12258" max="12258" width="14.125" style="52" customWidth="1"/>
    <col min="12259" max="12260" width="14.875" style="52" customWidth="1"/>
    <col min="12261" max="12261" width="35.625" style="52" customWidth="1"/>
    <col min="12262" max="12262" width="15.875" style="52" customWidth="1"/>
    <col min="12263" max="12263" width="10.5" style="52" customWidth="1"/>
    <col min="12264" max="12264" width="28.375" style="52" customWidth="1"/>
    <col min="12265" max="12265" width="24.125" style="52" customWidth="1"/>
    <col min="12266" max="12266" width="40.125" style="52" customWidth="1"/>
    <col min="12267" max="12267" width="9.75" style="52" customWidth="1"/>
    <col min="12268" max="12273" width="9" style="52"/>
    <col min="12274" max="12274" width="8.875" style="52" bestFit="1" customWidth="1"/>
    <col min="12275" max="12513" width="9" style="52"/>
    <col min="12514" max="12514" width="14.125" style="52" customWidth="1"/>
    <col min="12515" max="12516" width="14.875" style="52" customWidth="1"/>
    <col min="12517" max="12517" width="35.625" style="52" customWidth="1"/>
    <col min="12518" max="12518" width="15.875" style="52" customWidth="1"/>
    <col min="12519" max="12519" width="10.5" style="52" customWidth="1"/>
    <col min="12520" max="12520" width="28.375" style="52" customWidth="1"/>
    <col min="12521" max="12521" width="24.125" style="52" customWidth="1"/>
    <col min="12522" max="12522" width="40.125" style="52" customWidth="1"/>
    <col min="12523" max="12523" width="9.75" style="52" customWidth="1"/>
    <col min="12524" max="12529" width="9" style="52"/>
    <col min="12530" max="12530" width="8.875" style="52" bestFit="1" customWidth="1"/>
    <col min="12531" max="12769" width="9" style="52"/>
    <col min="12770" max="12770" width="14.125" style="52" customWidth="1"/>
    <col min="12771" max="12772" width="14.875" style="52" customWidth="1"/>
    <col min="12773" max="12773" width="35.625" style="52" customWidth="1"/>
    <col min="12774" max="12774" width="15.875" style="52" customWidth="1"/>
    <col min="12775" max="12775" width="10.5" style="52" customWidth="1"/>
    <col min="12776" max="12776" width="28.375" style="52" customWidth="1"/>
    <col min="12777" max="12777" width="24.125" style="52" customWidth="1"/>
    <col min="12778" max="12778" width="40.125" style="52" customWidth="1"/>
    <col min="12779" max="12779" width="9.75" style="52" customWidth="1"/>
    <col min="12780" max="12785" width="9" style="52"/>
    <col min="12786" max="12786" width="8.875" style="52" bestFit="1" customWidth="1"/>
    <col min="12787" max="13025" width="9" style="52"/>
    <col min="13026" max="13026" width="14.125" style="52" customWidth="1"/>
    <col min="13027" max="13028" width="14.875" style="52" customWidth="1"/>
    <col min="13029" max="13029" width="35.625" style="52" customWidth="1"/>
    <col min="13030" max="13030" width="15.875" style="52" customWidth="1"/>
    <col min="13031" max="13031" width="10.5" style="52" customWidth="1"/>
    <col min="13032" max="13032" width="28.375" style="52" customWidth="1"/>
    <col min="13033" max="13033" width="24.125" style="52" customWidth="1"/>
    <col min="13034" max="13034" width="40.125" style="52" customWidth="1"/>
    <col min="13035" max="13035" width="9.75" style="52" customWidth="1"/>
    <col min="13036" max="13041" width="9" style="52"/>
    <col min="13042" max="13042" width="8.875" style="52" bestFit="1" customWidth="1"/>
    <col min="13043" max="13281" width="9" style="52"/>
    <col min="13282" max="13282" width="14.125" style="52" customWidth="1"/>
    <col min="13283" max="13284" width="14.875" style="52" customWidth="1"/>
    <col min="13285" max="13285" width="35.625" style="52" customWidth="1"/>
    <col min="13286" max="13286" width="15.875" style="52" customWidth="1"/>
    <col min="13287" max="13287" width="10.5" style="52" customWidth="1"/>
    <col min="13288" max="13288" width="28.375" style="52" customWidth="1"/>
    <col min="13289" max="13289" width="24.125" style="52" customWidth="1"/>
    <col min="13290" max="13290" width="40.125" style="52" customWidth="1"/>
    <col min="13291" max="13291" width="9.75" style="52" customWidth="1"/>
    <col min="13292" max="13297" width="9" style="52"/>
    <col min="13298" max="13298" width="8.875" style="52" bestFit="1" customWidth="1"/>
    <col min="13299" max="13537" width="9" style="52"/>
    <col min="13538" max="13538" width="14.125" style="52" customWidth="1"/>
    <col min="13539" max="13540" width="14.875" style="52" customWidth="1"/>
    <col min="13541" max="13541" width="35.625" style="52" customWidth="1"/>
    <col min="13542" max="13542" width="15.875" style="52" customWidth="1"/>
    <col min="13543" max="13543" width="10.5" style="52" customWidth="1"/>
    <col min="13544" max="13544" width="28.375" style="52" customWidth="1"/>
    <col min="13545" max="13545" width="24.125" style="52" customWidth="1"/>
    <col min="13546" max="13546" width="40.125" style="52" customWidth="1"/>
    <col min="13547" max="13547" width="9.75" style="52" customWidth="1"/>
    <col min="13548" max="13553" width="9" style="52"/>
    <col min="13554" max="13554" width="8.875" style="52" bestFit="1" customWidth="1"/>
    <col min="13555" max="13793" width="9" style="52"/>
    <col min="13794" max="13794" width="14.125" style="52" customWidth="1"/>
    <col min="13795" max="13796" width="14.875" style="52" customWidth="1"/>
    <col min="13797" max="13797" width="35.625" style="52" customWidth="1"/>
    <col min="13798" max="13798" width="15.875" style="52" customWidth="1"/>
    <col min="13799" max="13799" width="10.5" style="52" customWidth="1"/>
    <col min="13800" max="13800" width="28.375" style="52" customWidth="1"/>
    <col min="13801" max="13801" width="24.125" style="52" customWidth="1"/>
    <col min="13802" max="13802" width="40.125" style="52" customWidth="1"/>
    <col min="13803" max="13803" width="9.75" style="52" customWidth="1"/>
    <col min="13804" max="13809" width="9" style="52"/>
    <col min="13810" max="13810" width="8.875" style="52" bestFit="1" customWidth="1"/>
    <col min="13811" max="14049" width="9" style="52"/>
    <col min="14050" max="14050" width="14.125" style="52" customWidth="1"/>
    <col min="14051" max="14052" width="14.875" style="52" customWidth="1"/>
    <col min="14053" max="14053" width="35.625" style="52" customWidth="1"/>
    <col min="14054" max="14054" width="15.875" style="52" customWidth="1"/>
    <col min="14055" max="14055" width="10.5" style="52" customWidth="1"/>
    <col min="14056" max="14056" width="28.375" style="52" customWidth="1"/>
    <col min="14057" max="14057" width="24.125" style="52" customWidth="1"/>
    <col min="14058" max="14058" width="40.125" style="52" customWidth="1"/>
    <col min="14059" max="14059" width="9.75" style="52" customWidth="1"/>
    <col min="14060" max="14065" width="9" style="52"/>
    <col min="14066" max="14066" width="8.875" style="52" bestFit="1" customWidth="1"/>
    <col min="14067" max="14305" width="9" style="52"/>
    <col min="14306" max="14306" width="14.125" style="52" customWidth="1"/>
    <col min="14307" max="14308" width="14.875" style="52" customWidth="1"/>
    <col min="14309" max="14309" width="35.625" style="52" customWidth="1"/>
    <col min="14310" max="14310" width="15.875" style="52" customWidth="1"/>
    <col min="14311" max="14311" width="10.5" style="52" customWidth="1"/>
    <col min="14312" max="14312" width="28.375" style="52" customWidth="1"/>
    <col min="14313" max="14313" width="24.125" style="52" customWidth="1"/>
    <col min="14314" max="14314" width="40.125" style="52" customWidth="1"/>
    <col min="14315" max="14315" width="9.75" style="52" customWidth="1"/>
    <col min="14316" max="14321" width="9" style="52"/>
    <col min="14322" max="14322" width="8.875" style="52" bestFit="1" customWidth="1"/>
    <col min="14323" max="14561" width="9" style="52"/>
    <col min="14562" max="14562" width="14.125" style="52" customWidth="1"/>
    <col min="14563" max="14564" width="14.875" style="52" customWidth="1"/>
    <col min="14565" max="14565" width="35.625" style="52" customWidth="1"/>
    <col min="14566" max="14566" width="15.875" style="52" customWidth="1"/>
    <col min="14567" max="14567" width="10.5" style="52" customWidth="1"/>
    <col min="14568" max="14568" width="28.375" style="52" customWidth="1"/>
    <col min="14569" max="14569" width="24.125" style="52" customWidth="1"/>
    <col min="14570" max="14570" width="40.125" style="52" customWidth="1"/>
    <col min="14571" max="14571" width="9.75" style="52" customWidth="1"/>
    <col min="14572" max="14577" width="9" style="52"/>
    <col min="14578" max="14578" width="8.875" style="52" bestFit="1" customWidth="1"/>
    <col min="14579" max="14817" width="9" style="52"/>
    <col min="14818" max="14818" width="14.125" style="52" customWidth="1"/>
    <col min="14819" max="14820" width="14.875" style="52" customWidth="1"/>
    <col min="14821" max="14821" width="35.625" style="52" customWidth="1"/>
    <col min="14822" max="14822" width="15.875" style="52" customWidth="1"/>
    <col min="14823" max="14823" width="10.5" style="52" customWidth="1"/>
    <col min="14824" max="14824" width="28.375" style="52" customWidth="1"/>
    <col min="14825" max="14825" width="24.125" style="52" customWidth="1"/>
    <col min="14826" max="14826" width="40.125" style="52" customWidth="1"/>
    <col min="14827" max="14827" width="9.75" style="52" customWidth="1"/>
    <col min="14828" max="14833" width="9" style="52"/>
    <col min="14834" max="14834" width="8.875" style="52" bestFit="1" customWidth="1"/>
    <col min="14835" max="15073" width="9" style="52"/>
    <col min="15074" max="15074" width="14.125" style="52" customWidth="1"/>
    <col min="15075" max="15076" width="14.875" style="52" customWidth="1"/>
    <col min="15077" max="15077" width="35.625" style="52" customWidth="1"/>
    <col min="15078" max="15078" width="15.875" style="52" customWidth="1"/>
    <col min="15079" max="15079" width="10.5" style="52" customWidth="1"/>
    <col min="15080" max="15080" width="28.375" style="52" customWidth="1"/>
    <col min="15081" max="15081" width="24.125" style="52" customWidth="1"/>
    <col min="15082" max="15082" width="40.125" style="52" customWidth="1"/>
    <col min="15083" max="15083" width="9.75" style="52" customWidth="1"/>
    <col min="15084" max="15089" width="9" style="52"/>
    <col min="15090" max="15090" width="8.875" style="52" bestFit="1" customWidth="1"/>
    <col min="15091" max="15329" width="9" style="52"/>
    <col min="15330" max="15330" width="14.125" style="52" customWidth="1"/>
    <col min="15331" max="15332" width="14.875" style="52" customWidth="1"/>
    <col min="15333" max="15333" width="35.625" style="52" customWidth="1"/>
    <col min="15334" max="15334" width="15.875" style="52" customWidth="1"/>
    <col min="15335" max="15335" width="10.5" style="52" customWidth="1"/>
    <col min="15336" max="15336" width="28.375" style="52" customWidth="1"/>
    <col min="15337" max="15337" width="24.125" style="52" customWidth="1"/>
    <col min="15338" max="15338" width="40.125" style="52" customWidth="1"/>
    <col min="15339" max="15339" width="9.75" style="52" customWidth="1"/>
    <col min="15340" max="15345" width="9" style="52"/>
    <col min="15346" max="15346" width="8.875" style="52" bestFit="1" customWidth="1"/>
    <col min="15347" max="15585" width="9" style="52"/>
    <col min="15586" max="15586" width="14.125" style="52" customWidth="1"/>
    <col min="15587" max="15588" width="14.875" style="52" customWidth="1"/>
    <col min="15589" max="15589" width="35.625" style="52" customWidth="1"/>
    <col min="15590" max="15590" width="15.875" style="52" customWidth="1"/>
    <col min="15591" max="15591" width="10.5" style="52" customWidth="1"/>
    <col min="15592" max="15592" width="28.375" style="52" customWidth="1"/>
    <col min="15593" max="15593" width="24.125" style="52" customWidth="1"/>
    <col min="15594" max="15594" width="40.125" style="52" customWidth="1"/>
    <col min="15595" max="15595" width="9.75" style="52" customWidth="1"/>
    <col min="15596" max="15601" width="9" style="52"/>
    <col min="15602" max="15602" width="8.875" style="52" bestFit="1" customWidth="1"/>
    <col min="15603" max="15841" width="9" style="52"/>
    <col min="15842" max="15842" width="14.125" style="52" customWidth="1"/>
    <col min="15843" max="15844" width="14.875" style="52" customWidth="1"/>
    <col min="15845" max="15845" width="35.625" style="52" customWidth="1"/>
    <col min="15846" max="15846" width="15.875" style="52" customWidth="1"/>
    <col min="15847" max="15847" width="10.5" style="52" customWidth="1"/>
    <col min="15848" max="15848" width="28.375" style="52" customWidth="1"/>
    <col min="15849" max="15849" width="24.125" style="52" customWidth="1"/>
    <col min="15850" max="15850" width="40.125" style="52" customWidth="1"/>
    <col min="15851" max="15851" width="9.75" style="52" customWidth="1"/>
    <col min="15852" max="15857" width="9" style="52"/>
    <col min="15858" max="15858" width="8.875" style="52" bestFit="1" customWidth="1"/>
    <col min="15859" max="16097" width="9" style="52"/>
    <col min="16098" max="16098" width="14.125" style="52" customWidth="1"/>
    <col min="16099" max="16100" width="14.875" style="52" customWidth="1"/>
    <col min="16101" max="16101" width="35.625" style="52" customWidth="1"/>
    <col min="16102" max="16102" width="15.875" style="52" customWidth="1"/>
    <col min="16103" max="16103" width="10.5" style="52" customWidth="1"/>
    <col min="16104" max="16104" width="28.375" style="52" customWidth="1"/>
    <col min="16105" max="16105" width="24.125" style="52" customWidth="1"/>
    <col min="16106" max="16106" width="40.125" style="52" customWidth="1"/>
    <col min="16107" max="16107" width="9.75" style="52" customWidth="1"/>
    <col min="16108" max="16113" width="9" style="52"/>
    <col min="16114" max="16114" width="8.875" style="52" bestFit="1" customWidth="1"/>
    <col min="16115" max="16384" width="9" style="52"/>
  </cols>
  <sheetData>
    <row r="1" spans="1:8">
      <c r="A1" s="51" t="s">
        <v>68</v>
      </c>
      <c r="B1" s="50" t="s">
        <v>69</v>
      </c>
      <c r="C1" s="50" t="s">
        <v>70</v>
      </c>
      <c r="D1" s="50" t="s">
        <v>71</v>
      </c>
      <c r="E1" s="50" t="s">
        <v>72</v>
      </c>
      <c r="F1" s="50" t="s">
        <v>87</v>
      </c>
      <c r="G1" s="50" t="s">
        <v>88</v>
      </c>
      <c r="H1" s="50" t="s">
        <v>89</v>
      </c>
    </row>
    <row r="2" spans="1:8" s="58" customFormat="1">
      <c r="A2" s="54" t="s">
        <v>92</v>
      </c>
      <c r="B2" s="55"/>
      <c r="C2" s="56"/>
      <c r="D2" s="53">
        <v>3</v>
      </c>
      <c r="E2" s="57" t="s">
        <v>75</v>
      </c>
      <c r="F2" s="53"/>
      <c r="G2" s="53"/>
      <c r="H2" s="53"/>
    </row>
    <row r="3" spans="1:8" s="58" customFormat="1">
      <c r="A3" s="54" t="s">
        <v>93</v>
      </c>
      <c r="B3" s="55"/>
      <c r="C3" s="56"/>
      <c r="D3" s="53">
        <v>2</v>
      </c>
      <c r="E3" s="57" t="s">
        <v>62</v>
      </c>
      <c r="F3" s="53"/>
      <c r="G3" s="53"/>
      <c r="H3" s="53"/>
    </row>
    <row r="4" spans="1:8" s="58" customFormat="1">
      <c r="A4" s="54" t="s">
        <v>94</v>
      </c>
      <c r="B4" s="55"/>
      <c r="C4" s="56"/>
      <c r="D4" s="53">
        <v>1</v>
      </c>
      <c r="E4" s="57" t="s">
        <v>82</v>
      </c>
      <c r="F4" s="53"/>
      <c r="G4" s="53"/>
      <c r="H4" s="53"/>
    </row>
    <row r="5" spans="1:8" s="58" customFormat="1">
      <c r="A5" s="54"/>
      <c r="B5" s="55"/>
      <c r="C5" s="56"/>
      <c r="D5" s="53"/>
      <c r="E5" s="57"/>
      <c r="F5" s="53"/>
      <c r="G5" s="53"/>
      <c r="H5" s="53"/>
    </row>
    <row r="6" spans="1:8" s="58" customFormat="1" ht="12">
      <c r="A6" s="59"/>
      <c r="C6" s="60"/>
      <c r="E6" s="61"/>
    </row>
    <row r="7" spans="1:8" s="58" customFormat="1" ht="12">
      <c r="A7" s="59"/>
      <c r="C7" s="60"/>
      <c r="E7" s="61"/>
    </row>
    <row r="8" spans="1:8" s="58" customFormat="1" ht="12">
      <c r="A8" s="59"/>
      <c r="C8" s="60"/>
      <c r="E8" s="61"/>
    </row>
    <row r="9" spans="1:8" s="58" customFormat="1" ht="12">
      <c r="A9" s="59"/>
      <c r="C9" s="60"/>
      <c r="E9" s="61"/>
    </row>
    <row r="10" spans="1:8" s="58" customFormat="1" ht="12">
      <c r="A10" s="59"/>
      <c r="C10" s="60"/>
      <c r="E10" s="61"/>
    </row>
    <row r="11" spans="1:8" s="58" customFormat="1" ht="12">
      <c r="A11" s="59"/>
      <c r="C11" s="60"/>
      <c r="E11" s="61"/>
    </row>
    <row r="12" spans="1:8" s="58" customFormat="1" ht="12">
      <c r="A12" s="59"/>
      <c r="C12" s="60"/>
      <c r="E12" s="61"/>
    </row>
    <row r="13" spans="1:8" s="58" customFormat="1" ht="12">
      <c r="A13" s="59"/>
      <c r="C13" s="60"/>
      <c r="E13" s="61"/>
    </row>
    <row r="14" spans="1:8" s="58" customFormat="1" ht="12">
      <c r="A14" s="59"/>
      <c r="C14" s="60"/>
      <c r="E14" s="61"/>
    </row>
    <row r="15" spans="1:8" s="58" customFormat="1" ht="12">
      <c r="A15" s="59"/>
      <c r="C15" s="60"/>
      <c r="E15" s="61"/>
    </row>
    <row r="16" spans="1:8" s="58" customFormat="1" ht="12">
      <c r="A16" s="59"/>
      <c r="C16" s="60"/>
      <c r="E16" s="61"/>
    </row>
    <row r="17" spans="1:5" s="58" customFormat="1" ht="12">
      <c r="A17" s="59"/>
      <c r="C17" s="60"/>
      <c r="E17" s="61"/>
    </row>
    <row r="18" spans="1:5" s="58" customFormat="1" ht="12">
      <c r="A18" s="59"/>
      <c r="C18" s="60"/>
      <c r="E18" s="61"/>
    </row>
    <row r="19" spans="1:5" s="58" customFormat="1" ht="12">
      <c r="A19" s="59"/>
      <c r="C19" s="60"/>
      <c r="E19" s="61"/>
    </row>
    <row r="20" spans="1:5" s="58" customFormat="1" ht="12">
      <c r="A20" s="59"/>
      <c r="C20" s="60"/>
      <c r="E20" s="61"/>
    </row>
    <row r="21" spans="1:5" s="58" customFormat="1" ht="12">
      <c r="A21" s="59"/>
      <c r="C21" s="60"/>
      <c r="E21" s="61"/>
    </row>
    <row r="22" spans="1:5" s="58" customFormat="1" ht="12">
      <c r="A22" s="59"/>
      <c r="C22" s="60"/>
      <c r="E22" s="61"/>
    </row>
    <row r="23" spans="1:5" s="58" customFormat="1" ht="12">
      <c r="A23" s="59"/>
      <c r="C23" s="60"/>
      <c r="E23" s="61"/>
    </row>
    <row r="24" spans="1:5" s="58" customFormat="1" ht="12">
      <c r="A24" s="59"/>
      <c r="C24" s="60"/>
      <c r="E24" s="61"/>
    </row>
    <row r="25" spans="1:5" s="58" customFormat="1" ht="12">
      <c r="A25" s="59"/>
      <c r="C25" s="60"/>
      <c r="E25" s="61"/>
    </row>
    <row r="26" spans="1:5" s="58" customFormat="1" ht="12">
      <c r="A26" s="59"/>
      <c r="C26" s="60"/>
      <c r="E26" s="61"/>
    </row>
    <row r="27" spans="1:5" s="58" customFormat="1" ht="12">
      <c r="A27" s="59"/>
      <c r="C27" s="60"/>
      <c r="E27" s="61"/>
    </row>
    <row r="28" spans="1:5" s="58" customFormat="1" ht="12">
      <c r="A28" s="59"/>
      <c r="C28" s="60"/>
      <c r="E28" s="61"/>
    </row>
    <row r="29" spans="1:5" s="58" customFormat="1" ht="12">
      <c r="A29" s="59"/>
      <c r="C29" s="60"/>
      <c r="E29" s="61"/>
    </row>
    <row r="30" spans="1:5" s="58" customFormat="1" ht="12">
      <c r="A30" s="59"/>
      <c r="C30" s="60"/>
      <c r="E30" s="61"/>
    </row>
    <row r="31" spans="1:5" s="58" customFormat="1" ht="12">
      <c r="A31" s="59"/>
      <c r="C31" s="60"/>
      <c r="E31" s="61"/>
    </row>
    <row r="32" spans="1:5" s="58" customFormat="1" ht="12">
      <c r="A32" s="59"/>
      <c r="C32" s="60"/>
      <c r="E32" s="61"/>
    </row>
    <row r="33" spans="1:5" s="58" customFormat="1" ht="12">
      <c r="A33" s="59"/>
      <c r="C33" s="60"/>
      <c r="E33" s="61"/>
    </row>
    <row r="34" spans="1:5" s="58" customFormat="1" ht="12">
      <c r="A34" s="59"/>
      <c r="C34" s="60"/>
      <c r="E34" s="61"/>
    </row>
    <row r="35" spans="1:5" s="58" customFormat="1" ht="12">
      <c r="A35" s="59"/>
      <c r="C35" s="60"/>
      <c r="E35" s="61"/>
    </row>
    <row r="36" spans="1:5" s="58" customFormat="1" ht="12">
      <c r="A36" s="59"/>
      <c r="C36" s="60"/>
      <c r="E36" s="61"/>
    </row>
    <row r="37" spans="1:5" s="58" customFormat="1" ht="12">
      <c r="A37" s="59"/>
      <c r="C37" s="60"/>
      <c r="E37" s="61"/>
    </row>
    <row r="38" spans="1:5" s="58" customFormat="1" ht="12">
      <c r="A38" s="59"/>
      <c r="C38" s="60"/>
      <c r="E38" s="61"/>
    </row>
    <row r="39" spans="1:5" s="58" customFormat="1" ht="12">
      <c r="A39" s="59"/>
      <c r="C39" s="60"/>
      <c r="E39" s="61"/>
    </row>
    <row r="40" spans="1:5" s="58" customFormat="1" ht="12">
      <c r="A40" s="59"/>
      <c r="C40" s="60"/>
      <c r="E40" s="61"/>
    </row>
    <row r="41" spans="1:5" s="58" customFormat="1" ht="12">
      <c r="A41" s="59"/>
      <c r="C41" s="60"/>
      <c r="E41" s="61"/>
    </row>
    <row r="42" spans="1:5" s="58" customFormat="1" ht="12">
      <c r="A42" s="59"/>
      <c r="C42" s="60"/>
      <c r="E42" s="61"/>
    </row>
    <row r="43" spans="1:5" s="58" customFormat="1" ht="12">
      <c r="A43" s="59"/>
      <c r="C43" s="60"/>
      <c r="E43" s="61"/>
    </row>
    <row r="44" spans="1:5" s="58" customFormat="1" ht="12">
      <c r="A44" s="59"/>
      <c r="C44" s="60"/>
      <c r="E44" s="61"/>
    </row>
    <row r="45" spans="1:5" s="58" customFormat="1" ht="12">
      <c r="A45" s="59"/>
      <c r="C45" s="60"/>
      <c r="E45" s="61"/>
    </row>
    <row r="46" spans="1:5" s="58" customFormat="1" ht="12">
      <c r="A46" s="59"/>
      <c r="C46" s="60"/>
      <c r="E46" s="61"/>
    </row>
    <row r="47" spans="1:5" s="58" customFormat="1" ht="12">
      <c r="A47" s="59"/>
      <c r="C47" s="60"/>
      <c r="E47" s="61"/>
    </row>
    <row r="48" spans="1:5" s="58" customFormat="1" ht="12">
      <c r="A48" s="59"/>
      <c r="C48" s="60"/>
      <c r="E48" s="61"/>
    </row>
    <row r="49" spans="1:5" s="58" customFormat="1" ht="12">
      <c r="A49" s="59"/>
      <c r="C49" s="60"/>
      <c r="E49" s="61"/>
    </row>
    <row r="50" spans="1:5" s="58" customFormat="1" ht="12">
      <c r="A50" s="59"/>
      <c r="C50" s="60"/>
      <c r="E50" s="61"/>
    </row>
    <row r="51" spans="1:5" s="58" customFormat="1" ht="12">
      <c r="A51" s="59"/>
      <c r="C51" s="60"/>
      <c r="E51" s="61"/>
    </row>
    <row r="52" spans="1:5" s="58" customFormat="1" ht="12">
      <c r="A52" s="59"/>
      <c r="C52" s="60"/>
      <c r="E52" s="61"/>
    </row>
    <row r="53" spans="1:5" s="58" customFormat="1" ht="12">
      <c r="A53" s="59"/>
      <c r="C53" s="60"/>
      <c r="E53" s="61"/>
    </row>
    <row r="54" spans="1:5" s="58" customFormat="1" ht="12">
      <c r="A54" s="59"/>
      <c r="C54" s="60"/>
      <c r="E54" s="61"/>
    </row>
    <row r="55" spans="1:5" s="58" customFormat="1" ht="12">
      <c r="A55" s="59"/>
      <c r="C55" s="60"/>
      <c r="E55" s="61"/>
    </row>
    <row r="56" spans="1:5" s="58" customFormat="1" ht="12">
      <c r="A56" s="59"/>
      <c r="C56" s="60"/>
      <c r="E56" s="61"/>
    </row>
    <row r="57" spans="1:5" s="58" customFormat="1" ht="12">
      <c r="A57" s="59"/>
      <c r="C57" s="60"/>
      <c r="E57" s="61"/>
    </row>
    <row r="58" spans="1:5" s="58" customFormat="1" ht="12">
      <c r="A58" s="59"/>
      <c r="C58" s="60"/>
      <c r="E58" s="61"/>
    </row>
    <row r="59" spans="1:5" s="58" customFormat="1" ht="12">
      <c r="A59" s="59"/>
      <c r="C59" s="60"/>
      <c r="E59" s="61"/>
    </row>
    <row r="60" spans="1:5" s="58" customFormat="1" ht="12">
      <c r="A60" s="59"/>
      <c r="C60" s="60"/>
      <c r="E60" s="61"/>
    </row>
    <row r="61" spans="1:5" s="58" customFormat="1" ht="12">
      <c r="A61" s="59"/>
      <c r="C61" s="60"/>
      <c r="E61" s="61"/>
    </row>
    <row r="62" spans="1:5" s="58" customFormat="1" ht="12">
      <c r="A62" s="59"/>
      <c r="C62" s="60"/>
      <c r="E62" s="61"/>
    </row>
    <row r="63" spans="1:5" s="58" customFormat="1" ht="12">
      <c r="A63" s="59"/>
      <c r="C63" s="60"/>
      <c r="E63" s="61"/>
    </row>
    <row r="64" spans="1:5" s="58" customFormat="1" ht="12">
      <c r="A64" s="59"/>
      <c r="C64" s="60"/>
      <c r="E64" s="61"/>
    </row>
    <row r="65" spans="1:5" s="58" customFormat="1" ht="12">
      <c r="A65" s="59"/>
      <c r="C65" s="60"/>
      <c r="E65" s="61"/>
    </row>
    <row r="66" spans="1:5" s="58" customFormat="1" ht="12">
      <c r="A66" s="59"/>
      <c r="C66" s="60"/>
      <c r="E66" s="61"/>
    </row>
    <row r="67" spans="1:5" s="58" customFormat="1" ht="12">
      <c r="A67" s="59"/>
      <c r="C67" s="60"/>
      <c r="E67" s="61"/>
    </row>
    <row r="68" spans="1:5" s="58" customFormat="1" ht="12">
      <c r="A68" s="59"/>
      <c r="C68" s="60"/>
      <c r="E68" s="61"/>
    </row>
    <row r="69" spans="1:5" s="58" customFormat="1" ht="12">
      <c r="A69" s="59"/>
      <c r="C69" s="60"/>
      <c r="E69" s="61"/>
    </row>
    <row r="70" spans="1:5" s="58" customFormat="1" ht="12">
      <c r="A70" s="59"/>
      <c r="C70" s="60"/>
      <c r="E70" s="61"/>
    </row>
    <row r="71" spans="1:5" s="58" customFormat="1" ht="12">
      <c r="A71" s="59"/>
      <c r="C71" s="60"/>
      <c r="E71" s="61"/>
    </row>
    <row r="72" spans="1:5" s="58" customFormat="1" ht="12">
      <c r="A72" s="59"/>
      <c r="C72" s="60"/>
      <c r="E72" s="61"/>
    </row>
    <row r="73" spans="1:5" s="58" customFormat="1" ht="12">
      <c r="A73" s="59"/>
      <c r="C73" s="60"/>
      <c r="E73" s="61"/>
    </row>
    <row r="74" spans="1:5" s="58" customFormat="1" ht="12">
      <c r="A74" s="59"/>
      <c r="C74" s="60"/>
      <c r="E74" s="61"/>
    </row>
    <row r="75" spans="1:5" s="58" customFormat="1" ht="12">
      <c r="A75" s="59"/>
      <c r="C75" s="60"/>
      <c r="E75" s="61"/>
    </row>
    <row r="76" spans="1:5" s="58" customFormat="1" ht="12">
      <c r="A76" s="59"/>
      <c r="C76" s="60"/>
      <c r="E76" s="61"/>
    </row>
    <row r="77" spans="1:5" s="58" customFormat="1" ht="12">
      <c r="A77" s="59"/>
      <c r="C77" s="60"/>
      <c r="E77" s="61"/>
    </row>
    <row r="78" spans="1:5" s="58" customFormat="1" ht="12">
      <c r="A78" s="59"/>
      <c r="C78" s="60"/>
      <c r="E78" s="61"/>
    </row>
    <row r="79" spans="1:5" s="58" customFormat="1" ht="12">
      <c r="A79" s="59"/>
      <c r="C79" s="60"/>
      <c r="E79" s="61"/>
    </row>
    <row r="80" spans="1:5" s="58" customFormat="1" ht="12">
      <c r="A80" s="59"/>
      <c r="C80" s="60"/>
      <c r="E80" s="61"/>
    </row>
    <row r="81" spans="1:5" s="58" customFormat="1" ht="12">
      <c r="A81" s="59"/>
      <c r="C81" s="60"/>
      <c r="E81" s="61"/>
    </row>
    <row r="82" spans="1:5" s="58" customFormat="1" ht="12">
      <c r="A82" s="59"/>
      <c r="C82" s="60"/>
      <c r="E82" s="61"/>
    </row>
    <row r="83" spans="1:5" s="58" customFormat="1" ht="12">
      <c r="A83" s="59"/>
      <c r="C83" s="60"/>
      <c r="E83" s="61"/>
    </row>
    <row r="84" spans="1:5" s="58" customFormat="1" ht="12">
      <c r="A84" s="59"/>
      <c r="C84" s="60"/>
      <c r="E84" s="61"/>
    </row>
    <row r="85" spans="1:5" s="58" customFormat="1" ht="12">
      <c r="A85" s="59"/>
      <c r="C85" s="60"/>
      <c r="E85" s="61"/>
    </row>
    <row r="86" spans="1:5" s="58" customFormat="1" ht="12">
      <c r="A86" s="59"/>
      <c r="C86" s="60"/>
      <c r="E86" s="61"/>
    </row>
    <row r="87" spans="1:5" s="58" customFormat="1" ht="12">
      <c r="A87" s="59"/>
      <c r="C87" s="60"/>
      <c r="E87" s="61"/>
    </row>
    <row r="88" spans="1:5" s="58" customFormat="1" ht="12">
      <c r="A88" s="59"/>
      <c r="C88" s="60"/>
      <c r="E88" s="61"/>
    </row>
    <row r="89" spans="1:5" s="58" customFormat="1" ht="12">
      <c r="A89" s="59"/>
      <c r="C89" s="60"/>
      <c r="E89" s="61"/>
    </row>
    <row r="90" spans="1:5" s="58" customFormat="1" ht="12">
      <c r="A90" s="59"/>
      <c r="C90" s="60"/>
      <c r="E90" s="61"/>
    </row>
    <row r="91" spans="1:5" s="58" customFormat="1" ht="12">
      <c r="A91" s="59"/>
      <c r="C91" s="60"/>
      <c r="E91" s="61"/>
    </row>
    <row r="92" spans="1:5" s="58" customFormat="1" ht="12">
      <c r="A92" s="59"/>
      <c r="C92" s="60"/>
      <c r="E92" s="61"/>
    </row>
    <row r="93" spans="1:5" s="58" customFormat="1" ht="12">
      <c r="A93" s="59"/>
      <c r="C93" s="60"/>
      <c r="E93" s="61"/>
    </row>
    <row r="94" spans="1:5" s="58" customFormat="1" ht="12">
      <c r="A94" s="59"/>
      <c r="C94" s="60"/>
      <c r="E94" s="61"/>
    </row>
    <row r="95" spans="1:5" s="58" customFormat="1" ht="12">
      <c r="A95" s="59"/>
      <c r="C95" s="60"/>
      <c r="E95" s="61"/>
    </row>
    <row r="96" spans="1:5" s="58" customFormat="1" ht="12">
      <c r="A96" s="59"/>
      <c r="C96" s="60"/>
      <c r="E96" s="61"/>
    </row>
    <row r="97" spans="1:5" s="58" customFormat="1" ht="12">
      <c r="A97" s="59"/>
      <c r="C97" s="60"/>
      <c r="E97" s="61"/>
    </row>
    <row r="98" spans="1:5" s="58" customFormat="1" ht="12">
      <c r="A98" s="59"/>
      <c r="C98" s="60"/>
      <c r="E98" s="61"/>
    </row>
    <row r="99" spans="1:5" s="58" customFormat="1" ht="12">
      <c r="A99" s="59"/>
      <c r="C99" s="60"/>
      <c r="E99" s="61"/>
    </row>
    <row r="100" spans="1:5" s="58" customFormat="1" ht="12">
      <c r="A100" s="59"/>
      <c r="C100" s="60"/>
      <c r="E100" s="61"/>
    </row>
    <row r="101" spans="1:5" s="58" customFormat="1" ht="12">
      <c r="A101" s="59"/>
      <c r="C101" s="60"/>
      <c r="E101" s="61"/>
    </row>
    <row r="102" spans="1:5" s="58" customFormat="1" ht="12">
      <c r="A102" s="59"/>
      <c r="C102" s="60"/>
      <c r="E102" s="61"/>
    </row>
    <row r="103" spans="1:5" s="58" customFormat="1" ht="12">
      <c r="A103" s="59"/>
      <c r="C103" s="60"/>
      <c r="E103" s="61"/>
    </row>
    <row r="104" spans="1:5" s="58" customFormat="1" ht="12">
      <c r="A104" s="59"/>
      <c r="C104" s="60"/>
      <c r="E104" s="61"/>
    </row>
    <row r="105" spans="1:5" s="58" customFormat="1" ht="12">
      <c r="A105" s="59"/>
      <c r="C105" s="60"/>
      <c r="E105" s="61"/>
    </row>
    <row r="106" spans="1:5" s="58" customFormat="1" ht="12">
      <c r="A106" s="59"/>
      <c r="C106" s="60"/>
      <c r="E106" s="61"/>
    </row>
    <row r="107" spans="1:5" s="58" customFormat="1" ht="12">
      <c r="A107" s="59"/>
      <c r="C107" s="60"/>
      <c r="E107" s="61"/>
    </row>
    <row r="108" spans="1:5" s="58" customFormat="1" ht="12">
      <c r="A108" s="59"/>
      <c r="C108" s="60"/>
      <c r="E108" s="61"/>
    </row>
    <row r="109" spans="1:5" s="58" customFormat="1" ht="12">
      <c r="A109" s="59"/>
      <c r="C109" s="60"/>
      <c r="E109" s="61"/>
    </row>
    <row r="110" spans="1:5" s="58" customFormat="1" ht="12">
      <c r="A110" s="59"/>
      <c r="C110" s="60"/>
      <c r="E110" s="61"/>
    </row>
    <row r="111" spans="1:5" s="58" customFormat="1" ht="12">
      <c r="A111" s="59"/>
      <c r="C111" s="60"/>
      <c r="E111" s="61"/>
    </row>
    <row r="112" spans="1:5" s="58" customFormat="1" ht="12">
      <c r="A112" s="59"/>
      <c r="C112" s="60"/>
      <c r="E112" s="61"/>
    </row>
    <row r="113" spans="1:5" s="58" customFormat="1" ht="12">
      <c r="A113" s="59"/>
      <c r="C113" s="60"/>
      <c r="E113" s="61"/>
    </row>
    <row r="114" spans="1:5" s="58" customFormat="1" ht="12">
      <c r="A114" s="59"/>
      <c r="C114" s="60"/>
      <c r="E114" s="61"/>
    </row>
    <row r="115" spans="1:5" s="58" customFormat="1" ht="12">
      <c r="A115" s="59"/>
      <c r="C115" s="60"/>
      <c r="E115" s="61"/>
    </row>
    <row r="116" spans="1:5" s="58" customFormat="1" ht="12">
      <c r="A116" s="59"/>
      <c r="C116" s="60"/>
      <c r="E116" s="61"/>
    </row>
    <row r="117" spans="1:5" s="58" customFormat="1" ht="12">
      <c r="A117" s="59"/>
      <c r="C117" s="60"/>
      <c r="E117" s="61"/>
    </row>
    <row r="118" spans="1:5" s="58" customFormat="1" ht="12">
      <c r="A118" s="59"/>
      <c r="C118" s="60"/>
      <c r="E118" s="61"/>
    </row>
    <row r="119" spans="1:5" s="58" customFormat="1" ht="12">
      <c r="A119" s="59"/>
      <c r="C119" s="60"/>
      <c r="E119" s="61"/>
    </row>
    <row r="120" spans="1:5" s="58" customFormat="1" ht="12">
      <c r="A120" s="59"/>
      <c r="C120" s="60"/>
      <c r="E120" s="61"/>
    </row>
    <row r="121" spans="1:5" s="58" customFormat="1" ht="12">
      <c r="A121" s="59"/>
      <c r="C121" s="60"/>
      <c r="E121" s="61"/>
    </row>
    <row r="122" spans="1:5" s="58" customFormat="1" ht="12">
      <c r="A122" s="59"/>
      <c r="C122" s="60"/>
      <c r="E122" s="61"/>
    </row>
    <row r="123" spans="1:5" s="58" customFormat="1" ht="12">
      <c r="A123" s="59"/>
      <c r="C123" s="60"/>
      <c r="E123" s="61"/>
    </row>
  </sheetData>
  <autoFilter ref="A1:H5"/>
  <phoneticPr fontId="1" type="noConversion"/>
  <dataValidations count="5">
    <dataValidation type="list" allowBlank="1" showInputMessage="1" showErrorMessage="1" sqref="RCV982824:RCV982941 RMR982824:RMR982941 IB65320:IB65437 RX65320:RX65437 ABT65320:ABT65437 ALP65320:ALP65437 AVL65320:AVL65437 BFH65320:BFH65437 BPD65320:BPD65437 BYZ65320:BYZ65437 CIV65320:CIV65437 CSR65320:CSR65437 DCN65320:DCN65437 DMJ65320:DMJ65437 DWF65320:DWF65437 EGB65320:EGB65437 EPX65320:EPX65437 EZT65320:EZT65437 FJP65320:FJP65437 FTL65320:FTL65437 GDH65320:GDH65437 GND65320:GND65437 GWZ65320:GWZ65437 HGV65320:HGV65437 HQR65320:HQR65437 IAN65320:IAN65437 IKJ65320:IKJ65437 IUF65320:IUF65437 JEB65320:JEB65437 JNX65320:JNX65437 JXT65320:JXT65437 KHP65320:KHP65437 KRL65320:KRL65437 LBH65320:LBH65437 LLD65320:LLD65437 LUZ65320:LUZ65437 MEV65320:MEV65437 MOR65320:MOR65437 MYN65320:MYN65437 NIJ65320:NIJ65437 NSF65320:NSF65437 OCB65320:OCB65437 OLX65320:OLX65437 OVT65320:OVT65437 PFP65320:PFP65437 PPL65320:PPL65437 PZH65320:PZH65437 QJD65320:QJD65437 QSZ65320:QSZ65437 RCV65320:RCV65437 RMR65320:RMR65437 RWN65320:RWN65437 SGJ65320:SGJ65437 SQF65320:SQF65437 TAB65320:TAB65437 TJX65320:TJX65437 TTT65320:TTT65437 UDP65320:UDP65437 UNL65320:UNL65437 UXH65320:UXH65437 VHD65320:VHD65437 VQZ65320:VQZ65437 WAV65320:WAV65437 WKR65320:WKR65437 WUN65320:WUN65437 RWN982824:RWN982941 IB130856:IB130973 RX130856:RX130973 ABT130856:ABT130973 ALP130856:ALP130973 AVL130856:AVL130973 BFH130856:BFH130973 BPD130856:BPD130973 BYZ130856:BYZ130973 CIV130856:CIV130973 CSR130856:CSR130973 DCN130856:DCN130973 DMJ130856:DMJ130973 DWF130856:DWF130973 EGB130856:EGB130973 EPX130856:EPX130973 EZT130856:EZT130973 FJP130856:FJP130973 FTL130856:FTL130973 GDH130856:GDH130973 GND130856:GND130973 GWZ130856:GWZ130973 HGV130856:HGV130973 HQR130856:HQR130973 IAN130856:IAN130973 IKJ130856:IKJ130973 IUF130856:IUF130973 JEB130856:JEB130973 JNX130856:JNX130973 JXT130856:JXT130973 KHP130856:KHP130973 KRL130856:KRL130973 LBH130856:LBH130973 LLD130856:LLD130973 LUZ130856:LUZ130973 MEV130856:MEV130973 MOR130856:MOR130973 MYN130856:MYN130973 NIJ130856:NIJ130973 NSF130856:NSF130973 OCB130856:OCB130973 OLX130856:OLX130973 OVT130856:OVT130973 PFP130856:PFP130973 PPL130856:PPL130973 PZH130856:PZH130973 QJD130856:QJD130973 QSZ130856:QSZ130973 RCV130856:RCV130973 RMR130856:RMR130973 RWN130856:RWN130973 SGJ130856:SGJ130973 SQF130856:SQF130973 TAB130856:TAB130973 TJX130856:TJX130973 TTT130856:TTT130973 UDP130856:UDP130973 UNL130856:UNL130973 UXH130856:UXH130973 VHD130856:VHD130973 VQZ130856:VQZ130973 WAV130856:WAV130973 WKR130856:WKR130973 WUN130856:WUN130973 SGJ982824:SGJ982941 IB196392:IB196509 RX196392:RX196509 ABT196392:ABT196509 ALP196392:ALP196509 AVL196392:AVL196509 BFH196392:BFH196509 BPD196392:BPD196509 BYZ196392:BYZ196509 CIV196392:CIV196509 CSR196392:CSR196509 DCN196392:DCN196509 DMJ196392:DMJ196509 DWF196392:DWF196509 EGB196392:EGB196509 EPX196392:EPX196509 EZT196392:EZT196509 FJP196392:FJP196509 FTL196392:FTL196509 GDH196392:GDH196509 GND196392:GND196509 GWZ196392:GWZ196509 HGV196392:HGV196509 HQR196392:HQR196509 IAN196392:IAN196509 IKJ196392:IKJ196509 IUF196392:IUF196509 JEB196392:JEB196509 JNX196392:JNX196509 JXT196392:JXT196509 KHP196392:KHP196509 KRL196392:KRL196509 LBH196392:LBH196509 LLD196392:LLD196509 LUZ196392:LUZ196509 MEV196392:MEV196509 MOR196392:MOR196509 MYN196392:MYN196509 NIJ196392:NIJ196509 NSF196392:NSF196509 OCB196392:OCB196509 OLX196392:OLX196509 OVT196392:OVT196509 PFP196392:PFP196509 PPL196392:PPL196509 PZH196392:PZH196509 QJD196392:QJD196509 QSZ196392:QSZ196509 RCV196392:RCV196509 RMR196392:RMR196509 RWN196392:RWN196509 SGJ196392:SGJ196509 SQF196392:SQF196509 TAB196392:TAB196509 TJX196392:TJX196509 TTT196392:TTT196509 UDP196392:UDP196509 UNL196392:UNL196509 UXH196392:UXH196509 VHD196392:VHD196509 VQZ196392:VQZ196509 WAV196392:WAV196509 WKR196392:WKR196509 WUN196392:WUN196509 SQF982824:SQF982941 IB261928:IB262045 RX261928:RX262045 ABT261928:ABT262045 ALP261928:ALP262045 AVL261928:AVL262045 BFH261928:BFH262045 BPD261928:BPD262045 BYZ261928:BYZ262045 CIV261928:CIV262045 CSR261928:CSR262045 DCN261928:DCN262045 DMJ261928:DMJ262045 DWF261928:DWF262045 EGB261928:EGB262045 EPX261928:EPX262045 EZT261928:EZT262045 FJP261928:FJP262045 FTL261928:FTL262045 GDH261928:GDH262045 GND261928:GND262045 GWZ261928:GWZ262045 HGV261928:HGV262045 HQR261928:HQR262045 IAN261928:IAN262045 IKJ261928:IKJ262045 IUF261928:IUF262045 JEB261928:JEB262045 JNX261928:JNX262045 JXT261928:JXT262045 KHP261928:KHP262045 KRL261928:KRL262045 LBH261928:LBH262045 LLD261928:LLD262045 LUZ261928:LUZ262045 MEV261928:MEV262045 MOR261928:MOR262045 MYN261928:MYN262045 NIJ261928:NIJ262045 NSF261928:NSF262045 OCB261928:OCB262045 OLX261928:OLX262045 OVT261928:OVT262045 PFP261928:PFP262045 PPL261928:PPL262045 PZH261928:PZH262045 QJD261928:QJD262045 QSZ261928:QSZ262045 RCV261928:RCV262045 RMR261928:RMR262045 RWN261928:RWN262045 SGJ261928:SGJ262045 SQF261928:SQF262045 TAB261928:TAB262045 TJX261928:TJX262045 TTT261928:TTT262045 UDP261928:UDP262045 UNL261928:UNL262045 UXH261928:UXH262045 VHD261928:VHD262045 VQZ261928:VQZ262045 WAV261928:WAV262045 WKR261928:WKR262045 WUN261928:WUN262045 TAB982824:TAB982941 IB327464:IB327581 RX327464:RX327581 ABT327464:ABT327581 ALP327464:ALP327581 AVL327464:AVL327581 BFH327464:BFH327581 BPD327464:BPD327581 BYZ327464:BYZ327581 CIV327464:CIV327581 CSR327464:CSR327581 DCN327464:DCN327581 DMJ327464:DMJ327581 DWF327464:DWF327581 EGB327464:EGB327581 EPX327464:EPX327581 EZT327464:EZT327581 FJP327464:FJP327581 FTL327464:FTL327581 GDH327464:GDH327581 GND327464:GND327581 GWZ327464:GWZ327581 HGV327464:HGV327581 HQR327464:HQR327581 IAN327464:IAN327581 IKJ327464:IKJ327581 IUF327464:IUF327581 JEB327464:JEB327581 JNX327464:JNX327581 JXT327464:JXT327581 KHP327464:KHP327581 KRL327464:KRL327581 LBH327464:LBH327581 LLD327464:LLD327581 LUZ327464:LUZ327581 MEV327464:MEV327581 MOR327464:MOR327581 MYN327464:MYN327581 NIJ327464:NIJ327581 NSF327464:NSF327581 OCB327464:OCB327581 OLX327464:OLX327581 OVT327464:OVT327581 PFP327464:PFP327581 PPL327464:PPL327581 PZH327464:PZH327581 QJD327464:QJD327581 QSZ327464:QSZ327581 RCV327464:RCV327581 RMR327464:RMR327581 RWN327464:RWN327581 SGJ327464:SGJ327581 SQF327464:SQF327581 TAB327464:TAB327581 TJX327464:TJX327581 TTT327464:TTT327581 UDP327464:UDP327581 UNL327464:UNL327581 UXH327464:UXH327581 VHD327464:VHD327581 VQZ327464:VQZ327581 WAV327464:WAV327581 WKR327464:WKR327581 WUN327464:WUN327581 TJX982824:TJX982941 IB393000:IB393117 RX393000:RX393117 ABT393000:ABT393117 ALP393000:ALP393117 AVL393000:AVL393117 BFH393000:BFH393117 BPD393000:BPD393117 BYZ393000:BYZ393117 CIV393000:CIV393117 CSR393000:CSR393117 DCN393000:DCN393117 DMJ393000:DMJ393117 DWF393000:DWF393117 EGB393000:EGB393117 EPX393000:EPX393117 EZT393000:EZT393117 FJP393000:FJP393117 FTL393000:FTL393117 GDH393000:GDH393117 GND393000:GND393117 GWZ393000:GWZ393117 HGV393000:HGV393117 HQR393000:HQR393117 IAN393000:IAN393117 IKJ393000:IKJ393117 IUF393000:IUF393117 JEB393000:JEB393117 JNX393000:JNX393117 JXT393000:JXT393117 KHP393000:KHP393117 KRL393000:KRL393117 LBH393000:LBH393117 LLD393000:LLD393117 LUZ393000:LUZ393117 MEV393000:MEV393117 MOR393000:MOR393117 MYN393000:MYN393117 NIJ393000:NIJ393117 NSF393000:NSF393117 OCB393000:OCB393117 OLX393000:OLX393117 OVT393000:OVT393117 PFP393000:PFP393117 PPL393000:PPL393117 PZH393000:PZH393117 QJD393000:QJD393117 QSZ393000:QSZ393117 RCV393000:RCV393117 RMR393000:RMR393117 RWN393000:RWN393117 SGJ393000:SGJ393117 SQF393000:SQF393117 TAB393000:TAB393117 TJX393000:TJX393117 TTT393000:TTT393117 UDP393000:UDP393117 UNL393000:UNL393117 UXH393000:UXH393117 VHD393000:VHD393117 VQZ393000:VQZ393117 WAV393000:WAV393117 WKR393000:WKR393117 WUN393000:WUN393117 TTT982824:TTT982941 IB458536:IB458653 RX458536:RX458653 ABT458536:ABT458653 ALP458536:ALP458653 AVL458536:AVL458653 BFH458536:BFH458653 BPD458536:BPD458653 BYZ458536:BYZ458653 CIV458536:CIV458653 CSR458536:CSR458653 DCN458536:DCN458653 DMJ458536:DMJ458653 DWF458536:DWF458653 EGB458536:EGB458653 EPX458536:EPX458653 EZT458536:EZT458653 FJP458536:FJP458653 FTL458536:FTL458653 GDH458536:GDH458653 GND458536:GND458653 GWZ458536:GWZ458653 HGV458536:HGV458653 HQR458536:HQR458653 IAN458536:IAN458653 IKJ458536:IKJ458653 IUF458536:IUF458653 JEB458536:JEB458653 JNX458536:JNX458653 JXT458536:JXT458653 KHP458536:KHP458653 KRL458536:KRL458653 LBH458536:LBH458653 LLD458536:LLD458653 LUZ458536:LUZ458653 MEV458536:MEV458653 MOR458536:MOR458653 MYN458536:MYN458653 NIJ458536:NIJ458653 NSF458536:NSF458653 OCB458536:OCB458653 OLX458536:OLX458653 OVT458536:OVT458653 PFP458536:PFP458653 PPL458536:PPL458653 PZH458536:PZH458653 QJD458536:QJD458653 QSZ458536:QSZ458653 RCV458536:RCV458653 RMR458536:RMR458653 RWN458536:RWN458653 SGJ458536:SGJ458653 SQF458536:SQF458653 TAB458536:TAB458653 TJX458536:TJX458653 TTT458536:TTT458653 UDP458536:UDP458653 UNL458536:UNL458653 UXH458536:UXH458653 VHD458536:VHD458653 VQZ458536:VQZ458653 WAV458536:WAV458653 WKR458536:WKR458653 WUN458536:WUN458653 UDP982824:UDP982941 IB524072:IB524189 RX524072:RX524189 ABT524072:ABT524189 ALP524072:ALP524189 AVL524072:AVL524189 BFH524072:BFH524189 BPD524072:BPD524189 BYZ524072:BYZ524189 CIV524072:CIV524189 CSR524072:CSR524189 DCN524072:DCN524189 DMJ524072:DMJ524189 DWF524072:DWF524189 EGB524072:EGB524189 EPX524072:EPX524189 EZT524072:EZT524189 FJP524072:FJP524189 FTL524072:FTL524189 GDH524072:GDH524189 GND524072:GND524189 GWZ524072:GWZ524189 HGV524072:HGV524189 HQR524072:HQR524189 IAN524072:IAN524189 IKJ524072:IKJ524189 IUF524072:IUF524189 JEB524072:JEB524189 JNX524072:JNX524189 JXT524072:JXT524189 KHP524072:KHP524189 KRL524072:KRL524189 LBH524072:LBH524189 LLD524072:LLD524189 LUZ524072:LUZ524189 MEV524072:MEV524189 MOR524072:MOR524189 MYN524072:MYN524189 NIJ524072:NIJ524189 NSF524072:NSF524189 OCB524072:OCB524189 OLX524072:OLX524189 OVT524072:OVT524189 PFP524072:PFP524189 PPL524072:PPL524189 PZH524072:PZH524189 QJD524072:QJD524189 QSZ524072:QSZ524189 RCV524072:RCV524189 RMR524072:RMR524189 RWN524072:RWN524189 SGJ524072:SGJ524189 SQF524072:SQF524189 TAB524072:TAB524189 TJX524072:TJX524189 TTT524072:TTT524189 UDP524072:UDP524189 UNL524072:UNL524189 UXH524072:UXH524189 VHD524072:VHD524189 VQZ524072:VQZ524189 WAV524072:WAV524189 WKR524072:WKR524189 WUN524072:WUN524189 UNL982824:UNL982941 IB589608:IB589725 RX589608:RX589725 ABT589608:ABT589725 ALP589608:ALP589725 AVL589608:AVL589725 BFH589608:BFH589725 BPD589608:BPD589725 BYZ589608:BYZ589725 CIV589608:CIV589725 CSR589608:CSR589725 DCN589608:DCN589725 DMJ589608:DMJ589725 DWF589608:DWF589725 EGB589608:EGB589725 EPX589608:EPX589725 EZT589608:EZT589725 FJP589608:FJP589725 FTL589608:FTL589725 GDH589608:GDH589725 GND589608:GND589725 GWZ589608:GWZ589725 HGV589608:HGV589725 HQR589608:HQR589725 IAN589608:IAN589725 IKJ589608:IKJ589725 IUF589608:IUF589725 JEB589608:JEB589725 JNX589608:JNX589725 JXT589608:JXT589725 KHP589608:KHP589725 KRL589608:KRL589725 LBH589608:LBH589725 LLD589608:LLD589725 LUZ589608:LUZ589725 MEV589608:MEV589725 MOR589608:MOR589725 MYN589608:MYN589725 NIJ589608:NIJ589725 NSF589608:NSF589725 OCB589608:OCB589725 OLX589608:OLX589725 OVT589608:OVT589725 PFP589608:PFP589725 PPL589608:PPL589725 PZH589608:PZH589725 QJD589608:QJD589725 QSZ589608:QSZ589725 RCV589608:RCV589725 RMR589608:RMR589725 RWN589608:RWN589725 SGJ589608:SGJ589725 SQF589608:SQF589725 TAB589608:TAB589725 TJX589608:TJX589725 TTT589608:TTT589725 UDP589608:UDP589725 UNL589608:UNL589725 UXH589608:UXH589725 VHD589608:VHD589725 VQZ589608:VQZ589725 WAV589608:WAV589725 WKR589608:WKR589725 WUN589608:WUN589725 UXH982824:UXH982941 IB655144:IB655261 RX655144:RX655261 ABT655144:ABT655261 ALP655144:ALP655261 AVL655144:AVL655261 BFH655144:BFH655261 BPD655144:BPD655261 BYZ655144:BYZ655261 CIV655144:CIV655261 CSR655144:CSR655261 DCN655144:DCN655261 DMJ655144:DMJ655261 DWF655144:DWF655261 EGB655144:EGB655261 EPX655144:EPX655261 EZT655144:EZT655261 FJP655144:FJP655261 FTL655144:FTL655261 GDH655144:GDH655261 GND655144:GND655261 GWZ655144:GWZ655261 HGV655144:HGV655261 HQR655144:HQR655261 IAN655144:IAN655261 IKJ655144:IKJ655261 IUF655144:IUF655261 JEB655144:JEB655261 JNX655144:JNX655261 JXT655144:JXT655261 KHP655144:KHP655261 KRL655144:KRL655261 LBH655144:LBH655261 LLD655144:LLD655261 LUZ655144:LUZ655261 MEV655144:MEV655261 MOR655144:MOR655261 MYN655144:MYN655261 NIJ655144:NIJ655261 NSF655144:NSF655261 OCB655144:OCB655261 OLX655144:OLX655261 OVT655144:OVT655261 PFP655144:PFP655261 PPL655144:PPL655261 PZH655144:PZH655261 QJD655144:QJD655261 QSZ655144:QSZ655261 RCV655144:RCV655261 RMR655144:RMR655261 RWN655144:RWN655261 SGJ655144:SGJ655261 SQF655144:SQF655261 TAB655144:TAB655261 TJX655144:TJX655261 TTT655144:TTT655261 UDP655144:UDP655261 UNL655144:UNL655261 UXH655144:UXH655261 VHD655144:VHD655261 VQZ655144:VQZ655261 WAV655144:WAV655261 WKR655144:WKR655261 WUN655144:WUN655261 VHD982824:VHD982941 IB720680:IB720797 RX720680:RX720797 ABT720680:ABT720797 ALP720680:ALP720797 AVL720680:AVL720797 BFH720680:BFH720797 BPD720680:BPD720797 BYZ720680:BYZ720797 CIV720680:CIV720797 CSR720680:CSR720797 DCN720680:DCN720797 DMJ720680:DMJ720797 DWF720680:DWF720797 EGB720680:EGB720797 EPX720680:EPX720797 EZT720680:EZT720797 FJP720680:FJP720797 FTL720680:FTL720797 GDH720680:GDH720797 GND720680:GND720797 GWZ720680:GWZ720797 HGV720680:HGV720797 HQR720680:HQR720797 IAN720680:IAN720797 IKJ720680:IKJ720797 IUF720680:IUF720797 JEB720680:JEB720797 JNX720680:JNX720797 JXT720680:JXT720797 KHP720680:KHP720797 KRL720680:KRL720797 LBH720680:LBH720797 LLD720680:LLD720797 LUZ720680:LUZ720797 MEV720680:MEV720797 MOR720680:MOR720797 MYN720680:MYN720797 NIJ720680:NIJ720797 NSF720680:NSF720797 OCB720680:OCB720797 OLX720680:OLX720797 OVT720680:OVT720797 PFP720680:PFP720797 PPL720680:PPL720797 PZH720680:PZH720797 QJD720680:QJD720797 QSZ720680:QSZ720797 RCV720680:RCV720797 RMR720680:RMR720797 RWN720680:RWN720797 SGJ720680:SGJ720797 SQF720680:SQF720797 TAB720680:TAB720797 TJX720680:TJX720797 TTT720680:TTT720797 UDP720680:UDP720797 UNL720680:UNL720797 UXH720680:UXH720797 VHD720680:VHD720797 VQZ720680:VQZ720797 WAV720680:WAV720797 WKR720680:WKR720797 WUN720680:WUN720797 VQZ982824:VQZ982941 IB786216:IB786333 RX786216:RX786333 ABT786216:ABT786333 ALP786216:ALP786333 AVL786216:AVL786333 BFH786216:BFH786333 BPD786216:BPD786333 BYZ786216:BYZ786333 CIV786216:CIV786333 CSR786216:CSR786333 DCN786216:DCN786333 DMJ786216:DMJ786333 DWF786216:DWF786333 EGB786216:EGB786333 EPX786216:EPX786333 EZT786216:EZT786333 FJP786216:FJP786333 FTL786216:FTL786333 GDH786216:GDH786333 GND786216:GND786333 GWZ786216:GWZ786333 HGV786216:HGV786333 HQR786216:HQR786333 IAN786216:IAN786333 IKJ786216:IKJ786333 IUF786216:IUF786333 JEB786216:JEB786333 JNX786216:JNX786333 JXT786216:JXT786333 KHP786216:KHP786333 KRL786216:KRL786333 LBH786216:LBH786333 LLD786216:LLD786333 LUZ786216:LUZ786333 MEV786216:MEV786333 MOR786216:MOR786333 MYN786216:MYN786333 NIJ786216:NIJ786333 NSF786216:NSF786333 OCB786216:OCB786333 OLX786216:OLX786333 OVT786216:OVT786333 PFP786216:PFP786333 PPL786216:PPL786333 PZH786216:PZH786333 QJD786216:QJD786333 QSZ786216:QSZ786333 RCV786216:RCV786333 RMR786216:RMR786333 RWN786216:RWN786333 SGJ786216:SGJ786333 SQF786216:SQF786333 TAB786216:TAB786333 TJX786216:TJX786333 TTT786216:TTT786333 UDP786216:UDP786333 UNL786216:UNL786333 UXH786216:UXH786333 VHD786216:VHD786333 VQZ786216:VQZ786333 WAV786216:WAV786333 WKR786216:WKR786333 WUN786216:WUN786333 WAV982824:WAV982941 IB851752:IB851869 RX851752:RX851869 ABT851752:ABT851869 ALP851752:ALP851869 AVL851752:AVL851869 BFH851752:BFH851869 BPD851752:BPD851869 BYZ851752:BYZ851869 CIV851752:CIV851869 CSR851752:CSR851869 DCN851752:DCN851869 DMJ851752:DMJ851869 DWF851752:DWF851869 EGB851752:EGB851869 EPX851752:EPX851869 EZT851752:EZT851869 FJP851752:FJP851869 FTL851752:FTL851869 GDH851752:GDH851869 GND851752:GND851869 GWZ851752:GWZ851869 HGV851752:HGV851869 HQR851752:HQR851869 IAN851752:IAN851869 IKJ851752:IKJ851869 IUF851752:IUF851869 JEB851752:JEB851869 JNX851752:JNX851869 JXT851752:JXT851869 KHP851752:KHP851869 KRL851752:KRL851869 LBH851752:LBH851869 LLD851752:LLD851869 LUZ851752:LUZ851869 MEV851752:MEV851869 MOR851752:MOR851869 MYN851752:MYN851869 NIJ851752:NIJ851869 NSF851752:NSF851869 OCB851752:OCB851869 OLX851752:OLX851869 OVT851752:OVT851869 PFP851752:PFP851869 PPL851752:PPL851869 PZH851752:PZH851869 QJD851752:QJD851869 QSZ851752:QSZ851869 RCV851752:RCV851869 RMR851752:RMR851869 RWN851752:RWN851869 SGJ851752:SGJ851869 SQF851752:SQF851869 TAB851752:TAB851869 TJX851752:TJX851869 TTT851752:TTT851869 UDP851752:UDP851869 UNL851752:UNL851869 UXH851752:UXH851869 VHD851752:VHD851869 VQZ851752:VQZ851869 WAV851752:WAV851869 WKR851752:WKR851869 WUN851752:WUN851869 WKR982824:WKR982941 IB917288:IB917405 RX917288:RX917405 ABT917288:ABT917405 ALP917288:ALP917405 AVL917288:AVL917405 BFH917288:BFH917405 BPD917288:BPD917405 BYZ917288:BYZ917405 CIV917288:CIV917405 CSR917288:CSR917405 DCN917288:DCN917405 DMJ917288:DMJ917405 DWF917288:DWF917405 EGB917288:EGB917405 EPX917288:EPX917405 EZT917288:EZT917405 FJP917288:FJP917405 FTL917288:FTL917405 GDH917288:GDH917405 GND917288:GND917405 GWZ917288:GWZ917405 HGV917288:HGV917405 HQR917288:HQR917405 IAN917288:IAN917405 IKJ917288:IKJ917405 IUF917288:IUF917405 JEB917288:JEB917405 JNX917288:JNX917405 JXT917288:JXT917405 KHP917288:KHP917405 KRL917288:KRL917405 LBH917288:LBH917405 LLD917288:LLD917405 LUZ917288:LUZ917405 MEV917288:MEV917405 MOR917288:MOR917405 MYN917288:MYN917405 NIJ917288:NIJ917405 NSF917288:NSF917405 OCB917288:OCB917405 OLX917288:OLX917405 OVT917288:OVT917405 PFP917288:PFP917405 PPL917288:PPL917405 PZH917288:PZH917405 QJD917288:QJD917405 QSZ917288:QSZ917405 RCV917288:RCV917405 RMR917288:RMR917405 RWN917288:RWN917405 SGJ917288:SGJ917405 SQF917288:SQF917405 TAB917288:TAB917405 TJX917288:TJX917405 TTT917288:TTT917405 UDP917288:UDP917405 UNL917288:UNL917405 UXH917288:UXH917405 VHD917288:VHD917405 VQZ917288:VQZ917405 WAV917288:WAV917405 WKR917288:WKR917405 WUN917288:WUN917405 WUN982824:WUN982941 IB982824:IB982941 RX982824:RX982941 ABT982824:ABT982941 ALP982824:ALP982941 AVL982824:AVL982941 BFH982824:BFH982941 BPD982824:BPD982941 BYZ982824:BYZ982941 CIV982824:CIV982941 CSR982824:CSR982941 DCN982824:DCN982941 DMJ982824:DMJ982941 DWF982824:DWF982941 EGB982824:EGB982941 EPX982824:EPX982941 EZT982824:EZT982941 FJP982824:FJP982941 FTL982824:FTL982941 GDH982824:GDH982941 GND982824:GND982941 GWZ982824:GWZ982941 HGV982824:HGV982941 HQR982824:HQR982941 IAN982824:IAN982941 IKJ982824:IKJ982941 IUF982824:IUF982941 JEB982824:JEB982941 JNX982824:JNX982941 JXT982824:JXT982941 KHP982824:KHP982941 KRL982824:KRL982941 LBH982824:LBH982941 LLD982824:LLD982941 LUZ982824:LUZ982941 MEV982824:MEV982941 MOR982824:MOR982941 MYN982824:MYN982941 NIJ982824:NIJ982941 NSF982824:NSF982941 OCB982824:OCB982941 OLX982824:OLX982941 OVT982824:OVT982941 PFP982824:PFP982941 PPL982824:PPL982941 PZH982824:PZH982941 QJD982824:QJD982941 QSZ982824:QSZ982941">
      <formula1>"手工,SAT,PAT"</formula1>
    </dataValidation>
    <dataValidation type="list" allowBlank="1" showInputMessage="1" showErrorMessage="1" sqref="RCU982824:RCU982941 RMQ982824:RMQ982941 IA65320:IA65437 RW65320:RW65437 ABS65320:ABS65437 ALO65320:ALO65437 AVK65320:AVK65437 BFG65320:BFG65437 BPC65320:BPC65437 BYY65320:BYY65437 CIU65320:CIU65437 CSQ65320:CSQ65437 DCM65320:DCM65437 DMI65320:DMI65437 DWE65320:DWE65437 EGA65320:EGA65437 EPW65320:EPW65437 EZS65320:EZS65437 FJO65320:FJO65437 FTK65320:FTK65437 GDG65320:GDG65437 GNC65320:GNC65437 GWY65320:GWY65437 HGU65320:HGU65437 HQQ65320:HQQ65437 IAM65320:IAM65437 IKI65320:IKI65437 IUE65320:IUE65437 JEA65320:JEA65437 JNW65320:JNW65437 JXS65320:JXS65437 KHO65320:KHO65437 KRK65320:KRK65437 LBG65320:LBG65437 LLC65320:LLC65437 LUY65320:LUY65437 MEU65320:MEU65437 MOQ65320:MOQ65437 MYM65320:MYM65437 NII65320:NII65437 NSE65320:NSE65437 OCA65320:OCA65437 OLW65320:OLW65437 OVS65320:OVS65437 PFO65320:PFO65437 PPK65320:PPK65437 PZG65320:PZG65437 QJC65320:QJC65437 QSY65320:QSY65437 RCU65320:RCU65437 RMQ65320:RMQ65437 RWM65320:RWM65437 SGI65320:SGI65437 SQE65320:SQE65437 TAA65320:TAA65437 TJW65320:TJW65437 TTS65320:TTS65437 UDO65320:UDO65437 UNK65320:UNK65437 UXG65320:UXG65437 VHC65320:VHC65437 VQY65320:VQY65437 WAU65320:WAU65437 WKQ65320:WKQ65437 WUM65320:WUM65437 RWM982824:RWM982941 IA130856:IA130973 RW130856:RW130973 ABS130856:ABS130973 ALO130856:ALO130973 AVK130856:AVK130973 BFG130856:BFG130973 BPC130856:BPC130973 BYY130856:BYY130973 CIU130856:CIU130973 CSQ130856:CSQ130973 DCM130856:DCM130973 DMI130856:DMI130973 DWE130856:DWE130973 EGA130856:EGA130973 EPW130856:EPW130973 EZS130856:EZS130973 FJO130856:FJO130973 FTK130856:FTK130973 GDG130856:GDG130973 GNC130856:GNC130973 GWY130856:GWY130973 HGU130856:HGU130973 HQQ130856:HQQ130973 IAM130856:IAM130973 IKI130856:IKI130973 IUE130856:IUE130973 JEA130856:JEA130973 JNW130856:JNW130973 JXS130856:JXS130973 KHO130856:KHO130973 KRK130856:KRK130973 LBG130856:LBG130973 LLC130856:LLC130973 LUY130856:LUY130973 MEU130856:MEU130973 MOQ130856:MOQ130973 MYM130856:MYM130973 NII130856:NII130973 NSE130856:NSE130973 OCA130856:OCA130973 OLW130856:OLW130973 OVS130856:OVS130973 PFO130856:PFO130973 PPK130856:PPK130973 PZG130856:PZG130973 QJC130856:QJC130973 QSY130856:QSY130973 RCU130856:RCU130973 RMQ130856:RMQ130973 RWM130856:RWM130973 SGI130856:SGI130973 SQE130856:SQE130973 TAA130856:TAA130973 TJW130856:TJW130973 TTS130856:TTS130973 UDO130856:UDO130973 UNK130856:UNK130973 UXG130856:UXG130973 VHC130856:VHC130973 VQY130856:VQY130973 WAU130856:WAU130973 WKQ130856:WKQ130973 WUM130856:WUM130973 SGI982824:SGI982941 IA196392:IA196509 RW196392:RW196509 ABS196392:ABS196509 ALO196392:ALO196509 AVK196392:AVK196509 BFG196392:BFG196509 BPC196392:BPC196509 BYY196392:BYY196509 CIU196392:CIU196509 CSQ196392:CSQ196509 DCM196392:DCM196509 DMI196392:DMI196509 DWE196392:DWE196509 EGA196392:EGA196509 EPW196392:EPW196509 EZS196392:EZS196509 FJO196392:FJO196509 FTK196392:FTK196509 GDG196392:GDG196509 GNC196392:GNC196509 GWY196392:GWY196509 HGU196392:HGU196509 HQQ196392:HQQ196509 IAM196392:IAM196509 IKI196392:IKI196509 IUE196392:IUE196509 JEA196392:JEA196509 JNW196392:JNW196509 JXS196392:JXS196509 KHO196392:KHO196509 KRK196392:KRK196509 LBG196392:LBG196509 LLC196392:LLC196509 LUY196392:LUY196509 MEU196392:MEU196509 MOQ196392:MOQ196509 MYM196392:MYM196509 NII196392:NII196509 NSE196392:NSE196509 OCA196392:OCA196509 OLW196392:OLW196509 OVS196392:OVS196509 PFO196392:PFO196509 PPK196392:PPK196509 PZG196392:PZG196509 QJC196392:QJC196509 QSY196392:QSY196509 RCU196392:RCU196509 RMQ196392:RMQ196509 RWM196392:RWM196509 SGI196392:SGI196509 SQE196392:SQE196509 TAA196392:TAA196509 TJW196392:TJW196509 TTS196392:TTS196509 UDO196392:UDO196509 UNK196392:UNK196509 UXG196392:UXG196509 VHC196392:VHC196509 VQY196392:VQY196509 WAU196392:WAU196509 WKQ196392:WKQ196509 WUM196392:WUM196509 SQE982824:SQE982941 IA261928:IA262045 RW261928:RW262045 ABS261928:ABS262045 ALO261928:ALO262045 AVK261928:AVK262045 BFG261928:BFG262045 BPC261928:BPC262045 BYY261928:BYY262045 CIU261928:CIU262045 CSQ261928:CSQ262045 DCM261928:DCM262045 DMI261928:DMI262045 DWE261928:DWE262045 EGA261928:EGA262045 EPW261928:EPW262045 EZS261928:EZS262045 FJO261928:FJO262045 FTK261928:FTK262045 GDG261928:GDG262045 GNC261928:GNC262045 GWY261928:GWY262045 HGU261928:HGU262045 HQQ261928:HQQ262045 IAM261928:IAM262045 IKI261928:IKI262045 IUE261928:IUE262045 JEA261928:JEA262045 JNW261928:JNW262045 JXS261928:JXS262045 KHO261928:KHO262045 KRK261928:KRK262045 LBG261928:LBG262045 LLC261928:LLC262045 LUY261928:LUY262045 MEU261928:MEU262045 MOQ261928:MOQ262045 MYM261928:MYM262045 NII261928:NII262045 NSE261928:NSE262045 OCA261928:OCA262045 OLW261928:OLW262045 OVS261928:OVS262045 PFO261928:PFO262045 PPK261928:PPK262045 PZG261928:PZG262045 QJC261928:QJC262045 QSY261928:QSY262045 RCU261928:RCU262045 RMQ261928:RMQ262045 RWM261928:RWM262045 SGI261928:SGI262045 SQE261928:SQE262045 TAA261928:TAA262045 TJW261928:TJW262045 TTS261928:TTS262045 UDO261928:UDO262045 UNK261928:UNK262045 UXG261928:UXG262045 VHC261928:VHC262045 VQY261928:VQY262045 WAU261928:WAU262045 WKQ261928:WKQ262045 WUM261928:WUM262045 TAA982824:TAA982941 IA327464:IA327581 RW327464:RW327581 ABS327464:ABS327581 ALO327464:ALO327581 AVK327464:AVK327581 BFG327464:BFG327581 BPC327464:BPC327581 BYY327464:BYY327581 CIU327464:CIU327581 CSQ327464:CSQ327581 DCM327464:DCM327581 DMI327464:DMI327581 DWE327464:DWE327581 EGA327464:EGA327581 EPW327464:EPW327581 EZS327464:EZS327581 FJO327464:FJO327581 FTK327464:FTK327581 GDG327464:GDG327581 GNC327464:GNC327581 GWY327464:GWY327581 HGU327464:HGU327581 HQQ327464:HQQ327581 IAM327464:IAM327581 IKI327464:IKI327581 IUE327464:IUE327581 JEA327464:JEA327581 JNW327464:JNW327581 JXS327464:JXS327581 KHO327464:KHO327581 KRK327464:KRK327581 LBG327464:LBG327581 LLC327464:LLC327581 LUY327464:LUY327581 MEU327464:MEU327581 MOQ327464:MOQ327581 MYM327464:MYM327581 NII327464:NII327581 NSE327464:NSE327581 OCA327464:OCA327581 OLW327464:OLW327581 OVS327464:OVS327581 PFO327464:PFO327581 PPK327464:PPK327581 PZG327464:PZG327581 QJC327464:QJC327581 QSY327464:QSY327581 RCU327464:RCU327581 RMQ327464:RMQ327581 RWM327464:RWM327581 SGI327464:SGI327581 SQE327464:SQE327581 TAA327464:TAA327581 TJW327464:TJW327581 TTS327464:TTS327581 UDO327464:UDO327581 UNK327464:UNK327581 UXG327464:UXG327581 VHC327464:VHC327581 VQY327464:VQY327581 WAU327464:WAU327581 WKQ327464:WKQ327581 WUM327464:WUM327581 TJW982824:TJW982941 IA393000:IA393117 RW393000:RW393117 ABS393000:ABS393117 ALO393000:ALO393117 AVK393000:AVK393117 BFG393000:BFG393117 BPC393000:BPC393117 BYY393000:BYY393117 CIU393000:CIU393117 CSQ393000:CSQ393117 DCM393000:DCM393117 DMI393000:DMI393117 DWE393000:DWE393117 EGA393000:EGA393117 EPW393000:EPW393117 EZS393000:EZS393117 FJO393000:FJO393117 FTK393000:FTK393117 GDG393000:GDG393117 GNC393000:GNC393117 GWY393000:GWY393117 HGU393000:HGU393117 HQQ393000:HQQ393117 IAM393000:IAM393117 IKI393000:IKI393117 IUE393000:IUE393117 JEA393000:JEA393117 JNW393000:JNW393117 JXS393000:JXS393117 KHO393000:KHO393117 KRK393000:KRK393117 LBG393000:LBG393117 LLC393000:LLC393117 LUY393000:LUY393117 MEU393000:MEU393117 MOQ393000:MOQ393117 MYM393000:MYM393117 NII393000:NII393117 NSE393000:NSE393117 OCA393000:OCA393117 OLW393000:OLW393117 OVS393000:OVS393117 PFO393000:PFO393117 PPK393000:PPK393117 PZG393000:PZG393117 QJC393000:QJC393117 QSY393000:QSY393117 RCU393000:RCU393117 RMQ393000:RMQ393117 RWM393000:RWM393117 SGI393000:SGI393117 SQE393000:SQE393117 TAA393000:TAA393117 TJW393000:TJW393117 TTS393000:TTS393117 UDO393000:UDO393117 UNK393000:UNK393117 UXG393000:UXG393117 VHC393000:VHC393117 VQY393000:VQY393117 WAU393000:WAU393117 WKQ393000:WKQ393117 WUM393000:WUM393117 TTS982824:TTS982941 IA458536:IA458653 RW458536:RW458653 ABS458536:ABS458653 ALO458536:ALO458653 AVK458536:AVK458653 BFG458536:BFG458653 BPC458536:BPC458653 BYY458536:BYY458653 CIU458536:CIU458653 CSQ458536:CSQ458653 DCM458536:DCM458653 DMI458536:DMI458653 DWE458536:DWE458653 EGA458536:EGA458653 EPW458536:EPW458653 EZS458536:EZS458653 FJO458536:FJO458653 FTK458536:FTK458653 GDG458536:GDG458653 GNC458536:GNC458653 GWY458536:GWY458653 HGU458536:HGU458653 HQQ458536:HQQ458653 IAM458536:IAM458653 IKI458536:IKI458653 IUE458536:IUE458653 JEA458536:JEA458653 JNW458536:JNW458653 JXS458536:JXS458653 KHO458536:KHO458653 KRK458536:KRK458653 LBG458536:LBG458653 LLC458536:LLC458653 LUY458536:LUY458653 MEU458536:MEU458653 MOQ458536:MOQ458653 MYM458536:MYM458653 NII458536:NII458653 NSE458536:NSE458653 OCA458536:OCA458653 OLW458536:OLW458653 OVS458536:OVS458653 PFO458536:PFO458653 PPK458536:PPK458653 PZG458536:PZG458653 QJC458536:QJC458653 QSY458536:QSY458653 RCU458536:RCU458653 RMQ458536:RMQ458653 RWM458536:RWM458653 SGI458536:SGI458653 SQE458536:SQE458653 TAA458536:TAA458653 TJW458536:TJW458653 TTS458536:TTS458653 UDO458536:UDO458653 UNK458536:UNK458653 UXG458536:UXG458653 VHC458536:VHC458653 VQY458536:VQY458653 WAU458536:WAU458653 WKQ458536:WKQ458653 WUM458536:WUM458653 UDO982824:UDO982941 IA524072:IA524189 RW524072:RW524189 ABS524072:ABS524189 ALO524072:ALO524189 AVK524072:AVK524189 BFG524072:BFG524189 BPC524072:BPC524189 BYY524072:BYY524189 CIU524072:CIU524189 CSQ524072:CSQ524189 DCM524072:DCM524189 DMI524072:DMI524189 DWE524072:DWE524189 EGA524072:EGA524189 EPW524072:EPW524189 EZS524072:EZS524189 FJO524072:FJO524189 FTK524072:FTK524189 GDG524072:GDG524189 GNC524072:GNC524189 GWY524072:GWY524189 HGU524072:HGU524189 HQQ524072:HQQ524189 IAM524072:IAM524189 IKI524072:IKI524189 IUE524072:IUE524189 JEA524072:JEA524189 JNW524072:JNW524189 JXS524072:JXS524189 KHO524072:KHO524189 KRK524072:KRK524189 LBG524072:LBG524189 LLC524072:LLC524189 LUY524072:LUY524189 MEU524072:MEU524189 MOQ524072:MOQ524189 MYM524072:MYM524189 NII524072:NII524189 NSE524072:NSE524189 OCA524072:OCA524189 OLW524072:OLW524189 OVS524072:OVS524189 PFO524072:PFO524189 PPK524072:PPK524189 PZG524072:PZG524189 QJC524072:QJC524189 QSY524072:QSY524189 RCU524072:RCU524189 RMQ524072:RMQ524189 RWM524072:RWM524189 SGI524072:SGI524189 SQE524072:SQE524189 TAA524072:TAA524189 TJW524072:TJW524189 TTS524072:TTS524189 UDO524072:UDO524189 UNK524072:UNK524189 UXG524072:UXG524189 VHC524072:VHC524189 VQY524072:VQY524189 WAU524072:WAU524189 WKQ524072:WKQ524189 WUM524072:WUM524189 UNK982824:UNK982941 IA589608:IA589725 RW589608:RW589725 ABS589608:ABS589725 ALO589608:ALO589725 AVK589608:AVK589725 BFG589608:BFG589725 BPC589608:BPC589725 BYY589608:BYY589725 CIU589608:CIU589725 CSQ589608:CSQ589725 DCM589608:DCM589725 DMI589608:DMI589725 DWE589608:DWE589725 EGA589608:EGA589725 EPW589608:EPW589725 EZS589608:EZS589725 FJO589608:FJO589725 FTK589608:FTK589725 GDG589608:GDG589725 GNC589608:GNC589725 GWY589608:GWY589725 HGU589608:HGU589725 HQQ589608:HQQ589725 IAM589608:IAM589725 IKI589608:IKI589725 IUE589608:IUE589725 JEA589608:JEA589725 JNW589608:JNW589725 JXS589608:JXS589725 KHO589608:KHO589725 KRK589608:KRK589725 LBG589608:LBG589725 LLC589608:LLC589725 LUY589608:LUY589725 MEU589608:MEU589725 MOQ589608:MOQ589725 MYM589608:MYM589725 NII589608:NII589725 NSE589608:NSE589725 OCA589608:OCA589725 OLW589608:OLW589725 OVS589608:OVS589725 PFO589608:PFO589725 PPK589608:PPK589725 PZG589608:PZG589725 QJC589608:QJC589725 QSY589608:QSY589725 RCU589608:RCU589725 RMQ589608:RMQ589725 RWM589608:RWM589725 SGI589608:SGI589725 SQE589608:SQE589725 TAA589608:TAA589725 TJW589608:TJW589725 TTS589608:TTS589725 UDO589608:UDO589725 UNK589608:UNK589725 UXG589608:UXG589725 VHC589608:VHC589725 VQY589608:VQY589725 WAU589608:WAU589725 WKQ589608:WKQ589725 WUM589608:WUM589725 UXG982824:UXG982941 IA655144:IA655261 RW655144:RW655261 ABS655144:ABS655261 ALO655144:ALO655261 AVK655144:AVK655261 BFG655144:BFG655261 BPC655144:BPC655261 BYY655144:BYY655261 CIU655144:CIU655261 CSQ655144:CSQ655261 DCM655144:DCM655261 DMI655144:DMI655261 DWE655144:DWE655261 EGA655144:EGA655261 EPW655144:EPW655261 EZS655144:EZS655261 FJO655144:FJO655261 FTK655144:FTK655261 GDG655144:GDG655261 GNC655144:GNC655261 GWY655144:GWY655261 HGU655144:HGU655261 HQQ655144:HQQ655261 IAM655144:IAM655261 IKI655144:IKI655261 IUE655144:IUE655261 JEA655144:JEA655261 JNW655144:JNW655261 JXS655144:JXS655261 KHO655144:KHO655261 KRK655144:KRK655261 LBG655144:LBG655261 LLC655144:LLC655261 LUY655144:LUY655261 MEU655144:MEU655261 MOQ655144:MOQ655261 MYM655144:MYM655261 NII655144:NII655261 NSE655144:NSE655261 OCA655144:OCA655261 OLW655144:OLW655261 OVS655144:OVS655261 PFO655144:PFO655261 PPK655144:PPK655261 PZG655144:PZG655261 QJC655144:QJC655261 QSY655144:QSY655261 RCU655144:RCU655261 RMQ655144:RMQ655261 RWM655144:RWM655261 SGI655144:SGI655261 SQE655144:SQE655261 TAA655144:TAA655261 TJW655144:TJW655261 TTS655144:TTS655261 UDO655144:UDO655261 UNK655144:UNK655261 UXG655144:UXG655261 VHC655144:VHC655261 VQY655144:VQY655261 WAU655144:WAU655261 WKQ655144:WKQ655261 WUM655144:WUM655261 VHC982824:VHC982941 IA720680:IA720797 RW720680:RW720797 ABS720680:ABS720797 ALO720680:ALO720797 AVK720680:AVK720797 BFG720680:BFG720797 BPC720680:BPC720797 BYY720680:BYY720797 CIU720680:CIU720797 CSQ720680:CSQ720797 DCM720680:DCM720797 DMI720680:DMI720797 DWE720680:DWE720797 EGA720680:EGA720797 EPW720680:EPW720797 EZS720680:EZS720797 FJO720680:FJO720797 FTK720680:FTK720797 GDG720680:GDG720797 GNC720680:GNC720797 GWY720680:GWY720797 HGU720680:HGU720797 HQQ720680:HQQ720797 IAM720680:IAM720797 IKI720680:IKI720797 IUE720680:IUE720797 JEA720680:JEA720797 JNW720680:JNW720797 JXS720680:JXS720797 KHO720680:KHO720797 KRK720680:KRK720797 LBG720680:LBG720797 LLC720680:LLC720797 LUY720680:LUY720797 MEU720680:MEU720797 MOQ720680:MOQ720797 MYM720680:MYM720797 NII720680:NII720797 NSE720680:NSE720797 OCA720680:OCA720797 OLW720680:OLW720797 OVS720680:OVS720797 PFO720680:PFO720797 PPK720680:PPK720797 PZG720680:PZG720797 QJC720680:QJC720797 QSY720680:QSY720797 RCU720680:RCU720797 RMQ720680:RMQ720797 RWM720680:RWM720797 SGI720680:SGI720797 SQE720680:SQE720797 TAA720680:TAA720797 TJW720680:TJW720797 TTS720680:TTS720797 UDO720680:UDO720797 UNK720680:UNK720797 UXG720680:UXG720797 VHC720680:VHC720797 VQY720680:VQY720797 WAU720680:WAU720797 WKQ720680:WKQ720797 WUM720680:WUM720797 VQY982824:VQY982941 IA786216:IA786333 RW786216:RW786333 ABS786216:ABS786333 ALO786216:ALO786333 AVK786216:AVK786333 BFG786216:BFG786333 BPC786216:BPC786333 BYY786216:BYY786333 CIU786216:CIU786333 CSQ786216:CSQ786333 DCM786216:DCM786333 DMI786216:DMI786333 DWE786216:DWE786333 EGA786216:EGA786333 EPW786216:EPW786333 EZS786216:EZS786333 FJO786216:FJO786333 FTK786216:FTK786333 GDG786216:GDG786333 GNC786216:GNC786333 GWY786216:GWY786333 HGU786216:HGU786333 HQQ786216:HQQ786333 IAM786216:IAM786333 IKI786216:IKI786333 IUE786216:IUE786333 JEA786216:JEA786333 JNW786216:JNW786333 JXS786216:JXS786333 KHO786216:KHO786333 KRK786216:KRK786333 LBG786216:LBG786333 LLC786216:LLC786333 LUY786216:LUY786333 MEU786216:MEU786333 MOQ786216:MOQ786333 MYM786216:MYM786333 NII786216:NII786333 NSE786216:NSE786333 OCA786216:OCA786333 OLW786216:OLW786333 OVS786216:OVS786333 PFO786216:PFO786333 PPK786216:PPK786333 PZG786216:PZG786333 QJC786216:QJC786333 QSY786216:QSY786333 RCU786216:RCU786333 RMQ786216:RMQ786333 RWM786216:RWM786333 SGI786216:SGI786333 SQE786216:SQE786333 TAA786216:TAA786333 TJW786216:TJW786333 TTS786216:TTS786333 UDO786216:UDO786333 UNK786216:UNK786333 UXG786216:UXG786333 VHC786216:VHC786333 VQY786216:VQY786333 WAU786216:WAU786333 WKQ786216:WKQ786333 WUM786216:WUM786333 WAU982824:WAU982941 IA851752:IA851869 RW851752:RW851869 ABS851752:ABS851869 ALO851752:ALO851869 AVK851752:AVK851869 BFG851752:BFG851869 BPC851752:BPC851869 BYY851752:BYY851869 CIU851752:CIU851869 CSQ851752:CSQ851869 DCM851752:DCM851869 DMI851752:DMI851869 DWE851752:DWE851869 EGA851752:EGA851869 EPW851752:EPW851869 EZS851752:EZS851869 FJO851752:FJO851869 FTK851752:FTK851869 GDG851752:GDG851869 GNC851752:GNC851869 GWY851752:GWY851869 HGU851752:HGU851869 HQQ851752:HQQ851869 IAM851752:IAM851869 IKI851752:IKI851869 IUE851752:IUE851869 JEA851752:JEA851869 JNW851752:JNW851869 JXS851752:JXS851869 KHO851752:KHO851869 KRK851752:KRK851869 LBG851752:LBG851869 LLC851752:LLC851869 LUY851752:LUY851869 MEU851752:MEU851869 MOQ851752:MOQ851869 MYM851752:MYM851869 NII851752:NII851869 NSE851752:NSE851869 OCA851752:OCA851869 OLW851752:OLW851869 OVS851752:OVS851869 PFO851752:PFO851869 PPK851752:PPK851869 PZG851752:PZG851869 QJC851752:QJC851869 QSY851752:QSY851869 RCU851752:RCU851869 RMQ851752:RMQ851869 RWM851752:RWM851869 SGI851752:SGI851869 SQE851752:SQE851869 TAA851752:TAA851869 TJW851752:TJW851869 TTS851752:TTS851869 UDO851752:UDO851869 UNK851752:UNK851869 UXG851752:UXG851869 VHC851752:VHC851869 VQY851752:VQY851869 WAU851752:WAU851869 WKQ851752:WKQ851869 WUM851752:WUM851869 WKQ982824:WKQ982941 IA917288:IA917405 RW917288:RW917405 ABS917288:ABS917405 ALO917288:ALO917405 AVK917288:AVK917405 BFG917288:BFG917405 BPC917288:BPC917405 BYY917288:BYY917405 CIU917288:CIU917405 CSQ917288:CSQ917405 DCM917288:DCM917405 DMI917288:DMI917405 DWE917288:DWE917405 EGA917288:EGA917405 EPW917288:EPW917405 EZS917288:EZS917405 FJO917288:FJO917405 FTK917288:FTK917405 GDG917288:GDG917405 GNC917288:GNC917405 GWY917288:GWY917405 HGU917288:HGU917405 HQQ917288:HQQ917405 IAM917288:IAM917405 IKI917288:IKI917405 IUE917288:IUE917405 JEA917288:JEA917405 JNW917288:JNW917405 JXS917288:JXS917405 KHO917288:KHO917405 KRK917288:KRK917405 LBG917288:LBG917405 LLC917288:LLC917405 LUY917288:LUY917405 MEU917288:MEU917405 MOQ917288:MOQ917405 MYM917288:MYM917405 NII917288:NII917405 NSE917288:NSE917405 OCA917288:OCA917405 OLW917288:OLW917405 OVS917288:OVS917405 PFO917288:PFO917405 PPK917288:PPK917405 PZG917288:PZG917405 QJC917288:QJC917405 QSY917288:QSY917405 RCU917288:RCU917405 RMQ917288:RMQ917405 RWM917288:RWM917405 SGI917288:SGI917405 SQE917288:SQE917405 TAA917288:TAA917405 TJW917288:TJW917405 TTS917288:TTS917405 UDO917288:UDO917405 UNK917288:UNK917405 UXG917288:UXG917405 VHC917288:VHC917405 VQY917288:VQY917405 WAU917288:WAU917405 WKQ917288:WKQ917405 WUM917288:WUM917405 WUM982824:WUM982941 IA982824:IA982941 RW982824:RW982941 ABS982824:ABS982941 ALO982824:ALO982941 AVK982824:AVK982941 BFG982824:BFG982941 BPC982824:BPC982941 BYY982824:BYY982941 CIU982824:CIU982941 CSQ982824:CSQ982941 DCM982824:DCM982941 DMI982824:DMI982941 DWE982824:DWE982941 EGA982824:EGA982941 EPW982824:EPW982941 EZS982824:EZS982941 FJO982824:FJO982941 FTK982824:FTK982941 GDG982824:GDG982941 GNC982824:GNC982941 GWY982824:GWY982941 HGU982824:HGU982941 HQQ982824:HQQ982941 IAM982824:IAM982941 IKI982824:IKI982941 IUE982824:IUE982941 JEA982824:JEA982941 JNW982824:JNW982941 JXS982824:JXS982941 KHO982824:KHO982941 KRK982824:KRK982941 LBG982824:LBG982941 LLC982824:LLC982941 LUY982824:LUY982941 MEU982824:MEU982941 MOQ982824:MOQ982941 MYM982824:MYM982941 NII982824:NII982941 NSE982824:NSE982941 OCA982824:OCA982941 OLW982824:OLW982941 OVS982824:OVS982941 PFO982824:PFO982941 PPK982824:PPK982941 PZG982824:PZG982941 QJC982824:QJC982941 QSY982824:QSY982941">
      <formula1>"0,1,2,3"</formula1>
    </dataValidation>
    <dataValidation type="list" allowBlank="1" showInputMessage="1" showErrorMessage="1" sqref="WUU982824:WVP982941 II65320:JD65437 SE65320:SZ65437 ACA65320:ACV65437 ALW65320:AMR65437 AVS65320:AWN65437 BFO65320:BGJ65437 BPK65320:BQF65437 BZG65320:CAB65437 CJC65320:CJX65437 CSY65320:CTT65437 DCU65320:DDP65437 DMQ65320:DNL65437 DWM65320:DXH65437 EGI65320:EHD65437 EQE65320:EQZ65437 FAA65320:FAV65437 FJW65320:FKR65437 FTS65320:FUN65437 GDO65320:GEJ65437 GNK65320:GOF65437 GXG65320:GYB65437 HHC65320:HHX65437 HQY65320:HRT65437 IAU65320:IBP65437 IKQ65320:ILL65437 IUM65320:IVH65437 JEI65320:JFD65437 JOE65320:JOZ65437 JYA65320:JYV65437 KHW65320:KIR65437 KRS65320:KSN65437 LBO65320:LCJ65437 LLK65320:LMF65437 LVG65320:LWB65437 MFC65320:MFX65437 MOY65320:MPT65437 MYU65320:MZP65437 NIQ65320:NJL65437 NSM65320:NTH65437 OCI65320:ODD65437 OME65320:OMZ65437 OWA65320:OWV65437 PFW65320:PGR65437 PPS65320:PQN65437 PZO65320:QAJ65437 QJK65320:QKF65437 QTG65320:QUB65437 RDC65320:RDX65437 RMY65320:RNT65437 RWU65320:RXP65437 SGQ65320:SHL65437 SQM65320:SRH65437 TAI65320:TBD65437 TKE65320:TKZ65437 TUA65320:TUV65437 UDW65320:UER65437 UNS65320:UON65437 UXO65320:UYJ65437 VHK65320:VIF65437 VRG65320:VSB65437 WBC65320:WBX65437 WKY65320:WLT65437 WUU65320:WVP65437 II130856:JD130973 SE130856:SZ130973 ACA130856:ACV130973 ALW130856:AMR130973 AVS130856:AWN130973 BFO130856:BGJ130973 BPK130856:BQF130973 BZG130856:CAB130973 CJC130856:CJX130973 CSY130856:CTT130973 DCU130856:DDP130973 DMQ130856:DNL130973 DWM130856:DXH130973 EGI130856:EHD130973 EQE130856:EQZ130973 FAA130856:FAV130973 FJW130856:FKR130973 FTS130856:FUN130973 GDO130856:GEJ130973 GNK130856:GOF130973 GXG130856:GYB130973 HHC130856:HHX130973 HQY130856:HRT130973 IAU130856:IBP130973 IKQ130856:ILL130973 IUM130856:IVH130973 JEI130856:JFD130973 JOE130856:JOZ130973 JYA130856:JYV130973 KHW130856:KIR130973 KRS130856:KSN130973 LBO130856:LCJ130973 LLK130856:LMF130973 LVG130856:LWB130973 MFC130856:MFX130973 MOY130856:MPT130973 MYU130856:MZP130973 NIQ130856:NJL130973 NSM130856:NTH130973 OCI130856:ODD130973 OME130856:OMZ130973 OWA130856:OWV130973 PFW130856:PGR130973 PPS130856:PQN130973 PZO130856:QAJ130973 QJK130856:QKF130973 QTG130856:QUB130973 RDC130856:RDX130973 RMY130856:RNT130973 RWU130856:RXP130973 SGQ130856:SHL130973 SQM130856:SRH130973 TAI130856:TBD130973 TKE130856:TKZ130973 TUA130856:TUV130973 UDW130856:UER130973 UNS130856:UON130973 UXO130856:UYJ130973 VHK130856:VIF130973 VRG130856:VSB130973 WBC130856:WBX130973 WKY130856:WLT130973 WUU130856:WVP130973 II196392:JD196509 SE196392:SZ196509 ACA196392:ACV196509 ALW196392:AMR196509 AVS196392:AWN196509 BFO196392:BGJ196509 BPK196392:BQF196509 BZG196392:CAB196509 CJC196392:CJX196509 CSY196392:CTT196509 DCU196392:DDP196509 DMQ196392:DNL196509 DWM196392:DXH196509 EGI196392:EHD196509 EQE196392:EQZ196509 FAA196392:FAV196509 FJW196392:FKR196509 FTS196392:FUN196509 GDO196392:GEJ196509 GNK196392:GOF196509 GXG196392:GYB196509 HHC196392:HHX196509 HQY196392:HRT196509 IAU196392:IBP196509 IKQ196392:ILL196509 IUM196392:IVH196509 JEI196392:JFD196509 JOE196392:JOZ196509 JYA196392:JYV196509 KHW196392:KIR196509 KRS196392:KSN196509 LBO196392:LCJ196509 LLK196392:LMF196509 LVG196392:LWB196509 MFC196392:MFX196509 MOY196392:MPT196509 MYU196392:MZP196509 NIQ196392:NJL196509 NSM196392:NTH196509 OCI196392:ODD196509 OME196392:OMZ196509 OWA196392:OWV196509 PFW196392:PGR196509 PPS196392:PQN196509 PZO196392:QAJ196509 QJK196392:QKF196509 QTG196392:QUB196509 RDC196392:RDX196509 RMY196392:RNT196509 RWU196392:RXP196509 SGQ196392:SHL196509 SQM196392:SRH196509 TAI196392:TBD196509 TKE196392:TKZ196509 TUA196392:TUV196509 UDW196392:UER196509 UNS196392:UON196509 UXO196392:UYJ196509 VHK196392:VIF196509 VRG196392:VSB196509 WBC196392:WBX196509 WKY196392:WLT196509 WUU196392:WVP196509 II261928:JD262045 SE261928:SZ262045 ACA261928:ACV262045 ALW261928:AMR262045 AVS261928:AWN262045 BFO261928:BGJ262045 BPK261928:BQF262045 BZG261928:CAB262045 CJC261928:CJX262045 CSY261928:CTT262045 DCU261928:DDP262045 DMQ261928:DNL262045 DWM261928:DXH262045 EGI261928:EHD262045 EQE261928:EQZ262045 FAA261928:FAV262045 FJW261928:FKR262045 FTS261928:FUN262045 GDO261928:GEJ262045 GNK261928:GOF262045 GXG261928:GYB262045 HHC261928:HHX262045 HQY261928:HRT262045 IAU261928:IBP262045 IKQ261928:ILL262045 IUM261928:IVH262045 JEI261928:JFD262045 JOE261928:JOZ262045 JYA261928:JYV262045 KHW261928:KIR262045 KRS261928:KSN262045 LBO261928:LCJ262045 LLK261928:LMF262045 LVG261928:LWB262045 MFC261928:MFX262045 MOY261928:MPT262045 MYU261928:MZP262045 NIQ261928:NJL262045 NSM261928:NTH262045 OCI261928:ODD262045 OME261928:OMZ262045 OWA261928:OWV262045 PFW261928:PGR262045 PPS261928:PQN262045 PZO261928:QAJ262045 QJK261928:QKF262045 QTG261928:QUB262045 RDC261928:RDX262045 RMY261928:RNT262045 RWU261928:RXP262045 SGQ261928:SHL262045 SQM261928:SRH262045 TAI261928:TBD262045 TKE261928:TKZ262045 TUA261928:TUV262045 UDW261928:UER262045 UNS261928:UON262045 UXO261928:UYJ262045 VHK261928:VIF262045 VRG261928:VSB262045 WBC261928:WBX262045 WKY261928:WLT262045 WUU261928:WVP262045 II327464:JD327581 SE327464:SZ327581 ACA327464:ACV327581 ALW327464:AMR327581 AVS327464:AWN327581 BFO327464:BGJ327581 BPK327464:BQF327581 BZG327464:CAB327581 CJC327464:CJX327581 CSY327464:CTT327581 DCU327464:DDP327581 DMQ327464:DNL327581 DWM327464:DXH327581 EGI327464:EHD327581 EQE327464:EQZ327581 FAA327464:FAV327581 FJW327464:FKR327581 FTS327464:FUN327581 GDO327464:GEJ327581 GNK327464:GOF327581 GXG327464:GYB327581 HHC327464:HHX327581 HQY327464:HRT327581 IAU327464:IBP327581 IKQ327464:ILL327581 IUM327464:IVH327581 JEI327464:JFD327581 JOE327464:JOZ327581 JYA327464:JYV327581 KHW327464:KIR327581 KRS327464:KSN327581 LBO327464:LCJ327581 LLK327464:LMF327581 LVG327464:LWB327581 MFC327464:MFX327581 MOY327464:MPT327581 MYU327464:MZP327581 NIQ327464:NJL327581 NSM327464:NTH327581 OCI327464:ODD327581 OME327464:OMZ327581 OWA327464:OWV327581 PFW327464:PGR327581 PPS327464:PQN327581 PZO327464:QAJ327581 QJK327464:QKF327581 QTG327464:QUB327581 RDC327464:RDX327581 RMY327464:RNT327581 RWU327464:RXP327581 SGQ327464:SHL327581 SQM327464:SRH327581 TAI327464:TBD327581 TKE327464:TKZ327581 TUA327464:TUV327581 UDW327464:UER327581 UNS327464:UON327581 UXO327464:UYJ327581 VHK327464:VIF327581 VRG327464:VSB327581 WBC327464:WBX327581 WKY327464:WLT327581 WUU327464:WVP327581 II393000:JD393117 SE393000:SZ393117 ACA393000:ACV393117 ALW393000:AMR393117 AVS393000:AWN393117 BFO393000:BGJ393117 BPK393000:BQF393117 BZG393000:CAB393117 CJC393000:CJX393117 CSY393000:CTT393117 DCU393000:DDP393117 DMQ393000:DNL393117 DWM393000:DXH393117 EGI393000:EHD393117 EQE393000:EQZ393117 FAA393000:FAV393117 FJW393000:FKR393117 FTS393000:FUN393117 GDO393000:GEJ393117 GNK393000:GOF393117 GXG393000:GYB393117 HHC393000:HHX393117 HQY393000:HRT393117 IAU393000:IBP393117 IKQ393000:ILL393117 IUM393000:IVH393117 JEI393000:JFD393117 JOE393000:JOZ393117 JYA393000:JYV393117 KHW393000:KIR393117 KRS393000:KSN393117 LBO393000:LCJ393117 LLK393000:LMF393117 LVG393000:LWB393117 MFC393000:MFX393117 MOY393000:MPT393117 MYU393000:MZP393117 NIQ393000:NJL393117 NSM393000:NTH393117 OCI393000:ODD393117 OME393000:OMZ393117 OWA393000:OWV393117 PFW393000:PGR393117 PPS393000:PQN393117 PZO393000:QAJ393117 QJK393000:QKF393117 QTG393000:QUB393117 RDC393000:RDX393117 RMY393000:RNT393117 RWU393000:RXP393117 SGQ393000:SHL393117 SQM393000:SRH393117 TAI393000:TBD393117 TKE393000:TKZ393117 TUA393000:TUV393117 UDW393000:UER393117 UNS393000:UON393117 UXO393000:UYJ393117 VHK393000:VIF393117 VRG393000:VSB393117 WBC393000:WBX393117 WKY393000:WLT393117 WUU393000:WVP393117 II458536:JD458653 SE458536:SZ458653 ACA458536:ACV458653 ALW458536:AMR458653 AVS458536:AWN458653 BFO458536:BGJ458653 BPK458536:BQF458653 BZG458536:CAB458653 CJC458536:CJX458653 CSY458536:CTT458653 DCU458536:DDP458653 DMQ458536:DNL458653 DWM458536:DXH458653 EGI458536:EHD458653 EQE458536:EQZ458653 FAA458536:FAV458653 FJW458536:FKR458653 FTS458536:FUN458653 GDO458536:GEJ458653 GNK458536:GOF458653 GXG458536:GYB458653 HHC458536:HHX458653 HQY458536:HRT458653 IAU458536:IBP458653 IKQ458536:ILL458653 IUM458536:IVH458653 JEI458536:JFD458653 JOE458536:JOZ458653 JYA458536:JYV458653 KHW458536:KIR458653 KRS458536:KSN458653 LBO458536:LCJ458653 LLK458536:LMF458653 LVG458536:LWB458653 MFC458536:MFX458653 MOY458536:MPT458653 MYU458536:MZP458653 NIQ458536:NJL458653 NSM458536:NTH458653 OCI458536:ODD458653 OME458536:OMZ458653 OWA458536:OWV458653 PFW458536:PGR458653 PPS458536:PQN458653 PZO458536:QAJ458653 QJK458536:QKF458653 QTG458536:QUB458653 RDC458536:RDX458653 RMY458536:RNT458653 RWU458536:RXP458653 SGQ458536:SHL458653 SQM458536:SRH458653 TAI458536:TBD458653 TKE458536:TKZ458653 TUA458536:TUV458653 UDW458536:UER458653 UNS458536:UON458653 UXO458536:UYJ458653 VHK458536:VIF458653 VRG458536:VSB458653 WBC458536:WBX458653 WKY458536:WLT458653 WUU458536:WVP458653 II524072:JD524189 SE524072:SZ524189 ACA524072:ACV524189 ALW524072:AMR524189 AVS524072:AWN524189 BFO524072:BGJ524189 BPK524072:BQF524189 BZG524072:CAB524189 CJC524072:CJX524189 CSY524072:CTT524189 DCU524072:DDP524189 DMQ524072:DNL524189 DWM524072:DXH524189 EGI524072:EHD524189 EQE524072:EQZ524189 FAA524072:FAV524189 FJW524072:FKR524189 FTS524072:FUN524189 GDO524072:GEJ524189 GNK524072:GOF524189 GXG524072:GYB524189 HHC524072:HHX524189 HQY524072:HRT524189 IAU524072:IBP524189 IKQ524072:ILL524189 IUM524072:IVH524189 JEI524072:JFD524189 JOE524072:JOZ524189 JYA524072:JYV524189 KHW524072:KIR524189 KRS524072:KSN524189 LBO524072:LCJ524189 LLK524072:LMF524189 LVG524072:LWB524189 MFC524072:MFX524189 MOY524072:MPT524189 MYU524072:MZP524189 NIQ524072:NJL524189 NSM524072:NTH524189 OCI524072:ODD524189 OME524072:OMZ524189 OWA524072:OWV524189 PFW524072:PGR524189 PPS524072:PQN524189 PZO524072:QAJ524189 QJK524072:QKF524189 QTG524072:QUB524189 RDC524072:RDX524189 RMY524072:RNT524189 RWU524072:RXP524189 SGQ524072:SHL524189 SQM524072:SRH524189 TAI524072:TBD524189 TKE524072:TKZ524189 TUA524072:TUV524189 UDW524072:UER524189 UNS524072:UON524189 UXO524072:UYJ524189 VHK524072:VIF524189 VRG524072:VSB524189 WBC524072:WBX524189 WKY524072:WLT524189 WUU524072:WVP524189 II589608:JD589725 SE589608:SZ589725 ACA589608:ACV589725 ALW589608:AMR589725 AVS589608:AWN589725 BFO589608:BGJ589725 BPK589608:BQF589725 BZG589608:CAB589725 CJC589608:CJX589725 CSY589608:CTT589725 DCU589608:DDP589725 DMQ589608:DNL589725 DWM589608:DXH589725 EGI589608:EHD589725 EQE589608:EQZ589725 FAA589608:FAV589725 FJW589608:FKR589725 FTS589608:FUN589725 GDO589608:GEJ589725 GNK589608:GOF589725 GXG589608:GYB589725 HHC589608:HHX589725 HQY589608:HRT589725 IAU589608:IBP589725 IKQ589608:ILL589725 IUM589608:IVH589725 JEI589608:JFD589725 JOE589608:JOZ589725 JYA589608:JYV589725 KHW589608:KIR589725 KRS589608:KSN589725 LBO589608:LCJ589725 LLK589608:LMF589725 LVG589608:LWB589725 MFC589608:MFX589725 MOY589608:MPT589725 MYU589608:MZP589725 NIQ589608:NJL589725 NSM589608:NTH589725 OCI589608:ODD589725 OME589608:OMZ589725 OWA589608:OWV589725 PFW589608:PGR589725 PPS589608:PQN589725 PZO589608:QAJ589725 QJK589608:QKF589725 QTG589608:QUB589725 RDC589608:RDX589725 RMY589608:RNT589725 RWU589608:RXP589725 SGQ589608:SHL589725 SQM589608:SRH589725 TAI589608:TBD589725 TKE589608:TKZ589725 TUA589608:TUV589725 UDW589608:UER589725 UNS589608:UON589725 UXO589608:UYJ589725 VHK589608:VIF589725 VRG589608:VSB589725 WBC589608:WBX589725 WKY589608:WLT589725 WUU589608:WVP589725 II655144:JD655261 SE655144:SZ655261 ACA655144:ACV655261 ALW655144:AMR655261 AVS655144:AWN655261 BFO655144:BGJ655261 BPK655144:BQF655261 BZG655144:CAB655261 CJC655144:CJX655261 CSY655144:CTT655261 DCU655144:DDP655261 DMQ655144:DNL655261 DWM655144:DXH655261 EGI655144:EHD655261 EQE655144:EQZ655261 FAA655144:FAV655261 FJW655144:FKR655261 FTS655144:FUN655261 GDO655144:GEJ655261 GNK655144:GOF655261 GXG655144:GYB655261 HHC655144:HHX655261 HQY655144:HRT655261 IAU655144:IBP655261 IKQ655144:ILL655261 IUM655144:IVH655261 JEI655144:JFD655261 JOE655144:JOZ655261 JYA655144:JYV655261 KHW655144:KIR655261 KRS655144:KSN655261 LBO655144:LCJ655261 LLK655144:LMF655261 LVG655144:LWB655261 MFC655144:MFX655261 MOY655144:MPT655261 MYU655144:MZP655261 NIQ655144:NJL655261 NSM655144:NTH655261 OCI655144:ODD655261 OME655144:OMZ655261 OWA655144:OWV655261 PFW655144:PGR655261 PPS655144:PQN655261 PZO655144:QAJ655261 QJK655144:QKF655261 QTG655144:QUB655261 RDC655144:RDX655261 RMY655144:RNT655261 RWU655144:RXP655261 SGQ655144:SHL655261 SQM655144:SRH655261 TAI655144:TBD655261 TKE655144:TKZ655261 TUA655144:TUV655261 UDW655144:UER655261 UNS655144:UON655261 UXO655144:UYJ655261 VHK655144:VIF655261 VRG655144:VSB655261 WBC655144:WBX655261 WKY655144:WLT655261 WUU655144:WVP655261 II720680:JD720797 SE720680:SZ720797 ACA720680:ACV720797 ALW720680:AMR720797 AVS720680:AWN720797 BFO720680:BGJ720797 BPK720680:BQF720797 BZG720680:CAB720797 CJC720680:CJX720797 CSY720680:CTT720797 DCU720680:DDP720797 DMQ720680:DNL720797 DWM720680:DXH720797 EGI720680:EHD720797 EQE720680:EQZ720797 FAA720680:FAV720797 FJW720680:FKR720797 FTS720680:FUN720797 GDO720680:GEJ720797 GNK720680:GOF720797 GXG720680:GYB720797 HHC720680:HHX720797 HQY720680:HRT720797 IAU720680:IBP720797 IKQ720680:ILL720797 IUM720680:IVH720797 JEI720680:JFD720797 JOE720680:JOZ720797 JYA720680:JYV720797 KHW720680:KIR720797 KRS720680:KSN720797 LBO720680:LCJ720797 LLK720680:LMF720797 LVG720680:LWB720797 MFC720680:MFX720797 MOY720680:MPT720797 MYU720680:MZP720797 NIQ720680:NJL720797 NSM720680:NTH720797 OCI720680:ODD720797 OME720680:OMZ720797 OWA720680:OWV720797 PFW720680:PGR720797 PPS720680:PQN720797 PZO720680:QAJ720797 QJK720680:QKF720797 QTG720680:QUB720797 RDC720680:RDX720797 RMY720680:RNT720797 RWU720680:RXP720797 SGQ720680:SHL720797 SQM720680:SRH720797 TAI720680:TBD720797 TKE720680:TKZ720797 TUA720680:TUV720797 UDW720680:UER720797 UNS720680:UON720797 UXO720680:UYJ720797 VHK720680:VIF720797 VRG720680:VSB720797 WBC720680:WBX720797 WKY720680:WLT720797 WUU720680:WVP720797 II786216:JD786333 SE786216:SZ786333 ACA786216:ACV786333 ALW786216:AMR786333 AVS786216:AWN786333 BFO786216:BGJ786333 BPK786216:BQF786333 BZG786216:CAB786333 CJC786216:CJX786333 CSY786216:CTT786333 DCU786216:DDP786333 DMQ786216:DNL786333 DWM786216:DXH786333 EGI786216:EHD786333 EQE786216:EQZ786333 FAA786216:FAV786333 FJW786216:FKR786333 FTS786216:FUN786333 GDO786216:GEJ786333 GNK786216:GOF786333 GXG786216:GYB786333 HHC786216:HHX786333 HQY786216:HRT786333 IAU786216:IBP786333 IKQ786216:ILL786333 IUM786216:IVH786333 JEI786216:JFD786333 JOE786216:JOZ786333 JYA786216:JYV786333 KHW786216:KIR786333 KRS786216:KSN786333 LBO786216:LCJ786333 LLK786216:LMF786333 LVG786216:LWB786333 MFC786216:MFX786333 MOY786216:MPT786333 MYU786216:MZP786333 NIQ786216:NJL786333 NSM786216:NTH786333 OCI786216:ODD786333 OME786216:OMZ786333 OWA786216:OWV786333 PFW786216:PGR786333 PPS786216:PQN786333 PZO786216:QAJ786333 QJK786216:QKF786333 QTG786216:QUB786333 RDC786216:RDX786333 RMY786216:RNT786333 RWU786216:RXP786333 SGQ786216:SHL786333 SQM786216:SRH786333 TAI786216:TBD786333 TKE786216:TKZ786333 TUA786216:TUV786333 UDW786216:UER786333 UNS786216:UON786333 UXO786216:UYJ786333 VHK786216:VIF786333 VRG786216:VSB786333 WBC786216:WBX786333 WKY786216:WLT786333 WUU786216:WVP786333 II851752:JD851869 SE851752:SZ851869 ACA851752:ACV851869 ALW851752:AMR851869 AVS851752:AWN851869 BFO851752:BGJ851869 BPK851752:BQF851869 BZG851752:CAB851869 CJC851752:CJX851869 CSY851752:CTT851869 DCU851752:DDP851869 DMQ851752:DNL851869 DWM851752:DXH851869 EGI851752:EHD851869 EQE851752:EQZ851869 FAA851752:FAV851869 FJW851752:FKR851869 FTS851752:FUN851869 GDO851752:GEJ851869 GNK851752:GOF851869 GXG851752:GYB851869 HHC851752:HHX851869 HQY851752:HRT851869 IAU851752:IBP851869 IKQ851752:ILL851869 IUM851752:IVH851869 JEI851752:JFD851869 JOE851752:JOZ851869 JYA851752:JYV851869 KHW851752:KIR851869 KRS851752:KSN851869 LBO851752:LCJ851869 LLK851752:LMF851869 LVG851752:LWB851869 MFC851752:MFX851869 MOY851752:MPT851869 MYU851752:MZP851869 NIQ851752:NJL851869 NSM851752:NTH851869 OCI851752:ODD851869 OME851752:OMZ851869 OWA851752:OWV851869 PFW851752:PGR851869 PPS851752:PQN851869 PZO851752:QAJ851869 QJK851752:QKF851869 QTG851752:QUB851869 RDC851752:RDX851869 RMY851752:RNT851869 RWU851752:RXP851869 SGQ851752:SHL851869 SQM851752:SRH851869 TAI851752:TBD851869 TKE851752:TKZ851869 TUA851752:TUV851869 UDW851752:UER851869 UNS851752:UON851869 UXO851752:UYJ851869 VHK851752:VIF851869 VRG851752:VSB851869 WBC851752:WBX851869 WKY851752:WLT851869 WUU851752:WVP851869 II917288:JD917405 SE917288:SZ917405 ACA917288:ACV917405 ALW917288:AMR917405 AVS917288:AWN917405 BFO917288:BGJ917405 BPK917288:BQF917405 BZG917288:CAB917405 CJC917288:CJX917405 CSY917288:CTT917405 DCU917288:DDP917405 DMQ917288:DNL917405 DWM917288:DXH917405 EGI917288:EHD917405 EQE917288:EQZ917405 FAA917288:FAV917405 FJW917288:FKR917405 FTS917288:FUN917405 GDO917288:GEJ917405 GNK917288:GOF917405 GXG917288:GYB917405 HHC917288:HHX917405 HQY917288:HRT917405 IAU917288:IBP917405 IKQ917288:ILL917405 IUM917288:IVH917405 JEI917288:JFD917405 JOE917288:JOZ917405 JYA917288:JYV917405 KHW917288:KIR917405 KRS917288:KSN917405 LBO917288:LCJ917405 LLK917288:LMF917405 LVG917288:LWB917405 MFC917288:MFX917405 MOY917288:MPT917405 MYU917288:MZP917405 NIQ917288:NJL917405 NSM917288:NTH917405 OCI917288:ODD917405 OME917288:OMZ917405 OWA917288:OWV917405 PFW917288:PGR917405 PPS917288:PQN917405 PZO917288:QAJ917405 QJK917288:QKF917405 QTG917288:QUB917405 RDC917288:RDX917405 RMY917288:RNT917405 RWU917288:RXP917405 SGQ917288:SHL917405 SQM917288:SRH917405 TAI917288:TBD917405 TKE917288:TKZ917405 TUA917288:TUV917405 UDW917288:UER917405 UNS917288:UON917405 UXO917288:UYJ917405 VHK917288:VIF917405 VRG917288:VSB917405 WBC917288:WBX917405 WKY917288:WLT917405 WUU917288:WVP917405 II982824:JD982941 SE982824:SZ982941 ACA982824:ACV982941 ALW982824:AMR982941 AVS982824:AWN982941 BFO982824:BGJ982941 BPK982824:BQF982941 BZG982824:CAB982941 CJC982824:CJX982941 CSY982824:CTT982941 DCU982824:DDP982941 DMQ982824:DNL982941 DWM982824:DXH982941 EGI982824:EHD982941 EQE982824:EQZ982941 FAA982824:FAV982941 FJW982824:FKR982941 FTS982824:FUN982941 GDO982824:GEJ982941 GNK982824:GOF982941 GXG982824:GYB982941 HHC982824:HHX982941 HQY982824:HRT982941 IAU982824:IBP982941 IKQ982824:ILL982941 IUM982824:IVH982941 JEI982824:JFD982941 JOE982824:JOZ982941 JYA982824:JYV982941 KHW982824:KIR982941 KRS982824:KSN982941 LBO982824:LCJ982941 LLK982824:LMF982941 LVG982824:LWB982941 MFC982824:MFX982941 MOY982824:MPT982941 MYU982824:MZP982941 NIQ982824:NJL982941 NSM982824:NTH982941 OCI982824:ODD982941 OME982824:OMZ982941 OWA982824:OWV982941 PFW982824:PGR982941 PPS982824:PQN982941 PZO982824:QAJ982941 QJK982824:QKF982941 QTG982824:QUB982941 RDC982824:RDX982941 RMY982824:RNT982941 RWU982824:RXP982941 SGQ982824:SHL982941 SQM982824:SRH982941 TAI982824:TBD982941 TKE982824:TKZ982941 TUA982824:TUV982941 UDW982824:UER982941 UNS982824:UON982941 UXO982824:UYJ982941 VHK982824:VIF982941 VRG982824:VSB982941 WBC982824:WBX982941 WKY982824:WLT982941 F2:H5 F982824:H982941 F917288:H917405 F851752:H851869 F786216:H786333 F720680:H720797 F655144:H655261 F589608:H589725 F524072:H524189 F458536:H458653 F393000:H393117 F327464:H327581 F261928:H262045 F196392:H196509 F130856:H130973 F65320:H65437">
      <formula1>"Y,N"</formula1>
    </dataValidation>
    <dataValidation type="list" allowBlank="1" showInputMessage="1" showErrorMessage="1" error="请按下拉框内容选择" sqref="E1:E1048576">
      <formula1>"功能测试,界面测试,功能交互,中断测试,异常测试,性能测试,压力测试,兼容测试,场景测试,安全测试,升级测试,数据检查,日志检查"</formula1>
    </dataValidation>
    <dataValidation type="list" allowBlank="1" showInputMessage="1" showErrorMessage="1" sqref="D1:D1048576">
      <formula1>"1,2,3"</formula1>
    </dataValidation>
  </dataValidations>
  <pageMargins left="0.75" right="0.75" top="1" bottom="1" header="0.5" footer="0.5"/>
  <pageSetup paperSize="9" orientation="portrait"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用例评审表</vt:lpstr>
      <vt:lpstr>测试用例类型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2016-06-23T09:09:45Z</dcterms:modified>
</cp:coreProperties>
</file>